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/Desktop/Boot Camp/"/>
    </mc:Choice>
  </mc:AlternateContent>
  <xr:revisionPtr revIDLastSave="0" documentId="10_ncr:8100000_{0E0FCDBD-5B9B-C64D-AD9F-15B4F3B9E1B2}" xr6:coauthVersionLast="32" xr6:coauthVersionMax="32" xr10:uidLastSave="{00000000-0000-0000-0000-000000000000}"/>
  <bookViews>
    <workbookView xWindow="0" yWindow="0" windowWidth="28800" windowHeight="18000" activeTab="4" xr2:uid="{00000000-000D-0000-FFFF-FFFF00000000}"/>
  </bookViews>
  <sheets>
    <sheet name="Starter Data" sheetId="1" r:id="rId1"/>
    <sheet name="Pivot Category, State" sheetId="2" r:id="rId2"/>
    <sheet name="Pivot Sub-Category, State" sheetId="3" r:id="rId3"/>
    <sheet name="Date Created, State" sheetId="4" r:id="rId4"/>
    <sheet name="Goal" sheetId="5" r:id="rId5"/>
  </sheets>
  <definedNames>
    <definedName name="_xlnm._FilterDatabase" localSheetId="0" hidden="1">'Starter Data'!$A$1:$T$4115</definedName>
    <definedName name="_xlnm.Print_Titles" localSheetId="1">'Pivot Category, State'!$A:$A,'Pivot Category, State'!$1:$4</definedName>
  </definedNames>
  <calcPr calcId="162913"/>
  <pivotCaches>
    <pivotCache cacheId="1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13" i="5"/>
  <c r="B2" i="5"/>
  <c r="D2" i="5"/>
  <c r="C2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E2" i="5" l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<sst xmlns="http://schemas.openxmlformats.org/spreadsheetml/2006/main" count="33049" uniqueCount="8401">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</sst>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2060"/>
      </font>
      <fill>
        <patternFill>
          <fgColor auto="1"/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[Abraham_StarterBook.xlsx]Pivot Category, State!PivotTable1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Category,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A-DF47-A772-E27514AEFCFB}"/>
            </c:ext>
          </c:extLst>
        </c:ser>
        <c:ser>
          <c:idx val="1"/>
          <c:order val="1"/>
          <c:tx>
            <c:strRef>
              <c:f>'Pivot Category,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FA-DF47-A772-E27514AEFCFB}"/>
            </c:ext>
          </c:extLst>
        </c:ser>
        <c:ser>
          <c:idx val="2"/>
          <c:order val="2"/>
          <c:tx>
            <c:strRef>
              <c:f>'Pivot Category,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FA-DF47-A772-E27514AEFCFB}"/>
            </c:ext>
          </c:extLst>
        </c:ser>
        <c:ser>
          <c:idx val="3"/>
          <c:order val="3"/>
          <c:tx>
            <c:strRef>
              <c:f>'Pivot Category,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FA-DF47-A772-E27514AE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766143"/>
        <c:axId val="1811418895"/>
      </c:barChart>
      <c:catAx>
        <c:axId val="181176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418895"/>
        <c:crosses val="autoZero"/>
        <c:auto val="1"/>
        <c:lblAlgn val="ctr"/>
        <c:lblOffset val="100"/>
        <c:noMultiLvlLbl val="0"/>
      </c:catAx>
      <c:valAx>
        <c:axId val="18114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76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[Abraham_StarterBook.xlsx]Pivot Sub-Category, State!PivotTable2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Sub-Category,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D-DD4B-91E7-32CE4735E4BD}"/>
            </c:ext>
          </c:extLst>
        </c:ser>
        <c:ser>
          <c:idx val="1"/>
          <c:order val="1"/>
          <c:tx>
            <c:strRef>
              <c:f>'Pivot Sub-Category,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0D-DD4B-91E7-32CE4735E4BD}"/>
            </c:ext>
          </c:extLst>
        </c:ser>
        <c:ser>
          <c:idx val="2"/>
          <c:order val="2"/>
          <c:tx>
            <c:strRef>
              <c:f>'Pivot Sub-Category,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0D-DD4B-91E7-32CE4735E4BD}"/>
            </c:ext>
          </c:extLst>
        </c:ser>
        <c:ser>
          <c:idx val="3"/>
          <c:order val="3"/>
          <c:tx>
            <c:strRef>
              <c:f>'Pivot Sub-Category,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0D-DD4B-91E7-32CE4735E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9381119"/>
        <c:axId val="1841338159"/>
      </c:barChart>
      <c:catAx>
        <c:axId val="18393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38159"/>
        <c:crosses val="autoZero"/>
        <c:auto val="1"/>
        <c:lblAlgn val="ctr"/>
        <c:lblOffset val="100"/>
        <c:noMultiLvlLbl val="0"/>
      </c:catAx>
      <c:valAx>
        <c:axId val="184133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3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[Abraham_StarterBook.xlsx]Date Created, State!PivotTable3</c:name>
    <c:fmtId val="0"/>
  </c:pivotSource>
  <c:chart>
    <c:autoTitleDeleted val="0"/>
    <c:pivotFmts>
      <c:pivotFmt>
        <c:idx val="0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Created,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2-094B-B4D7-FC50619EA553}"/>
            </c:ext>
          </c:extLst>
        </c:ser>
        <c:ser>
          <c:idx val="1"/>
          <c:order val="1"/>
          <c:tx>
            <c:strRef>
              <c:f>'Date Created,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E2-094B-B4D7-FC50619EA553}"/>
            </c:ext>
          </c:extLst>
        </c:ser>
        <c:ser>
          <c:idx val="2"/>
          <c:order val="2"/>
          <c:tx>
            <c:strRef>
              <c:f>'Date Created,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E2-094B-B4D7-FC50619EA553}"/>
            </c:ext>
          </c:extLst>
        </c:ser>
        <c:ser>
          <c:idx val="3"/>
          <c:order val="3"/>
          <c:tx>
            <c:strRef>
              <c:f>'Date Created,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E2-094B-B4D7-FC50619EA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650831"/>
        <c:axId val="1891652527"/>
      </c:lineChart>
      <c:catAx>
        <c:axId val="189165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2527"/>
        <c:crosses val="autoZero"/>
        <c:auto val="1"/>
        <c:lblAlgn val="ctr"/>
        <c:lblOffset val="100"/>
        <c:noMultiLvlLbl val="0"/>
      </c:catAx>
      <c:valAx>
        <c:axId val="18916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1F-EE4D-AD98-45E5D9BD071F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1F-EE4D-AD98-45E5D9BD071F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1F-EE4D-AD98-45E5D9BD0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363535"/>
        <c:axId val="1890365231"/>
      </c:lineChart>
      <c:catAx>
        <c:axId val="189036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65231"/>
        <c:crosses val="autoZero"/>
        <c:auto val="1"/>
        <c:lblAlgn val="ctr"/>
        <c:lblOffset val="100"/>
        <c:noMultiLvlLbl val="0"/>
      </c:catAx>
      <c:valAx>
        <c:axId val="189036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6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12700</xdr:rowOff>
    </xdr:from>
    <xdr:to>
      <xdr:col>17</xdr:col>
      <xdr:colOff>368300</xdr:colOff>
      <xdr:row>32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B53EF-9A18-4F40-9C08-34A7A2583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114300</xdr:rowOff>
    </xdr:from>
    <xdr:to>
      <xdr:col>17</xdr:col>
      <xdr:colOff>292100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97110-5395-144A-A59C-C4113FAFA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88900</xdr:rowOff>
    </xdr:from>
    <xdr:to>
      <xdr:col>17</xdr:col>
      <xdr:colOff>203200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92ADC7-34B7-BC42-8044-755A2110F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406400</xdr:colOff>
          <xdr:row>28</xdr:row>
          <xdr:rowOff>127000</xdr:rowOff>
        </xdr:from>
        <xdr:to>
          <xdr:col>11</xdr:col>
          <xdr:colOff>787400</xdr:colOff>
          <xdr:row>44</xdr:row>
          <xdr:rowOff>50800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CEC7458B-50DA-D643-88BD-311A0FDD7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101600</xdr:rowOff>
    </xdr:from>
    <xdr:to>
      <xdr:col>8</xdr:col>
      <xdr:colOff>25400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2AD34-30C8-C145-BCD9-BB77E1EFC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Abraham" refreshedDate="43210.650545717595" createdVersion="6" refreshedVersion="6" minRefreshableVersion="3" recordCount="4116" xr:uid="{829B51AF-9856-EF40-88FF-315DC91F2E53}">
  <cacheSource type="worksheet">
    <worksheetSource ref="A1:R1048576" sheet="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Abraham" refreshedDate="43210.671804282407" createdVersion="6" refreshedVersion="6" minRefreshableVersion="3" recordCount="4114" xr:uid="{B3A196D6-8B39-5446-9660-A1457135B284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5105"/>
        <n v="10557"/>
        <n v="16500"/>
        <n v="4100"/>
        <n v="777"/>
        <n v="2000000"/>
        <n v="120000"/>
        <n v="110000"/>
        <n v="95000"/>
        <n v="1110"/>
        <n v="50000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175000"/>
        <n v="130000"/>
        <n v="48500"/>
        <n v="27500"/>
        <n v="4290"/>
        <n v="3759"/>
        <n v="8800"/>
        <n v="3152"/>
        <n v="3780"/>
        <n v="3900"/>
        <n v="4900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180000"/>
        <n v="4950"/>
        <n v="20"/>
        <n v="516"/>
        <n v="5050"/>
        <n v="3265"/>
        <n v="2880"/>
        <n v="32500"/>
        <n v="330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100000000"/>
        <n v="71764"/>
        <n v="380000"/>
        <n v="1350000"/>
        <n v="2995"/>
        <n v="780"/>
        <n v="13803"/>
        <n v="515"/>
        <n v="2500000"/>
        <n v="450000"/>
        <n v="11999"/>
        <n v="894700"/>
        <n v="93500"/>
        <n v="115250"/>
        <n v="4336"/>
        <n v="199"/>
        <n v="7534"/>
        <n v="911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28"/>
        <n v="850000"/>
        <n v="86350"/>
        <n v="510000"/>
        <n v="124000"/>
        <n v="280000"/>
        <n v="51000"/>
        <n v="30000000"/>
        <n v="800000"/>
        <n v="13111"/>
        <n v="37500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884"/>
        <n v="0"/>
        <n v="1293"/>
        <n v="310"/>
        <n v="201"/>
        <n v="890"/>
        <n v="338"/>
        <n v="975"/>
        <n v="312"/>
        <n v="534"/>
        <n v="161"/>
        <n v="775"/>
        <n v="355"/>
        <n v="400"/>
        <n v="292"/>
        <n v="323"/>
        <n v="1501"/>
        <n v="535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1.0680000000000001"/>
        <n v="1.0459624999999999"/>
        <n v="1.0342857142857143"/>
        <n v="1.2314285714285715"/>
        <n v="1.592951"/>
        <n v="1.7070000000000001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1.0142212307692309"/>
        <n v="0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5.0000000000000001E-4"/>
        <n v="0.11708333333333333"/>
        <n v="0.20208000000000001"/>
        <n v="4.2311459353574929E-2"/>
        <n v="0.2606"/>
        <n v="0.39120962394619685"/>
        <n v="3.1481481481481478E-2"/>
        <n v="0.48"/>
        <n v="0.20733333333333334"/>
        <n v="0.08"/>
        <n v="7.1999999999999998E-3"/>
        <n v="0.46176470588235297"/>
        <n v="0.34410000000000002"/>
        <n v="6.0263157894736845E-2"/>
        <n v="0.10539393939393939"/>
        <n v="1.0860666666666667"/>
        <n v="8.0000000000000002E-3"/>
        <n v="3.7499999999999999E-2"/>
        <n v="0.15731707317073171"/>
        <n v="3.3333333333333332E-4"/>
        <n v="0.22500000000000001"/>
        <n v="0.20849420849420849"/>
        <n v="1.278"/>
        <n v="3.3333333333333333E-2"/>
        <n v="5.3999999999999999E-2"/>
        <n v="9.5999999999999992E-3"/>
        <n v="0.51600000000000001"/>
        <n v="1.6363636363636365E-2"/>
        <n v="0.754"/>
        <n v="0.105"/>
        <n v="1E-4"/>
        <n v="0.15535714285714286"/>
        <n v="5.3333333333333332E-3"/>
        <n v="0.6"/>
        <n v="4.0625000000000001E-2"/>
        <n v="0.224"/>
        <n v="3.2500000000000001E-2"/>
        <n v="2.0000000000000002E-5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0.13"/>
        <n v="8.6206896551724137E-3"/>
        <n v="4.0000000000000001E-3"/>
        <n v="2.75E-2"/>
        <n v="0.40100000000000002"/>
        <n v="3.3333333333333335E-3"/>
        <n v="0.2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2E-3"/>
        <n v="0.03"/>
        <n v="1.3749999999999999E-3"/>
        <n v="0.13924"/>
        <n v="0.25413402061855672"/>
        <n v="1.3666666666666667E-2"/>
        <n v="0.2288142654778768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2.6666666666666668E-2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21249999999999999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4285714285714287E-4"/>
        <n v="1.2999999999999999E-3"/>
        <n v="4.8960000000000002E-3"/>
        <n v="3.8461538461538462E-4"/>
        <n v="2.5545454545454545E-2"/>
        <n v="7.8181818181818181E-4"/>
        <n v="1.0526315789473684E-2"/>
        <n v="1.7500000000000002E-2"/>
        <n v="0.186"/>
        <n v="9.8166666666666666E-2"/>
        <n v="4.3333333333333331E-4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6.875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8.8500000000000002E-3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8.0000000000000004E-4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0.20424999999999999"/>
        <n v="4.2880000000000001E-2"/>
        <n v="4.8000000000000001E-5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65"/>
        <n v="0.12327272727272727"/>
        <n v="4.0266666666666666E-2"/>
        <n v="0.1174"/>
        <n v="0.59142857142857141"/>
        <n v="5.9999999999999995E-4"/>
        <n v="0.1145"/>
        <n v="0.52159999999999995"/>
        <n v="1.2500000000000001E-2"/>
        <n v="0.54520000000000002"/>
        <n v="3.4125000000000003E-2"/>
        <n v="0.4636363636363636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5.4999999999999997E-3"/>
        <n v="0.125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9.0909090909090905E-3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1.4999999999999999E-2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6.0000000000000002E-5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0.14000000000000001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n v="2.7454545454545453E-3"/>
        <n v="5.5480000000000002E-2"/>
        <n v="2.375E-2"/>
        <n v="1.8669999999999999E-2"/>
        <n v="9.5687499999999995E-2"/>
        <n v="0.13433333333333333"/>
        <n v="3.1413333333333335E-2"/>
        <n v="0.10775"/>
        <n v="0.27600000000000002"/>
        <n v="7.5111111111111115E-2"/>
        <n v="5.7499999999999999E-3"/>
        <n v="9.1999999999999998E-3"/>
        <n v="0.23163076923076922"/>
        <n v="5.5999999999999995E-4"/>
        <n v="7.8947368421052633E-5"/>
        <n v="7.1799999999999998E-3"/>
        <n v="5.0999999999999997E-2"/>
        <n v="2.671118530884808E-3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1.5384615384615385E-2"/>
        <n v="8.5370000000000001E-2"/>
        <n v="8.571428571428571E-4"/>
        <n v="2.6599999999999999E-2"/>
        <n v="1.4133333333333333E-2"/>
        <n v="0.95477386934673369"/>
        <n v="7.0666666666666669E-2"/>
        <n v="4.3999999999999997E-2"/>
        <n v="3.8739999999999997E-2"/>
        <n v="0.29299999999999998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1.0554089709762533E-4"/>
        <n v="2.9000000000000001E-2"/>
        <n v="6.7000000000000002E-3"/>
        <n v="1.4166666666666666E-2"/>
        <n v="4.1176470588235294E-2"/>
        <n v="0.13639999999999999"/>
        <n v="6.6115702479338841E-3"/>
        <n v="2.4777777777777777E-2"/>
        <n v="5.0599999999999999E-2"/>
        <n v="0.2291"/>
        <n v="0.10806536636794939"/>
        <n v="8.4008400840084006E-3"/>
        <n v="6.4999999999999997E-4"/>
        <n v="3.8571428571428572E-3"/>
        <n v="5.7142857142857143E-3"/>
        <n v="7.1428571428571429E-4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2.2307692307692306E-2"/>
        <n v="8.4285714285714294E-3"/>
        <n v="1.3849999999999999E-3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2.1919999999999999E-2"/>
        <n v="8.0250000000000002E-2"/>
        <n v="1.5125E-3"/>
        <n v="0.59583333333333333"/>
        <n v="0.16734177215189874"/>
        <n v="1.8666666666666668E-2"/>
        <n v="0.58291457286432158"/>
        <n v="0.68153600000000003"/>
        <n v="3.2499999999999997E-5"/>
        <n v="4.1599999999999998E-2"/>
        <n v="3.44748684310884E-2"/>
        <n v="0.52794871794871789"/>
        <n v="4.9639999999999997E-2"/>
        <n v="5.5555555555555556E-4"/>
        <n v="0.13066666666666665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32.5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0"/>
        <n v="18.75"/>
        <n v="41.704347826086959"/>
        <n v="46.669172932330824"/>
        <n v="37.271428571428572"/>
        <n v="59.258064516129032"/>
        <n v="30"/>
        <n v="65.8623246492986"/>
        <n v="31.914893617021278"/>
        <n v="19.464285714285715"/>
        <n v="22.737763157894737"/>
        <n v="42.724489795918366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76.666666666666671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40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62.5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53.75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7.5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25"/>
        <n v="42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54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34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113.63636363636364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28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35.615384615384613"/>
        <n v="87.103448275862064"/>
        <n v="75.11363636363636"/>
        <n v="68.01204819277109"/>
        <n v="29.623931623931625"/>
        <n v="91.625"/>
        <n v="22.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42.222222222222221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90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31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250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56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66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44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50.666666666666664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0.476190476190474"/>
        <n v="44.537037037037038"/>
        <n v="125.80645161290323"/>
        <n v="19.696969696969695"/>
        <n v="83.333333333333329"/>
        <n v="175.51020408163265"/>
        <n v="231.66175879396985"/>
        <n v="75"/>
        <n v="112.14285714285714"/>
        <n v="41.66666666666666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113.56666666666666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35.714285714285715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110.35211267605634"/>
        <n v="41.421052631578945"/>
        <n v="52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100.5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36.333333333333336"/>
        <n v="46.768211920529801"/>
        <n v="40.073529411764703"/>
        <n v="100.21739130434783"/>
        <n v="46.714285714285715"/>
        <n v="71.491803278688522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7.5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84.285714285714292"/>
        <n v="29.583333333333332"/>
        <n v="26.667037037037037"/>
        <n v="45.978723404255319"/>
        <n v="125.09090909090909"/>
        <n v="141.29166666666666"/>
        <n v="55.333333333333336"/>
        <n v="46.420454545454547"/>
        <n v="57.2"/>
        <n v="173.7"/>
        <n v="59.6"/>
        <n v="89.585714285714289"/>
        <n v="204.05"/>
        <n v="48.703703703703702"/>
        <n v="53.339999999999996"/>
        <n v="75.087719298245617"/>
        <n v="18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35.799999999999997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71.666666666666671"/>
        <n v="93.611111111111114"/>
        <n v="76.8"/>
        <n v="35.795454545454547"/>
        <n v="55.6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38.333333333333336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9"/>
        <n v="24.210526315789473"/>
        <n v="55.892857142857146"/>
        <n v="11.66666666666666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35"/>
        <n v="81.776315789473685"/>
        <n v="297.02980769230766"/>
        <n v="46.609195402298852"/>
        <n v="40.294117647058826"/>
        <n v="16.25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31.25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27.5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20"/>
        <n v="53.230769230769234"/>
        <n v="39.596491228070178"/>
        <n v="34.25"/>
        <n v="164.61538461538461"/>
        <n v="125.05263157894737"/>
        <n v="51.875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125"/>
        <n v="66.512820512820511"/>
        <n v="105"/>
        <n v="145"/>
        <n v="12"/>
        <n v="96.666666666666671"/>
        <n v="60.333333333333336"/>
        <n v="79.89473684210526"/>
        <n v="58.823529411764703"/>
        <n v="75.340909090909093"/>
        <n v="55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36.666666666666664"/>
        <n v="49.230769230769234"/>
        <n v="42.296296296296298"/>
        <n v="78.875"/>
        <n v="38.284313725490193"/>
        <n v="44.847826086956523"/>
        <n v="13.529411764705882"/>
        <n v="43.5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71.42857142857142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28.888888888888889"/>
        <n v="40.545945945945945"/>
        <n v="37.962962962962962"/>
        <n v="33.333333333333336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40.777777777777779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550.04109589041093"/>
        <n v="29.411764705882351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26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23.333333333333332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63"/>
        <n v="38.589743589743591"/>
        <n v="155.95238095238096"/>
        <n v="43.2"/>
        <n v="15.148518518518518"/>
        <n v="83.571428571428569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99.538461538461533"/>
        <n v="215.25"/>
        <n v="120.54545454545455"/>
        <n v="37.666666666666664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74.575090497737563"/>
        <e v="#DIV/0!"/>
        <n v="76"/>
        <n v="86.43564356435644"/>
        <n v="24"/>
        <n v="80.128205128205124"/>
        <n v="253.14285714285714"/>
        <n v="57.727272727272727"/>
        <n v="264.26315789473682"/>
        <n v="159.33333333333334"/>
        <n v="5"/>
        <n v="61.086956521739133"/>
        <n v="114.81818181818181"/>
        <n v="65.974683544303801"/>
        <n v="64.53125"/>
        <n v="21.25"/>
        <n v="25.491803278688526"/>
        <n v="11.428571428571429"/>
        <n v="108"/>
        <n v="34.130434782608695"/>
        <n v="132.34615384615384"/>
        <n v="922.22222222222217"/>
        <n v="163.57142857142858"/>
        <n v="217.375"/>
        <n v="139.23931623931625"/>
        <n v="93.75"/>
        <n v="23.142857142857142"/>
        <n v="29.045454545454547"/>
        <n v="450"/>
        <n v="32.25"/>
        <n v="251.33333333333334"/>
        <n v="437.5"/>
        <n v="91.428571428571431"/>
        <n v="3000"/>
        <n v="5.5"/>
        <n v="108.33333333333333"/>
        <n v="1"/>
        <n v="49.884615384615387"/>
        <n v="25.714285714285715"/>
        <n v="30.846153846153847"/>
        <n v="180.5"/>
        <n v="373.5"/>
        <n v="25.5"/>
        <n v="220"/>
        <n v="160"/>
        <n v="6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5.714285714285714"/>
        <n v="80.2"/>
        <n v="4.833333333333333"/>
        <n v="50.166666666666664"/>
        <n v="35.833333333333336"/>
        <n v="11.76923076923077"/>
        <n v="40.78"/>
        <n v="3"/>
        <n v="16.625"/>
        <n v="4.8"/>
        <n v="71.25"/>
        <n v="170.54545454545453"/>
        <n v="393.58823529411762"/>
        <n v="47.875"/>
        <n v="20.502500000000001"/>
        <n v="9"/>
        <n v="56.571428571428569"/>
        <n v="16.399999999999999"/>
        <n v="20.333333333333332"/>
        <n v="16.755102040816325"/>
        <n v="12.5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10.333333333333334"/>
        <n v="136.09090909090909"/>
        <n v="73.461538461538467"/>
        <n v="12.666666666666666"/>
        <n v="67"/>
        <n v="3.7142857142857144"/>
        <n v="64"/>
        <n v="102.38235294117646"/>
        <n v="16.666666666666668"/>
        <n v="725.02941176470586"/>
        <n v="68.333333333333329"/>
        <n v="39.228571428571428"/>
        <n v="402.70588235294116"/>
        <n v="8.5"/>
        <n v="8.75"/>
        <n v="135.03571428571428"/>
        <n v="20.5"/>
        <n v="64.36363636363636"/>
        <n v="200"/>
        <n v="68.3"/>
        <n v="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39.166666666666664"/>
        <n v="57.295454545454547"/>
        <n v="59"/>
        <n v="31.846153846153847"/>
        <n v="16"/>
        <n v="63.122807017543863"/>
        <n v="7"/>
        <n v="52.916666666666664"/>
        <n v="42.5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29.285714285714285"/>
        <n v="73.760000000000005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19.600000000000001"/>
        <n v="231.75"/>
        <n v="189.33333333333334"/>
        <n v="21.8"/>
        <n v="32"/>
        <n v="56.25"/>
        <n v="18.714285714285715"/>
        <n v="46.033333333333331"/>
        <n v="110.28571428571429"/>
        <n v="37.451612903225808"/>
        <n v="41.75"/>
        <n v="24.083333333333332"/>
        <n v="69.40625"/>
        <n v="155.25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65.666666666666671"/>
        <n v="16.2"/>
        <n v="34.128378378378379"/>
        <n v="11.25"/>
        <n v="12.75"/>
        <n v="48.281025641025643"/>
        <n v="43.976047904191617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48.2"/>
        <n v="6.1764705882352944"/>
        <n v="2.3333333333333335"/>
        <n v="24.615384615384617"/>
        <n v="88.888888888888886"/>
        <n v="6"/>
        <n v="44.5"/>
        <n v="109.07142857142857"/>
        <n v="104.75"/>
        <n v="80.599999999999994"/>
        <n v="115.55319148936171"/>
        <n v="80.5"/>
        <n v="744.5454545454545"/>
        <n v="38.5"/>
        <n v="36.68181818181818"/>
        <n v="673.33333333333337"/>
        <n v="47.10526315789474"/>
        <n v="40.454545454545453"/>
        <n v="19"/>
        <n v="46.733333333333334"/>
        <n v="26.272727272727273"/>
        <n v="28.333333333333332"/>
        <n v="14.428571428571429"/>
        <n v="132.1875"/>
        <n v="56.416666666666664"/>
        <n v="131.66666666666666"/>
        <n v="510"/>
        <n v="44.478260869565219"/>
        <n v="118.36363636363636"/>
        <n v="54.111111111111114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55.282051282051285"/>
        <n v="72.16970873786407"/>
        <n v="58.615384615384613"/>
        <n v="12.466666666666667"/>
        <n v="49.136363636363633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1.5384615384615385"/>
        <n v="37.608695652173914"/>
        <n v="42.157142857142858"/>
        <n v="84.833333333333329"/>
        <n v="94.19"/>
        <n v="6.25"/>
        <n v="213.375"/>
        <n v="90.9375"/>
        <n v="58.083333333333336"/>
        <n v="71.588235294117652"/>
        <n v="32.81818181818182"/>
        <n v="49.11578947368421"/>
        <n v="16.307692307692307"/>
        <n v="17"/>
        <n v="41.833333333333336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1.75"/>
        <n v="88.6875"/>
        <n v="453.14285714285717"/>
        <n v="83.428571428571431"/>
        <n v="101.8"/>
        <n v="46.666666666666664"/>
        <n v="218.33333333333334"/>
        <n v="33.714285714285715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40.142857142857146"/>
        <n v="17.2"/>
        <n v="52.5"/>
        <n v="77.5"/>
        <n v="53.545454545454547"/>
        <n v="48.18181818181818"/>
        <n v="202.83333333333334"/>
        <n v="29.125"/>
        <n v="96.05263157894737"/>
        <n v="305.77777777777777"/>
        <n v="12.142857142857142"/>
        <n v="115.53333333333333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13.333333333333334"/>
        <n v="23.666666666666668"/>
        <n v="89.21052631578948"/>
        <n v="116.55769230769231"/>
        <n v="13.005000000000001"/>
        <n v="40.611111111111114"/>
        <n v="37.954545454545453"/>
        <n v="35.734693877551024"/>
        <n v="42.157894736842103"/>
        <n v="39.285714285714285"/>
        <n v="47.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60.666666666666664"/>
        <n v="23.923076923076923"/>
        <n v="15.833333333333334"/>
        <n v="29.785714285714285"/>
        <n v="500"/>
        <n v="29.555555555555557"/>
        <n v="26.666666666666668"/>
        <n v="18.333333333333332"/>
        <n v="50.4"/>
        <n v="105.02933333333334"/>
        <n v="35.92307692307692"/>
        <n v="119.125"/>
        <n v="90.333333333333329"/>
        <n v="15.75"/>
        <n v="96.551724137931032"/>
        <n v="381.6"/>
        <n v="46.25"/>
        <n v="81.571428571428569"/>
        <n v="27.3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202.22772277227722"/>
        <n v="82.461538461538467"/>
        <n v="2.6666666666666665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300"/>
        <n v="775"/>
        <n v="12.8"/>
        <n v="14.444444444444445"/>
        <n v="356.84210526315792"/>
        <n v="37.75"/>
        <n v="24.458333333333332"/>
        <n v="53.07692307692308"/>
        <n v="286.25"/>
        <n v="49.20754716981132"/>
        <n v="109.04"/>
        <n v="22.75"/>
        <n v="70.833333333333329"/>
        <n v="147.88135593220338"/>
        <n v="56.838709677419352"/>
        <n v="176.94444444444446"/>
        <n v="127.6"/>
        <n v="66.142857142857139"/>
        <n v="68.416666666666671"/>
        <n v="60.125"/>
        <n v="60.064516129032256"/>
        <n v="72.400000000000006"/>
        <n v="100.625"/>
        <n v="25.571428571428573"/>
        <n v="202"/>
        <n v="174"/>
        <n v="145.40540540540542"/>
        <n v="55.0625"/>
        <n v="47.333333333333336"/>
        <n v="58.95"/>
        <n v="1.5"/>
        <n v="50.555555555555557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129.16666666666666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n v="25.166666666666668"/>
        <n v="106.69230769230769"/>
        <n v="311.16666666666669"/>
        <n v="94.506172839506178"/>
        <n v="81.241379310344826"/>
        <n v="46.178571428571431"/>
        <n v="55.945945945945944"/>
        <n v="37.555555555555557"/>
        <n v="15.333333333333334"/>
        <n v="449.43283582089555"/>
        <n v="35.9"/>
        <n v="20.25"/>
        <n v="119"/>
        <n v="45.386153846153846"/>
        <n v="16.375"/>
        <n v="292.2"/>
        <n v="105.93388429752066"/>
        <n v="87"/>
        <n v="37.888888888888886"/>
        <n v="111.41025641025641"/>
        <n v="116.66666666666667"/>
        <n v="49.8"/>
        <n v="3304"/>
        <n v="1300"/>
        <n v="134.54545454545453"/>
        <n v="214.06666666666666"/>
        <n v="216.33684210526314"/>
        <n v="932.31055900621118"/>
        <n v="29.25"/>
        <n v="174.94736842105263"/>
        <n v="1389.3561935483872"/>
        <n v="95.911111111111111"/>
        <n v="191.25"/>
        <n v="74.78947368421052"/>
        <n v="161.11830985915492"/>
        <n v="88.714285714285708"/>
        <n v="29.236301369863014"/>
        <n v="33.25"/>
        <n v="58.888888888888886"/>
        <n v="48.424999999999997"/>
        <n v="61.041666666666664"/>
        <n v="59.333333333333336"/>
        <n v="30.125"/>
        <n v="74.617647058823536"/>
        <n v="152.41346153846155"/>
        <n v="90.616279069767444"/>
        <n v="201.60393258426967"/>
        <n v="127.93333333333334"/>
        <n v="29.894736842105264"/>
        <n v="367.97142857142859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225"/>
        <n v="48.333333333333336"/>
        <n v="108.05084745762711"/>
        <n v="26.923076923076923"/>
        <n v="155"/>
        <n v="47.769230769230766"/>
        <n v="74.333333333333329"/>
        <n v="84.333333333333329"/>
        <n v="65.457142857142856"/>
        <n v="15.428571428571429"/>
        <n v="367"/>
        <n v="97.407407407407405"/>
        <n v="47.857142857142854"/>
        <n v="81.582499999999996"/>
        <n v="224.42857142857142"/>
        <n v="112.57142857142857"/>
        <n v="342"/>
        <n v="57.875"/>
        <n v="72.5"/>
        <n v="29.5"/>
        <n v="23.083333333333332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133.30000000000001"/>
        <n v="3.8"/>
        <n v="18.896551724137932"/>
        <n v="200.625"/>
        <n v="201.66666666666666"/>
        <n v="66.099999999999994"/>
        <n v="58"/>
        <n v="244.80459770114942"/>
        <n v="6.5"/>
        <n v="61.176470588235297"/>
        <n v="30.133333333333333"/>
        <n v="44.760869565217391"/>
        <n v="88.642857142857139"/>
        <n v="57.647058823529413"/>
      </sharedItems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6061673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0.39120962394619685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1E-4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9.1066666666666674E-3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4.3166666666666666E-3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3E-2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7E-2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000000000000001E-2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4E-2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0.0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1.25E-3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4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0.0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799999999999999E-2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28E-2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1E-3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7.7000000000000002E-3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6E-5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1E-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6.7999999999999996E-3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41E-2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2E-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2.5000000000000001E-3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0.14000000000000001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0.27600000000000002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E-2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2E-3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0.0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2.0000000000000001E-4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1.75E-3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E-2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06E-5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7E-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E-3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5.7142857142857143E-3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6.875E-3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4.0000000000000002E-4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3E-2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8E-5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7E-2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.8749999999999999E-3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2E-3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7.4999999999999997E-3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2.5000000000000001E-3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0.10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8.8500000000000002E-3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2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x v="0"/>
    <x v="0"/>
    <x v="0"/>
    <x v="0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x v="7"/>
    <x v="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x v="1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x v="1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x v="12"/>
    <x v="12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x v="13"/>
    <x v="13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x v="1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x v="15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x v="16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x v="1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x v="18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x v="19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x v="2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x v="21"/>
    <x v="21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x v="22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x v="23"/>
    <x v="23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x v="24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x v="25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x v="26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x v="27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x v="2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x v="29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x v="3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x v="3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x v="32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x v="33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x v="34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x v="35"/>
    <x v="3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x v="36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x v="3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x v="38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x v="39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x v="4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x v="3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x v="41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x v="42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x v="3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x v="43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x v="44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x v="45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x v="46"/>
    <x v="48"/>
    <x v="0"/>
    <x v="0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x v="3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x v="3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x v="47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x v="48"/>
    <x v="52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x v="4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x v="5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x v="51"/>
    <x v="55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x v="52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x v="53"/>
    <x v="57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x v="54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x v="55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x v="56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x v="57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x v="58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x v="5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x v="6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x v="61"/>
    <x v="65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x v="6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x v="63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x v="64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x v="65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x v="6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x v="67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x v="68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x v="3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x v="6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x v="7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x v="71"/>
    <x v="76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x v="72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x v="73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x v="74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x v="7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x v="76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x v="77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x v="78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x v="3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x v="7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x v="80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x v="8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x v="82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x v="83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x v="8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x v="43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x v="85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x v="8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x v="87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x v="88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x v="89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x v="90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x v="9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x v="91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x v="3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x v="3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x v="92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x v="93"/>
    <x v="103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x v="43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x v="94"/>
    <x v="104"/>
    <x v="0"/>
    <x v="1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x v="10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x v="9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x v="9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x v="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x v="98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x v="9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x v="87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x v="10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x v="101"/>
    <x v="113"/>
    <x v="0"/>
    <x v="1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x v="10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x v="103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x v="104"/>
    <x v="116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x v="105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x v="106"/>
    <x v="118"/>
    <x v="0"/>
    <x v="1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78"/>
    <b v="1"/>
    <s v="film &amp; video/documentary"/>
    <x v="107"/>
    <x v="119"/>
    <x v="0"/>
    <x v="2"/>
    <x v="120"/>
    <d v="2013-05-05T12:00:11"/>
  </r>
  <r>
    <n v="241"/>
    <s v="&quot;LESLIE&quot;"/>
    <s v="&quot;LESLIE&quot; explores the unapologetic life of Leslie Cochran, the thong-clad homeless man turned cultural icon in the heart of Texas."/>
    <x v="54"/>
    <n v="41000"/>
    <x v="0"/>
    <s v="US"/>
    <s v="USD"/>
    <n v="1419180304"/>
    <n v="1415292304"/>
    <b v="1"/>
    <x v="79"/>
    <b v="1"/>
    <s v="film &amp; video/documentary"/>
    <x v="108"/>
    <x v="120"/>
    <x v="0"/>
    <x v="2"/>
    <x v="121"/>
    <d v="2014-12-21T11:45:04"/>
  </r>
  <r>
    <n v="242"/>
    <s v="Hardwater"/>
    <s v="An unprecedented feature-length documentary film about Maine's tribal, oft-misunderstood ice fishing sub-culture."/>
    <x v="55"/>
    <n v="14750"/>
    <x v="0"/>
    <s v="US"/>
    <s v="USD"/>
    <n v="1324381790"/>
    <n v="1321357790"/>
    <b v="1"/>
    <x v="80"/>
    <b v="1"/>
    <s v="film &amp; video/documentary"/>
    <x v="109"/>
    <x v="121"/>
    <x v="0"/>
    <x v="2"/>
    <x v="12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81"/>
    <b v="1"/>
    <s v="film &amp; video/documentary"/>
    <x v="110"/>
    <x v="122"/>
    <x v="0"/>
    <x v="2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2"/>
    <b v="1"/>
    <s v="film &amp; video/documentary"/>
    <x v="111"/>
    <x v="123"/>
    <x v="0"/>
    <x v="2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83"/>
    <b v="1"/>
    <s v="film &amp; video/documentary"/>
    <x v="112"/>
    <x v="124"/>
    <x v="0"/>
    <x v="2"/>
    <x v="12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84"/>
    <b v="1"/>
    <s v="film &amp; video/documentary"/>
    <x v="113"/>
    <x v="125"/>
    <x v="0"/>
    <x v="2"/>
    <x v="12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85"/>
    <b v="1"/>
    <s v="film &amp; video/documentary"/>
    <x v="114"/>
    <x v="126"/>
    <x v="0"/>
    <x v="2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56"/>
    <n v="86133"/>
    <x v="0"/>
    <s v="US"/>
    <s v="USD"/>
    <n v="1325961309"/>
    <n v="1322073309"/>
    <b v="1"/>
    <x v="86"/>
    <b v="1"/>
    <s v="film &amp; video/documentary"/>
    <x v="115"/>
    <x v="127"/>
    <x v="0"/>
    <x v="2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87"/>
    <b v="1"/>
    <s v="film &amp; video/documentary"/>
    <x v="116"/>
    <x v="128"/>
    <x v="0"/>
    <x v="2"/>
    <x v="12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88"/>
    <b v="1"/>
    <s v="film &amp; video/documentary"/>
    <x v="117"/>
    <x v="129"/>
    <x v="0"/>
    <x v="2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89"/>
    <b v="1"/>
    <s v="film &amp; video/documentary"/>
    <x v="118"/>
    <x v="130"/>
    <x v="0"/>
    <x v="2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x v="119"/>
    <x v="131"/>
    <x v="0"/>
    <x v="2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x v="120"/>
    <x v="132"/>
    <x v="0"/>
    <x v="2"/>
    <x v="133"/>
    <d v="2012-02-15T10:37:15"/>
  </r>
  <r>
    <n v="254"/>
    <s v="&quot;I Clown You&quot; Documentary"/>
    <s v="&quot;I Clown You&quot; is a documentary about Israeli medical clowns and clowning as an art of challenging the norm."/>
    <x v="57"/>
    <n v="28067.34"/>
    <x v="0"/>
    <s v="US"/>
    <s v="USD"/>
    <n v="1445047200"/>
    <n v="1442443910"/>
    <b v="1"/>
    <x v="90"/>
    <b v="1"/>
    <s v="film &amp; video/documentary"/>
    <x v="121"/>
    <x v="133"/>
    <x v="0"/>
    <x v="2"/>
    <x v="13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91"/>
    <b v="1"/>
    <s v="film &amp; video/documentary"/>
    <x v="122"/>
    <x v="134"/>
    <x v="0"/>
    <x v="2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x v="55"/>
    <n v="18083"/>
    <x v="0"/>
    <s v="US"/>
    <s v="USD"/>
    <n v="1363458467"/>
    <n v="1360866467"/>
    <b v="1"/>
    <x v="92"/>
    <b v="1"/>
    <s v="film &amp; video/documentary"/>
    <x v="123"/>
    <x v="135"/>
    <x v="0"/>
    <x v="2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93"/>
    <b v="1"/>
    <s v="film &amp; video/documentary"/>
    <x v="124"/>
    <x v="136"/>
    <x v="0"/>
    <x v="2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94"/>
    <b v="1"/>
    <s v="film &amp; video/documentary"/>
    <x v="125"/>
    <x v="137"/>
    <x v="0"/>
    <x v="2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0"/>
    <s v="US"/>
    <s v="USD"/>
    <n v="1428514969"/>
    <n v="1425922969"/>
    <b v="1"/>
    <x v="95"/>
    <b v="1"/>
    <s v="film &amp; video/documentary"/>
    <x v="126"/>
    <x v="138"/>
    <x v="0"/>
    <x v="2"/>
    <x v="13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96"/>
    <b v="1"/>
    <s v="film &amp; video/documentary"/>
    <x v="127"/>
    <x v="139"/>
    <x v="0"/>
    <x v="2"/>
    <x v="14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97"/>
    <b v="1"/>
    <s v="film &amp; video/documentary"/>
    <x v="128"/>
    <x v="140"/>
    <x v="0"/>
    <x v="2"/>
    <x v="14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98"/>
    <b v="1"/>
    <s v="film &amp; video/documentary"/>
    <x v="129"/>
    <x v="141"/>
    <x v="0"/>
    <x v="2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99"/>
    <b v="1"/>
    <s v="film &amp; video/documentary"/>
    <x v="130"/>
    <x v="142"/>
    <x v="0"/>
    <x v="2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00"/>
    <b v="1"/>
    <s v="film &amp; video/documentary"/>
    <x v="131"/>
    <x v="143"/>
    <x v="0"/>
    <x v="2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x v="132"/>
    <x v="144"/>
    <x v="0"/>
    <x v="2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x v="133"/>
    <x v="145"/>
    <x v="0"/>
    <x v="2"/>
    <x v="146"/>
    <d v="2010-04-22T22:51:00"/>
  </r>
  <r>
    <n v="267"/>
    <s v="Uncharted Amazon"/>
    <s v="A visually stunning, feature length film chronicling life's challenges in the remote depths of the Amazon rainforest."/>
    <x v="59"/>
    <n v="12965.44"/>
    <x v="0"/>
    <s v="GB"/>
    <s v="GBP"/>
    <n v="1403693499"/>
    <n v="1401101499"/>
    <b v="1"/>
    <x v="101"/>
    <b v="1"/>
    <s v="film &amp; video/documentary"/>
    <x v="134"/>
    <x v="146"/>
    <x v="0"/>
    <x v="2"/>
    <x v="14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02"/>
    <b v="1"/>
    <s v="film &amp; video/documentary"/>
    <x v="135"/>
    <x v="147"/>
    <x v="0"/>
    <x v="2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60"/>
    <n v="147233.76999999999"/>
    <x v="0"/>
    <s v="AU"/>
    <s v="AUD"/>
    <n v="1487738622"/>
    <n v="1485146622"/>
    <b v="1"/>
    <x v="103"/>
    <b v="1"/>
    <s v="film &amp; video/documentary"/>
    <x v="136"/>
    <x v="148"/>
    <x v="0"/>
    <x v="2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61"/>
    <n v="3510"/>
    <x v="0"/>
    <s v="US"/>
    <s v="USD"/>
    <n v="1306296000"/>
    <n v="1301950070"/>
    <b v="1"/>
    <x v="42"/>
    <b v="1"/>
    <s v="film &amp; video/documentary"/>
    <x v="137"/>
    <x v="149"/>
    <x v="0"/>
    <x v="2"/>
    <x v="15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04"/>
    <b v="1"/>
    <s v="film &amp; video/documentary"/>
    <x v="138"/>
    <x v="150"/>
    <x v="0"/>
    <x v="2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x v="139"/>
    <x v="151"/>
    <x v="0"/>
    <x v="2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05"/>
    <b v="1"/>
    <s v="film &amp; video/documentary"/>
    <x v="140"/>
    <x v="152"/>
    <x v="0"/>
    <x v="2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06"/>
    <b v="1"/>
    <s v="film &amp; video/documentary"/>
    <x v="141"/>
    <x v="153"/>
    <x v="0"/>
    <x v="2"/>
    <x v="15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07"/>
    <b v="1"/>
    <s v="film &amp; video/documentary"/>
    <x v="142"/>
    <x v="154"/>
    <x v="0"/>
    <x v="2"/>
    <x v="15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85"/>
    <b v="1"/>
    <s v="film &amp; video/documentary"/>
    <x v="143"/>
    <x v="155"/>
    <x v="0"/>
    <x v="2"/>
    <x v="156"/>
    <d v="2012-04-27T19:57:54"/>
  </r>
  <r>
    <n v="277"/>
    <s v="Pressing On: The Letterpress Film"/>
    <s v="A documentary about the survival of letterpress and the remarkable printers who preserve the history and knowledge of the craft."/>
    <x v="62"/>
    <n v="71748"/>
    <x v="0"/>
    <s v="US"/>
    <s v="USD"/>
    <n v="1432416219"/>
    <n v="1429824219"/>
    <b v="1"/>
    <x v="108"/>
    <b v="1"/>
    <s v="film &amp; video/documentary"/>
    <x v="144"/>
    <x v="156"/>
    <x v="0"/>
    <x v="2"/>
    <x v="157"/>
    <d v="2015-05-23T16:23:39"/>
  </r>
  <r>
    <n v="278"/>
    <s v="The Babushkas of Chernobyl"/>
    <s v="An unlikely story of spirit, defiance and beauty from the most contaminated place on Earth"/>
    <x v="63"/>
    <n v="40594"/>
    <x v="0"/>
    <s v="US"/>
    <s v="USD"/>
    <n v="1350003539"/>
    <n v="1347411539"/>
    <b v="1"/>
    <x v="109"/>
    <b v="1"/>
    <s v="film &amp; video/documentary"/>
    <x v="145"/>
    <x v="157"/>
    <x v="0"/>
    <x v="2"/>
    <x v="158"/>
    <d v="2012-10-11T19:58:59"/>
  </r>
  <r>
    <n v="279"/>
    <s v="Instructions on Parting"/>
    <s v="This documentary film is an intimate portrait of love and loss that observes family and nature undergoing the cycle of birth to death."/>
    <x v="64"/>
    <n v="26744.11"/>
    <x v="0"/>
    <s v="US"/>
    <s v="USD"/>
    <n v="1488160860"/>
    <n v="1485237096"/>
    <b v="1"/>
    <x v="110"/>
    <b v="1"/>
    <s v="film &amp; video/documentary"/>
    <x v="146"/>
    <x v="158"/>
    <x v="0"/>
    <x v="2"/>
    <x v="159"/>
    <d v="2017-02-26T21:01:00"/>
  </r>
  <r>
    <n v="280"/>
    <s v="Korengal Theatrical Release"/>
    <s v="My latest film Korengal, takes us back to the same valley with the same troops as in my Academy AwardÂ® nominated film Restrepo."/>
    <x v="58"/>
    <n v="117108"/>
    <x v="0"/>
    <s v="US"/>
    <s v="USD"/>
    <n v="1401459035"/>
    <n v="1397571035"/>
    <b v="1"/>
    <x v="111"/>
    <b v="1"/>
    <s v="film &amp; video/documentary"/>
    <x v="147"/>
    <x v="159"/>
    <x v="0"/>
    <x v="2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5"/>
    <n v="6632.32"/>
    <x v="0"/>
    <s v="US"/>
    <s v="USD"/>
    <n v="1249932360"/>
    <n v="1242532513"/>
    <b v="1"/>
    <x v="1"/>
    <b v="1"/>
    <s v="film &amp; video/documentary"/>
    <x v="148"/>
    <x v="160"/>
    <x v="0"/>
    <x v="2"/>
    <x v="161"/>
    <d v="2009-08-10T14:26:00"/>
  </r>
  <r>
    <n v="282"/>
    <s v="Greenlight the PATROL BASE JAKER Movie"/>
    <s v="See US Marines make counter-insurgency work in Helmand Province--the Taliban's stronghold in Afghanistan."/>
    <x v="66"/>
    <n v="45535"/>
    <x v="0"/>
    <s v="US"/>
    <s v="USD"/>
    <n v="1266876000"/>
    <n v="1263679492"/>
    <b v="1"/>
    <x v="112"/>
    <b v="1"/>
    <s v="film &amp; video/documentary"/>
    <x v="149"/>
    <x v="161"/>
    <x v="0"/>
    <x v="2"/>
    <x v="162"/>
    <d v="2010-02-22T17:00:00"/>
  </r>
  <r>
    <n v="283"/>
    <s v="SOLE SURVIVOR"/>
    <s v="What is the impact of survivorship on the human condition?"/>
    <x v="67"/>
    <n v="20569.05"/>
    <x v="0"/>
    <s v="US"/>
    <s v="USD"/>
    <n v="1306904340"/>
    <n v="1305219744"/>
    <b v="1"/>
    <x v="80"/>
    <b v="1"/>
    <s v="film &amp; video/documentary"/>
    <x v="150"/>
    <x v="162"/>
    <x v="0"/>
    <x v="2"/>
    <x v="163"/>
    <d v="2011-05-31T23:59:00"/>
  </r>
  <r>
    <n v="284"/>
    <s v="Wisconsin Rising"/>
    <s v="A film documenting WI Gov.Scott Walker's attack on working families and how it is reanimating the American labor movement."/>
    <x v="68"/>
    <n v="41850.46"/>
    <x v="0"/>
    <s v="US"/>
    <s v="USD"/>
    <n v="1327167780"/>
    <n v="1325007780"/>
    <b v="1"/>
    <x v="113"/>
    <b v="1"/>
    <s v="film &amp; video/documentary"/>
    <x v="151"/>
    <x v="163"/>
    <x v="0"/>
    <x v="2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14"/>
    <b v="1"/>
    <s v="film &amp; video/documentary"/>
    <x v="152"/>
    <x v="164"/>
    <x v="0"/>
    <x v="2"/>
    <x v="16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15"/>
    <b v="1"/>
    <s v="film &amp; video/documentary"/>
    <x v="153"/>
    <x v="165"/>
    <x v="0"/>
    <x v="2"/>
    <x v="16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16"/>
    <b v="1"/>
    <s v="film &amp; video/documentary"/>
    <x v="154"/>
    <x v="166"/>
    <x v="0"/>
    <x v="2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9"/>
    <n v="51605.31"/>
    <x v="0"/>
    <s v="US"/>
    <s v="USD"/>
    <n v="1340683393"/>
    <n v="1337659393"/>
    <b v="1"/>
    <x v="117"/>
    <b v="1"/>
    <s v="film &amp; video/documentary"/>
    <x v="155"/>
    <x v="167"/>
    <x v="0"/>
    <x v="2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18"/>
    <b v="1"/>
    <s v="film &amp; video/documentary"/>
    <x v="156"/>
    <x v="168"/>
    <x v="0"/>
    <x v="2"/>
    <x v="16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19"/>
    <b v="1"/>
    <s v="film &amp; video/documentary"/>
    <x v="157"/>
    <x v="169"/>
    <x v="0"/>
    <x v="2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20"/>
    <b v="1"/>
    <s v="film &amp; video/documentary"/>
    <x v="158"/>
    <x v="170"/>
    <x v="0"/>
    <x v="2"/>
    <x v="171"/>
    <d v="2013-04-30T19:01:00"/>
  </r>
  <r>
    <n v="292"/>
    <s v="The Undocumented"/>
    <s v="THE UNDOCUMENTED is a 90 cinema verite documentary that exposes a little known consequence of current U. S. immigration policy."/>
    <x v="58"/>
    <n v="76130.2"/>
    <x v="0"/>
    <s v="US"/>
    <s v="USD"/>
    <n v="1319860740"/>
    <n v="1317064599"/>
    <b v="1"/>
    <x v="121"/>
    <b v="1"/>
    <s v="film &amp; video/documentary"/>
    <x v="159"/>
    <x v="171"/>
    <x v="0"/>
    <x v="2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x v="70"/>
    <n v="26360"/>
    <x v="0"/>
    <s v="US"/>
    <s v="USD"/>
    <n v="1398009714"/>
    <n v="1395417714"/>
    <b v="1"/>
    <x v="122"/>
    <b v="1"/>
    <s v="film &amp; video/documentary"/>
    <x v="160"/>
    <x v="172"/>
    <x v="0"/>
    <x v="2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23"/>
    <b v="1"/>
    <s v="film &amp; video/documentary"/>
    <x v="31"/>
    <x v="101"/>
    <x v="0"/>
    <x v="2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9"/>
    <n v="66554.559999999998"/>
    <x v="0"/>
    <s v="US"/>
    <s v="USD"/>
    <n v="1383264000"/>
    <n v="1378080409"/>
    <b v="1"/>
    <x v="124"/>
    <b v="1"/>
    <s v="film &amp; video/documentary"/>
    <x v="161"/>
    <x v="173"/>
    <x v="0"/>
    <x v="2"/>
    <x v="17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25"/>
    <b v="1"/>
    <s v="film &amp; video/documentary"/>
    <x v="162"/>
    <x v="174"/>
    <x v="0"/>
    <x v="2"/>
    <x v="17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26"/>
    <b v="1"/>
    <s v="film &amp; video/documentary"/>
    <x v="163"/>
    <x v="175"/>
    <x v="0"/>
    <x v="2"/>
    <x v="177"/>
    <d v="2015-04-30T22:59:00"/>
  </r>
  <r>
    <n v="298"/>
    <s v="DisHonesty - A Documentary Feature Film"/>
    <s v="The truth is, we all lie - and by &quot;we,&quot; we mean everyone!"/>
    <x v="71"/>
    <n v="137254.84"/>
    <x v="0"/>
    <s v="US"/>
    <s v="USD"/>
    <n v="1399669200"/>
    <n v="1394536048"/>
    <b v="1"/>
    <x v="127"/>
    <b v="1"/>
    <s v="film &amp; video/documentary"/>
    <x v="164"/>
    <x v="176"/>
    <x v="0"/>
    <x v="2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28"/>
    <b v="1"/>
    <s v="film &amp; video/documentary"/>
    <x v="165"/>
    <x v="177"/>
    <x v="0"/>
    <x v="2"/>
    <x v="17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29"/>
    <b v="1"/>
    <s v="film &amp; video/documentary"/>
    <x v="166"/>
    <x v="178"/>
    <x v="0"/>
    <x v="2"/>
    <x v="180"/>
    <d v="2011-04-24T18:02:18"/>
  </r>
  <r>
    <n v="301"/>
    <s v="WORLD FAIR"/>
    <s v="A film about personal memory, amateur cinematography, and visions of the future at the 1939 New York World's Fair."/>
    <x v="55"/>
    <n v="15435.55"/>
    <x v="0"/>
    <s v="US"/>
    <s v="USD"/>
    <n v="1363711335"/>
    <n v="1360258935"/>
    <b v="1"/>
    <x v="130"/>
    <b v="1"/>
    <s v="film &amp; video/documentary"/>
    <x v="167"/>
    <x v="179"/>
    <x v="0"/>
    <x v="2"/>
    <x v="18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x v="168"/>
    <x v="180"/>
    <x v="0"/>
    <x v="2"/>
    <x v="18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31"/>
    <b v="1"/>
    <s v="film &amp; video/documentary"/>
    <x v="169"/>
    <x v="181"/>
    <x v="0"/>
    <x v="2"/>
    <x v="183"/>
    <d v="2012-06-01T20:42:26"/>
  </r>
  <r>
    <n v="304"/>
    <s v="Beyond Iconic: Distribution for film on Dennis Stock"/>
    <s v="A portrait of a life fully realized and a look at what it takes to make great photography."/>
    <x v="72"/>
    <n v="7876"/>
    <x v="0"/>
    <s v="US"/>
    <s v="USD"/>
    <n v="1346464800"/>
    <n v="1343096197"/>
    <b v="1"/>
    <x v="132"/>
    <b v="1"/>
    <s v="film &amp; video/documentary"/>
    <x v="170"/>
    <x v="182"/>
    <x v="0"/>
    <x v="2"/>
    <x v="18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33"/>
    <b v="1"/>
    <s v="film &amp; video/documentary"/>
    <x v="171"/>
    <x v="183"/>
    <x v="0"/>
    <x v="2"/>
    <x v="18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34"/>
    <b v="1"/>
    <s v="film &amp; video/documentary"/>
    <x v="172"/>
    <x v="184"/>
    <x v="0"/>
    <x v="2"/>
    <x v="18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x v="135"/>
    <b v="1"/>
    <s v="film &amp; video/documentary"/>
    <x v="173"/>
    <x v="185"/>
    <x v="0"/>
    <x v="2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80"/>
    <b v="1"/>
    <s v="film &amp; video/documentary"/>
    <x v="174"/>
    <x v="186"/>
    <x v="0"/>
    <x v="2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x v="67"/>
    <n v="21410"/>
    <x v="0"/>
    <s v="US"/>
    <s v="USD"/>
    <n v="1346695334"/>
    <n v="1344880934"/>
    <b v="1"/>
    <x v="136"/>
    <b v="1"/>
    <s v="film &amp; video/documentary"/>
    <x v="175"/>
    <x v="187"/>
    <x v="0"/>
    <x v="2"/>
    <x v="18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x v="176"/>
    <x v="188"/>
    <x v="0"/>
    <x v="2"/>
    <x v="19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x v="177"/>
    <x v="189"/>
    <x v="0"/>
    <x v="2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86"/>
    <b v="1"/>
    <s v="film &amp; video/documentary"/>
    <x v="178"/>
    <x v="190"/>
    <x v="0"/>
    <x v="2"/>
    <x v="192"/>
    <d v="2013-04-14T16:03:52"/>
  </r>
  <r>
    <n v="313"/>
    <s v="DEVIL MAY CARE"/>
    <s v="Most people have heard Bob Dorough's music over the past 50 years without knowing it. Until now. A story for every artist who refuses to give up."/>
    <x v="64"/>
    <n v="17805"/>
    <x v="0"/>
    <s v="US"/>
    <s v="USD"/>
    <n v="1281542340"/>
    <n v="1277702894"/>
    <b v="1"/>
    <x v="137"/>
    <b v="1"/>
    <s v="film &amp; video/documentary"/>
    <x v="179"/>
    <x v="191"/>
    <x v="0"/>
    <x v="2"/>
    <x v="19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38"/>
    <b v="1"/>
    <s v="film &amp; video/documentary"/>
    <x v="180"/>
    <x v="192"/>
    <x v="0"/>
    <x v="2"/>
    <x v="19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39"/>
    <b v="1"/>
    <s v="film &amp; video/documentary"/>
    <x v="181"/>
    <x v="193"/>
    <x v="0"/>
    <x v="2"/>
    <x v="19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40"/>
    <b v="1"/>
    <s v="film &amp; video/documentary"/>
    <x v="182"/>
    <x v="194"/>
    <x v="0"/>
    <x v="2"/>
    <x v="19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41"/>
    <b v="1"/>
    <s v="film &amp; video/documentary"/>
    <x v="183"/>
    <x v="195"/>
    <x v="0"/>
    <x v="2"/>
    <x v="19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x v="184"/>
    <x v="196"/>
    <x v="0"/>
    <x v="2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x v="185"/>
    <x v="197"/>
    <x v="0"/>
    <x v="2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40"/>
    <b v="1"/>
    <s v="film &amp; video/documentary"/>
    <x v="186"/>
    <x v="198"/>
    <x v="0"/>
    <x v="2"/>
    <x v="20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42"/>
    <b v="1"/>
    <s v="film &amp; video/documentary"/>
    <x v="187"/>
    <x v="199"/>
    <x v="0"/>
    <x v="2"/>
    <x v="20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43"/>
    <b v="1"/>
    <s v="film &amp; video/documentary"/>
    <x v="188"/>
    <x v="200"/>
    <x v="0"/>
    <x v="2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x v="73"/>
    <n v="6646"/>
    <x v="0"/>
    <s v="US"/>
    <s v="USD"/>
    <n v="1482307140"/>
    <n v="1479886966"/>
    <b v="1"/>
    <x v="6"/>
    <b v="1"/>
    <s v="film &amp; video/documentary"/>
    <x v="189"/>
    <x v="201"/>
    <x v="0"/>
    <x v="2"/>
    <x v="20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31"/>
    <b v="1"/>
    <s v="film &amp; video/documentary"/>
    <x v="190"/>
    <x v="202"/>
    <x v="0"/>
    <x v="2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9"/>
    <n v="52198"/>
    <x v="0"/>
    <s v="US"/>
    <s v="USD"/>
    <n v="1482208233"/>
    <n v="1479184233"/>
    <b v="1"/>
    <x v="144"/>
    <b v="1"/>
    <s v="film &amp; video/documentary"/>
    <x v="191"/>
    <x v="203"/>
    <x v="0"/>
    <x v="2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74"/>
    <n v="169394.6"/>
    <x v="0"/>
    <s v="US"/>
    <s v="USD"/>
    <n v="1489532220"/>
    <n v="1486625606"/>
    <b v="1"/>
    <x v="145"/>
    <b v="1"/>
    <s v="film &amp; video/documentary"/>
    <x v="192"/>
    <x v="204"/>
    <x v="0"/>
    <x v="2"/>
    <x v="20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x v="193"/>
    <x v="205"/>
    <x v="0"/>
    <x v="2"/>
    <x v="207"/>
    <d v="2015-03-22T03:00:00"/>
  </r>
  <r>
    <n v="328"/>
    <s v="Edgar Allan Poe: Buried Alive"/>
    <s v="A documentary that tells the real story of the misunderstood author, and explores the iconic status he still commands today."/>
    <x v="58"/>
    <n v="77710.8"/>
    <x v="0"/>
    <s v="US"/>
    <s v="USD"/>
    <n v="1446350400"/>
    <n v="1443739388"/>
    <b v="1"/>
    <x v="146"/>
    <b v="1"/>
    <s v="film &amp; video/documentary"/>
    <x v="194"/>
    <x v="206"/>
    <x v="0"/>
    <x v="2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47"/>
    <b v="1"/>
    <s v="film &amp; video/documentary"/>
    <x v="195"/>
    <x v="207"/>
    <x v="0"/>
    <x v="2"/>
    <x v="20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48"/>
    <b v="1"/>
    <s v="film &amp; video/documentary"/>
    <x v="196"/>
    <x v="208"/>
    <x v="0"/>
    <x v="2"/>
    <x v="210"/>
    <d v="2013-05-16T22:59:00"/>
  </r>
  <r>
    <n v="331"/>
    <s v="Living On Soul: The Family Daptone"/>
    <s v="A hybrid music documentary/concert film featuring Sharon Jones, Charles Bradley and the rest of the Daptone Records family."/>
    <x v="68"/>
    <n v="42642"/>
    <x v="0"/>
    <s v="US"/>
    <s v="USD"/>
    <n v="1466171834"/>
    <n v="1463493434"/>
    <b v="1"/>
    <x v="149"/>
    <b v="1"/>
    <s v="film &amp; video/documentary"/>
    <x v="197"/>
    <x v="209"/>
    <x v="0"/>
    <x v="2"/>
    <x v="211"/>
    <d v="2016-06-17T08:57:14"/>
  </r>
  <r>
    <n v="332"/>
    <s v="Changing of the Gods"/>
    <s v="A groundbreaking new film by Kenny Ausubel &amp; Louie Schwartzberg, featuring John Cleese, based on the work of Richard Tarnas."/>
    <x v="60"/>
    <n v="113015"/>
    <x v="0"/>
    <s v="US"/>
    <s v="USD"/>
    <n v="1446019200"/>
    <n v="1442420377"/>
    <b v="1"/>
    <x v="150"/>
    <b v="1"/>
    <s v="film &amp; video/documentary"/>
    <x v="198"/>
    <x v="210"/>
    <x v="0"/>
    <x v="2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x v="68"/>
    <n v="50091"/>
    <x v="0"/>
    <s v="US"/>
    <s v="USD"/>
    <n v="1460038591"/>
    <n v="1457450191"/>
    <b v="1"/>
    <x v="151"/>
    <b v="1"/>
    <s v="film &amp; video/documentary"/>
    <x v="199"/>
    <x v="211"/>
    <x v="0"/>
    <x v="2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x v="200"/>
    <x v="212"/>
    <x v="0"/>
    <x v="2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34"/>
    <b v="1"/>
    <s v="film &amp; video/documentary"/>
    <x v="201"/>
    <x v="213"/>
    <x v="0"/>
    <x v="2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21"/>
    <b v="1"/>
    <s v="film &amp; video/documentary"/>
    <x v="202"/>
    <x v="214"/>
    <x v="0"/>
    <x v="2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52"/>
    <b v="1"/>
    <s v="film &amp; video/documentary"/>
    <x v="203"/>
    <x v="215"/>
    <x v="0"/>
    <x v="2"/>
    <x v="21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53"/>
    <b v="1"/>
    <s v="film &amp; video/documentary"/>
    <x v="204"/>
    <x v="216"/>
    <x v="0"/>
    <x v="2"/>
    <x v="21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x v="205"/>
    <x v="217"/>
    <x v="0"/>
    <x v="2"/>
    <x v="21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54"/>
    <b v="1"/>
    <s v="film &amp; video/documentary"/>
    <x v="206"/>
    <x v="218"/>
    <x v="0"/>
    <x v="2"/>
    <x v="22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55"/>
    <b v="1"/>
    <s v="film &amp; video/documentary"/>
    <x v="207"/>
    <x v="219"/>
    <x v="0"/>
    <x v="2"/>
    <x v="221"/>
    <d v="2014-09-30T22:59:00"/>
  </r>
  <r>
    <n v="342"/>
    <s v="BREAKING A MONSTER a film about the band Unlocking The Truth"/>
    <s v="BREAKING A MONSTER needs your help to play in THEATERS!"/>
    <x v="75"/>
    <n v="55201.52"/>
    <x v="0"/>
    <s v="US"/>
    <s v="USD"/>
    <n v="1461955465"/>
    <n v="1459363465"/>
    <b v="1"/>
    <x v="156"/>
    <b v="1"/>
    <s v="film &amp; video/documentary"/>
    <x v="208"/>
    <x v="220"/>
    <x v="0"/>
    <x v="2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57"/>
    <b v="1"/>
    <s v="film &amp; video/documentary"/>
    <x v="209"/>
    <x v="221"/>
    <x v="0"/>
    <x v="2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76"/>
    <n v="34198"/>
    <x v="0"/>
    <s v="US"/>
    <s v="USD"/>
    <n v="1433125200"/>
    <n v="1429312694"/>
    <b v="1"/>
    <x v="158"/>
    <b v="1"/>
    <s v="film &amp; video/documentary"/>
    <x v="210"/>
    <x v="222"/>
    <x v="0"/>
    <x v="2"/>
    <x v="224"/>
    <d v="2015-05-31T21:20:00"/>
  </r>
  <r>
    <n v="345"/>
    <s v="Red Wolf Revival: An Uncertain Tomorrow"/>
    <s v="With the fate of the red wolves at stake, we explore if they can still survive in their last wild home in North Carolina."/>
    <x v="77"/>
    <n v="17875"/>
    <x v="0"/>
    <s v="US"/>
    <s v="USD"/>
    <n v="1432161590"/>
    <n v="1429569590"/>
    <b v="1"/>
    <x v="112"/>
    <b v="1"/>
    <s v="film &amp; video/documentary"/>
    <x v="211"/>
    <x v="223"/>
    <x v="0"/>
    <x v="2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91"/>
    <b v="1"/>
    <s v="film &amp; video/documentary"/>
    <x v="212"/>
    <x v="224"/>
    <x v="0"/>
    <x v="2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68"/>
    <n v="44636.2"/>
    <x v="0"/>
    <s v="US"/>
    <s v="USD"/>
    <n v="1447505609"/>
    <n v="1444910009"/>
    <b v="1"/>
    <x v="159"/>
    <b v="1"/>
    <s v="film &amp; video/documentary"/>
    <x v="213"/>
    <x v="225"/>
    <x v="0"/>
    <x v="2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x v="214"/>
    <x v="226"/>
    <x v="0"/>
    <x v="2"/>
    <x v="228"/>
    <d v="2015-08-21T09:05:16"/>
  </r>
  <r>
    <n v="349"/>
    <s v="Strangers To Peace: A Documentary"/>
    <s v="After 52 years of war, FARC guerrilla soldiers rejoin Colombian society to forge new lives of peace."/>
    <x v="78"/>
    <n v="12007.18"/>
    <x v="0"/>
    <s v="US"/>
    <s v="USD"/>
    <n v="1487937508"/>
    <n v="1485345508"/>
    <b v="1"/>
    <x v="147"/>
    <b v="1"/>
    <s v="film &amp; video/documentary"/>
    <x v="215"/>
    <x v="227"/>
    <x v="0"/>
    <x v="2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60"/>
    <b v="1"/>
    <s v="film &amp; video/documentary"/>
    <x v="216"/>
    <x v="228"/>
    <x v="0"/>
    <x v="2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79"/>
    <n v="43296"/>
    <x v="0"/>
    <s v="ES"/>
    <s v="EUR"/>
    <n v="1460066954"/>
    <n v="1456614554"/>
    <b v="1"/>
    <x v="161"/>
    <b v="1"/>
    <s v="film &amp; video/documentary"/>
    <x v="217"/>
    <x v="229"/>
    <x v="0"/>
    <x v="2"/>
    <x v="23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62"/>
    <b v="1"/>
    <s v="film &amp; video/documentary"/>
    <x v="218"/>
    <x v="230"/>
    <x v="0"/>
    <x v="2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80"/>
    <n v="63460.18"/>
    <x v="0"/>
    <s v="US"/>
    <s v="USD"/>
    <n v="1447963219"/>
    <n v="1445367619"/>
    <b v="1"/>
    <x v="163"/>
    <b v="1"/>
    <s v="film &amp; video/documentary"/>
    <x v="219"/>
    <x v="231"/>
    <x v="0"/>
    <x v="2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x v="220"/>
    <x v="232"/>
    <x v="0"/>
    <x v="2"/>
    <x v="23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01"/>
    <b v="1"/>
    <s v="film &amp; video/documentary"/>
    <x v="221"/>
    <x v="233"/>
    <x v="0"/>
    <x v="2"/>
    <x v="23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64"/>
    <b v="1"/>
    <s v="film &amp; video/documentary"/>
    <x v="222"/>
    <x v="234"/>
    <x v="0"/>
    <x v="2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65"/>
    <b v="1"/>
    <s v="film &amp; video/documentary"/>
    <x v="223"/>
    <x v="235"/>
    <x v="0"/>
    <x v="2"/>
    <x v="237"/>
    <d v="2015-04-24T00:19:57"/>
  </r>
  <r>
    <n v="358"/>
    <s v="Nobody Knows Anything (except William Goldman)"/>
    <s v="Screenwriter. Novelist. Playwright. The inside story of famed writer William Goldman. As only he can tell it."/>
    <x v="69"/>
    <n v="51544"/>
    <x v="0"/>
    <s v="US"/>
    <s v="USD"/>
    <n v="1466002800"/>
    <n v="1463517521"/>
    <b v="1"/>
    <x v="166"/>
    <b v="1"/>
    <s v="film &amp; video/documentary"/>
    <x v="224"/>
    <x v="236"/>
    <x v="0"/>
    <x v="2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x v="81"/>
    <n v="25375"/>
    <x v="0"/>
    <s v="US"/>
    <s v="USD"/>
    <n v="1415941920"/>
    <n v="1414028490"/>
    <b v="1"/>
    <x v="167"/>
    <b v="1"/>
    <s v="film &amp; video/documentary"/>
    <x v="225"/>
    <x v="237"/>
    <x v="0"/>
    <x v="2"/>
    <x v="23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x v="226"/>
    <x v="238"/>
    <x v="0"/>
    <x v="2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68"/>
    <b v="1"/>
    <s v="film &amp; video/documentary"/>
    <x v="227"/>
    <x v="239"/>
    <x v="0"/>
    <x v="2"/>
    <x v="241"/>
    <d v="2014-11-22T20:01:46"/>
  </r>
  <r>
    <n v="362"/>
    <s v="THE RIDGE: TEN FOR THIRTY"/>
    <s v="A SHORT FILM celebrating ONE RACE: the Bridger Ridge Run. TEN RUNNERS: the movie-stars. THIRTY YEARS: running wild in the mountains."/>
    <x v="82"/>
    <n v="12000"/>
    <x v="0"/>
    <s v="US"/>
    <s v="USD"/>
    <n v="1407456000"/>
    <n v="1405573391"/>
    <b v="0"/>
    <x v="48"/>
    <b v="1"/>
    <s v="film &amp; video/documentary"/>
    <x v="228"/>
    <x v="240"/>
    <x v="0"/>
    <x v="2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3"/>
    <n v="9044"/>
    <x v="0"/>
    <s v="US"/>
    <s v="USD"/>
    <n v="1272828120"/>
    <n v="1268934736"/>
    <b v="0"/>
    <x v="55"/>
    <b v="1"/>
    <s v="film &amp; video/documentary"/>
    <x v="229"/>
    <x v="241"/>
    <x v="0"/>
    <x v="2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06"/>
    <b v="1"/>
    <s v="film &amp; video/documentary"/>
    <x v="230"/>
    <x v="242"/>
    <x v="0"/>
    <x v="2"/>
    <x v="24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x v="231"/>
    <x v="243"/>
    <x v="0"/>
    <x v="2"/>
    <x v="245"/>
    <d v="2014-02-28T09:33:19"/>
  </r>
  <r>
    <n v="366"/>
    <s v="A BUSHMAN ODYSSEY"/>
    <s v="One Bushman familyâ€™s struggle to survive genocide, dispossession and post-apartheid freedom in South Africa."/>
    <x v="84"/>
    <n v="38500"/>
    <x v="0"/>
    <s v="US"/>
    <s v="USD"/>
    <n v="1337540518"/>
    <n v="1334948518"/>
    <b v="0"/>
    <x v="169"/>
    <b v="1"/>
    <s v="film &amp; video/documentary"/>
    <x v="232"/>
    <x v="244"/>
    <x v="0"/>
    <x v="2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x v="233"/>
    <x v="245"/>
    <x v="0"/>
    <x v="2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x v="85"/>
    <n v="13014"/>
    <x v="0"/>
    <s v="US"/>
    <s v="USD"/>
    <n v="1426426322"/>
    <n v="1423405922"/>
    <b v="0"/>
    <x v="170"/>
    <b v="1"/>
    <s v="film &amp; video/documentary"/>
    <x v="234"/>
    <x v="246"/>
    <x v="0"/>
    <x v="2"/>
    <x v="248"/>
    <d v="2015-03-15T08:32:02"/>
  </r>
  <r>
    <n v="369"/>
    <s v="Alpine Zone"/>
    <s v="A documentary of one woman's attempt at solo hiking 2,000 miles, in an effort to understand herself and societal expectations."/>
    <x v="86"/>
    <n v="7160.12"/>
    <x v="0"/>
    <s v="US"/>
    <s v="USD"/>
    <n v="1326633269"/>
    <n v="1324041269"/>
    <b v="0"/>
    <x v="147"/>
    <b v="1"/>
    <s v="film &amp; video/documentary"/>
    <x v="235"/>
    <x v="247"/>
    <x v="0"/>
    <x v="2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x v="236"/>
    <x v="248"/>
    <x v="0"/>
    <x v="2"/>
    <x v="250"/>
    <d v="2017-01-06T14:05:00"/>
  </r>
  <r>
    <n v="371"/>
    <s v="Unbranded"/>
    <s v="3,000 Miles. 18 Wild Horses. 6 Months. 5 States. 4 men. A documentary about Conservation, Exploration, and Wild Mustangs."/>
    <x v="74"/>
    <n v="171253"/>
    <x v="0"/>
    <s v="US"/>
    <s v="USD"/>
    <n v="1359743139"/>
    <n v="1355855139"/>
    <b v="0"/>
    <x v="171"/>
    <b v="1"/>
    <s v="film &amp; video/documentary"/>
    <x v="237"/>
    <x v="249"/>
    <x v="0"/>
    <x v="2"/>
    <x v="25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172"/>
    <b v="1"/>
    <s v="film &amp; video/documentary"/>
    <x v="238"/>
    <x v="250"/>
    <x v="0"/>
    <x v="2"/>
    <x v="25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x v="239"/>
    <x v="251"/>
    <x v="0"/>
    <x v="2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x v="240"/>
    <x v="252"/>
    <x v="0"/>
    <x v="2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x v="43"/>
    <x v="253"/>
    <x v="0"/>
    <x v="2"/>
    <x v="255"/>
    <d v="2014-03-01T12:18:00"/>
  </r>
  <r>
    <n v="376"/>
    <s v="Quintessential: The Journey"/>
    <s v="A film about the cosmetics industry. Everything you need to know about the ingredients being used and what alternatives are out there."/>
    <x v="87"/>
    <n v="2596"/>
    <x v="0"/>
    <s v="GB"/>
    <s v="GBP"/>
    <n v="1472122316"/>
    <n v="1469443916"/>
    <b v="0"/>
    <x v="53"/>
    <b v="1"/>
    <s v="film &amp; video/documentary"/>
    <x v="241"/>
    <x v="254"/>
    <x v="0"/>
    <x v="2"/>
    <x v="25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73"/>
    <b v="1"/>
    <s v="film &amp; video/documentary"/>
    <x v="242"/>
    <x v="255"/>
    <x v="0"/>
    <x v="2"/>
    <x v="25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74"/>
    <b v="1"/>
    <s v="film &amp; video/documentary"/>
    <x v="243"/>
    <x v="256"/>
    <x v="0"/>
    <x v="2"/>
    <x v="25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75"/>
    <b v="1"/>
    <s v="film &amp; video/documentary"/>
    <x v="244"/>
    <x v="257"/>
    <x v="0"/>
    <x v="2"/>
    <x v="25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x v="245"/>
    <x v="258"/>
    <x v="0"/>
    <x v="2"/>
    <x v="26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30"/>
    <b v="1"/>
    <s v="film &amp; video/documentary"/>
    <x v="246"/>
    <x v="259"/>
    <x v="0"/>
    <x v="2"/>
    <x v="26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x v="247"/>
    <x v="260"/>
    <x v="0"/>
    <x v="2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x v="88"/>
    <n v="2065"/>
    <x v="0"/>
    <s v="US"/>
    <s v="USD"/>
    <n v="1400467759"/>
    <n v="1398480559"/>
    <b v="0"/>
    <x v="53"/>
    <b v="1"/>
    <s v="film &amp; video/documentary"/>
    <x v="248"/>
    <x v="261"/>
    <x v="0"/>
    <x v="2"/>
    <x v="26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76"/>
    <b v="1"/>
    <s v="film &amp; video/documentary"/>
    <x v="249"/>
    <x v="262"/>
    <x v="0"/>
    <x v="2"/>
    <x v="26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77"/>
    <b v="1"/>
    <s v="film &amp; video/documentary"/>
    <x v="250"/>
    <x v="263"/>
    <x v="0"/>
    <x v="2"/>
    <x v="26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x v="251"/>
    <x v="264"/>
    <x v="0"/>
    <x v="2"/>
    <x v="266"/>
    <d v="2015-08-10T17:49:51"/>
  </r>
  <r>
    <n v="387"/>
    <s v="On the Back of a Tiger"/>
    <s v="The workings of life revised: Pioneering scientists &amp; health-seekers challenge our understanding of disease, aging and consciousness."/>
    <x v="84"/>
    <n v="81316"/>
    <x v="0"/>
    <s v="US"/>
    <s v="USD"/>
    <n v="1439618400"/>
    <n v="1436976858"/>
    <b v="0"/>
    <x v="178"/>
    <b v="1"/>
    <s v="film &amp; video/documentary"/>
    <x v="252"/>
    <x v="265"/>
    <x v="0"/>
    <x v="2"/>
    <x v="26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x v="253"/>
    <x v="266"/>
    <x v="0"/>
    <x v="2"/>
    <x v="268"/>
    <d v="2016-07-27T20:49:40"/>
  </r>
  <r>
    <n v="389"/>
    <s v="The Food Cure"/>
    <s v="What difference can food really make? A documentary film about six people who make the radical choice to face cancer with their plates."/>
    <x v="89"/>
    <n v="123444.12"/>
    <x v="0"/>
    <s v="US"/>
    <s v="USD"/>
    <n v="1394233140"/>
    <n v="1391477450"/>
    <b v="0"/>
    <x v="179"/>
    <b v="1"/>
    <s v="film &amp; video/documentary"/>
    <x v="254"/>
    <x v="267"/>
    <x v="0"/>
    <x v="2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x v="31"/>
    <x v="84"/>
    <x v="0"/>
    <x v="2"/>
    <x v="27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0"/>
    <b v="1"/>
    <s v="film &amp; video/documentary"/>
    <x v="255"/>
    <x v="268"/>
    <x v="0"/>
    <x v="2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81"/>
    <b v="1"/>
    <s v="film &amp; video/documentary"/>
    <x v="256"/>
    <x v="269"/>
    <x v="0"/>
    <x v="2"/>
    <x v="272"/>
    <d v="2011-09-07T22:00:00"/>
  </r>
  <r>
    <n v="393"/>
    <s v="THE PENGUIN COUNTERS Documentary Film"/>
    <s v="This is a story thatâ€™s never been told, about tackling climate change one penguin at a timeâ€¦"/>
    <x v="69"/>
    <n v="55223"/>
    <x v="0"/>
    <s v="US"/>
    <s v="USD"/>
    <n v="1381424452"/>
    <n v="1378746052"/>
    <b v="0"/>
    <x v="182"/>
    <b v="1"/>
    <s v="film &amp; video/documentary"/>
    <x v="257"/>
    <x v="270"/>
    <x v="0"/>
    <x v="2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0"/>
    <s v="ES"/>
    <s v="EUR"/>
    <n v="1460918282"/>
    <n v="1455737882"/>
    <b v="0"/>
    <x v="123"/>
    <b v="1"/>
    <s v="film &amp; video/documentary"/>
    <x v="258"/>
    <x v="271"/>
    <x v="0"/>
    <x v="2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83"/>
    <b v="1"/>
    <s v="film &amp; video/documentary"/>
    <x v="259"/>
    <x v="272"/>
    <x v="0"/>
    <x v="2"/>
    <x v="27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84"/>
    <b v="1"/>
    <s v="film &amp; video/documentary"/>
    <x v="239"/>
    <x v="273"/>
    <x v="0"/>
    <x v="2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0"/>
    <s v="US"/>
    <s v="USD"/>
    <n v="1283312640"/>
    <n v="1279651084"/>
    <b v="0"/>
    <x v="185"/>
    <b v="1"/>
    <s v="film &amp; video/documentary"/>
    <x v="260"/>
    <x v="274"/>
    <x v="0"/>
    <x v="2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186"/>
    <b v="1"/>
    <s v="film &amp; video/documentary"/>
    <x v="261"/>
    <x v="275"/>
    <x v="0"/>
    <x v="2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87"/>
    <b v="1"/>
    <s v="film &amp; video/documentary"/>
    <x v="262"/>
    <x v="276"/>
    <x v="0"/>
    <x v="2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85"/>
    <b v="1"/>
    <s v="film &amp; video/documentary"/>
    <x v="263"/>
    <x v="277"/>
    <x v="0"/>
    <x v="2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9"/>
    <n v="51906"/>
    <x v="0"/>
    <s v="US"/>
    <s v="USD"/>
    <n v="1312747970"/>
    <n v="1310155970"/>
    <b v="0"/>
    <x v="188"/>
    <b v="1"/>
    <s v="film &amp; video/documentary"/>
    <x v="264"/>
    <x v="278"/>
    <x v="0"/>
    <x v="2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x v="265"/>
    <x v="279"/>
    <x v="0"/>
    <x v="2"/>
    <x v="28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x v="266"/>
    <x v="280"/>
    <x v="0"/>
    <x v="2"/>
    <x v="28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89"/>
    <b v="1"/>
    <s v="film &amp; video/documentary"/>
    <x v="267"/>
    <x v="281"/>
    <x v="0"/>
    <x v="2"/>
    <x v="284"/>
    <d v="2014-02-05T18:04:00"/>
  </r>
  <r>
    <n v="405"/>
    <s v="The Healing Effect Movie"/>
    <s v="Come, join our movie movement.  A new documentary about the healing power of food."/>
    <x v="92"/>
    <n v="3036"/>
    <x v="0"/>
    <s v="US"/>
    <s v="USD"/>
    <n v="1394071339"/>
    <n v="1391479339"/>
    <b v="0"/>
    <x v="155"/>
    <b v="1"/>
    <s v="film &amp; video/documentary"/>
    <x v="268"/>
    <x v="282"/>
    <x v="0"/>
    <x v="2"/>
    <x v="285"/>
    <d v="2014-03-05T21:02:19"/>
  </r>
  <r>
    <n v="406"/>
    <s v="The Desert River Bends"/>
    <s v="The Desert River Bends is a short documentary following the alternative lifestyles of three middle-age river guides in Moab UT."/>
    <x v="93"/>
    <n v="3015.73"/>
    <x v="0"/>
    <s v="US"/>
    <s v="USD"/>
    <n v="1304920740"/>
    <n v="1301975637"/>
    <b v="0"/>
    <x v="2"/>
    <b v="1"/>
    <s v="film &amp; video/documentary"/>
    <x v="269"/>
    <x v="283"/>
    <x v="0"/>
    <x v="2"/>
    <x v="28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x v="270"/>
    <x v="284"/>
    <x v="0"/>
    <x v="2"/>
    <x v="28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x v="271"/>
    <x v="285"/>
    <x v="0"/>
    <x v="2"/>
    <x v="28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x v="272"/>
    <x v="286"/>
    <x v="0"/>
    <x v="2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x v="273"/>
    <x v="287"/>
    <x v="0"/>
    <x v="2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0"/>
    <b v="1"/>
    <s v="film &amp; video/documentary"/>
    <x v="274"/>
    <x v="288"/>
    <x v="0"/>
    <x v="2"/>
    <x v="29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55"/>
    <b v="1"/>
    <s v="film &amp; video/documentary"/>
    <x v="275"/>
    <x v="289"/>
    <x v="0"/>
    <x v="2"/>
    <x v="292"/>
    <d v="2012-07-25T12:49:38"/>
  </r>
  <r>
    <n v="413"/>
    <s v="Through the Fire: Rebuilding Somalia"/>
    <s v="A journey to discover how Somalis are rebuilding their shattered nation, with a focus on the role that women are playing."/>
    <x v="94"/>
    <n v="13451"/>
    <x v="0"/>
    <s v="US"/>
    <s v="USD"/>
    <n v="1342731811"/>
    <n v="1340139811"/>
    <b v="0"/>
    <x v="191"/>
    <b v="1"/>
    <s v="film &amp; video/documentary"/>
    <x v="276"/>
    <x v="290"/>
    <x v="0"/>
    <x v="2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192"/>
    <b v="1"/>
    <s v="film &amp; video/documentary"/>
    <x v="277"/>
    <x v="291"/>
    <x v="0"/>
    <x v="2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s v="CA"/>
    <s v="CAD"/>
    <n v="1413547200"/>
    <n v="1411417602"/>
    <b v="0"/>
    <x v="64"/>
    <b v="1"/>
    <s v="film &amp; video/documentary"/>
    <x v="278"/>
    <x v="292"/>
    <x v="0"/>
    <x v="2"/>
    <x v="29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x v="279"/>
    <x v="293"/>
    <x v="0"/>
    <x v="2"/>
    <x v="296"/>
    <d v="2014-02-08T04:30:31"/>
  </r>
  <r>
    <n v="417"/>
    <s v="Cycle of Life"/>
    <s v="An unexpected kidney donor acts on faith in order to rescue a fellow cyclist from his failing body. The true story of Pete and Kelly."/>
    <x v="96"/>
    <n v="10526"/>
    <x v="0"/>
    <s v="US"/>
    <s v="USD"/>
    <n v="1365395580"/>
    <n v="1364426260"/>
    <b v="0"/>
    <x v="47"/>
    <b v="1"/>
    <s v="film &amp; video/documentary"/>
    <x v="280"/>
    <x v="294"/>
    <x v="0"/>
    <x v="2"/>
    <x v="297"/>
    <d v="2013-04-07T23:33:00"/>
  </r>
  <r>
    <n v="418"/>
    <s v="Swim for the Reef"/>
    <s v="A Texas grandfather's extraordinary quest to protect the coral reefs and his challenge to humanity to take care of the things we love."/>
    <x v="97"/>
    <n v="22542"/>
    <x v="0"/>
    <s v="US"/>
    <s v="USD"/>
    <n v="1437633997"/>
    <n v="1435041997"/>
    <b v="0"/>
    <x v="193"/>
    <b v="1"/>
    <s v="film &amp; video/documentary"/>
    <x v="281"/>
    <x v="295"/>
    <x v="0"/>
    <x v="2"/>
    <x v="29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88"/>
    <b v="1"/>
    <s v="film &amp; video/documentary"/>
    <x v="282"/>
    <x v="296"/>
    <x v="0"/>
    <x v="2"/>
    <x v="299"/>
    <d v="2013-06-29T15:13:07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x v="283"/>
    <x v="297"/>
    <x v="1"/>
    <x v="3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x v="284"/>
    <x v="298"/>
    <x v="1"/>
    <x v="3"/>
    <x v="30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52"/>
    <b v="1"/>
    <s v="theater/plays"/>
    <x v="89"/>
    <x v="299"/>
    <x v="1"/>
    <x v="3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2"/>
    <b v="1"/>
    <s v="theater/plays"/>
    <x v="285"/>
    <x v="300"/>
    <x v="1"/>
    <x v="3"/>
    <x v="30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194"/>
    <b v="1"/>
    <s v="theater/plays"/>
    <x v="286"/>
    <x v="301"/>
    <x v="1"/>
    <x v="3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x v="31"/>
    <x v="302"/>
    <x v="1"/>
    <x v="3"/>
    <x v="30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x v="287"/>
    <x v="303"/>
    <x v="1"/>
    <x v="3"/>
    <x v="30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40"/>
    <b v="1"/>
    <s v="theater/plays"/>
    <x v="288"/>
    <x v="304"/>
    <x v="1"/>
    <x v="3"/>
    <x v="307"/>
    <d v="2017-02-17T11:05:00"/>
  </r>
  <r>
    <n v="528"/>
    <s v="Devastated No Matter What"/>
    <s v="A Festival Backed Production of a Full-Length Play."/>
    <x v="98"/>
    <n v="1330"/>
    <x v="0"/>
    <s v="US"/>
    <s v="USD"/>
    <n v="1434921600"/>
    <n v="1433109907"/>
    <b v="0"/>
    <x v="195"/>
    <b v="1"/>
    <s v="theater/plays"/>
    <x v="289"/>
    <x v="305"/>
    <x v="1"/>
    <x v="3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x v="290"/>
    <x v="306"/>
    <x v="1"/>
    <x v="3"/>
    <x v="309"/>
    <d v="2017-01-11T00:00:00"/>
  </r>
  <r>
    <n v="530"/>
    <s v="Corners Grove"/>
    <s v="Corners Grove is a coming-of-age play about leaving home, gender identity and the death of Whitney Houston; will benefit Win NYC."/>
    <x v="99"/>
    <n v="3670"/>
    <x v="0"/>
    <s v="US"/>
    <s v="USD"/>
    <n v="1435111200"/>
    <n v="1433254268"/>
    <b v="0"/>
    <x v="60"/>
    <b v="1"/>
    <s v="theater/plays"/>
    <x v="291"/>
    <x v="307"/>
    <x v="1"/>
    <x v="3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52"/>
    <b v="1"/>
    <s v="theater/plays"/>
    <x v="31"/>
    <x v="308"/>
    <x v="1"/>
    <x v="3"/>
    <x v="31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196"/>
    <b v="1"/>
    <s v="theater/plays"/>
    <x v="292"/>
    <x v="309"/>
    <x v="1"/>
    <x v="3"/>
    <x v="31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x v="20"/>
    <x v="310"/>
    <x v="1"/>
    <x v="3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x v="293"/>
    <x v="311"/>
    <x v="1"/>
    <x v="3"/>
    <x v="31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197"/>
    <b v="1"/>
    <s v="theater/plays"/>
    <x v="78"/>
    <x v="312"/>
    <x v="1"/>
    <x v="3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00"/>
    <n v="3902.5"/>
    <x v="0"/>
    <s v="GB"/>
    <s v="GBP"/>
    <n v="1438624800"/>
    <n v="1435133807"/>
    <b v="0"/>
    <x v="70"/>
    <b v="1"/>
    <s v="theater/plays"/>
    <x v="294"/>
    <x v="313"/>
    <x v="1"/>
    <x v="3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197"/>
    <b v="1"/>
    <s v="theater/plays"/>
    <x v="11"/>
    <x v="314"/>
    <x v="1"/>
    <x v="3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x v="295"/>
    <x v="315"/>
    <x v="1"/>
    <x v="3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x v="296"/>
    <x v="316"/>
    <x v="1"/>
    <x v="3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x v="101"/>
    <n v="101"/>
    <x v="0"/>
    <s v="FR"/>
    <s v="EUR"/>
    <n v="1480028400"/>
    <n v="1478685915"/>
    <b v="0"/>
    <x v="198"/>
    <b v="1"/>
    <s v="technology/wearables"/>
    <x v="297"/>
    <x v="317"/>
    <x v="2"/>
    <x v="4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68"/>
    <n v="47665"/>
    <x v="0"/>
    <s v="US"/>
    <s v="USD"/>
    <n v="1439473248"/>
    <n v="1436881248"/>
    <b v="0"/>
    <x v="199"/>
    <b v="1"/>
    <s v="technology/wearables"/>
    <x v="298"/>
    <x v="318"/>
    <x v="2"/>
    <x v="4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00"/>
    <b v="1"/>
    <s v="technology/wearables"/>
    <x v="299"/>
    <x v="319"/>
    <x v="2"/>
    <x v="4"/>
    <x v="32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01"/>
    <b v="1"/>
    <s v="technology/wearables"/>
    <x v="300"/>
    <x v="320"/>
    <x v="2"/>
    <x v="4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02"/>
    <b v="1"/>
    <s v="technology/wearables"/>
    <x v="301"/>
    <x v="321"/>
    <x v="2"/>
    <x v="4"/>
    <x v="32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77"/>
    <b v="1"/>
    <s v="technology/wearables"/>
    <x v="302"/>
    <x v="322"/>
    <x v="2"/>
    <x v="4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02"/>
    <n v="1055.01"/>
    <x v="0"/>
    <s v="US"/>
    <s v="USD"/>
    <n v="1407788867"/>
    <n v="1405196867"/>
    <b v="0"/>
    <x v="74"/>
    <b v="1"/>
    <s v="technology/wearables"/>
    <x v="303"/>
    <x v="323"/>
    <x v="2"/>
    <x v="4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x v="304"/>
    <x v="324"/>
    <x v="2"/>
    <x v="4"/>
    <x v="32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x v="305"/>
    <x v="325"/>
    <x v="2"/>
    <x v="4"/>
    <x v="32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31"/>
    <b v="1"/>
    <s v="technology/wearables"/>
    <x v="306"/>
    <x v="326"/>
    <x v="2"/>
    <x v="4"/>
    <x v="32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x v="307"/>
    <x v="327"/>
    <x v="2"/>
    <x v="4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03"/>
    <b v="1"/>
    <s v="technology/wearables"/>
    <x v="308"/>
    <x v="328"/>
    <x v="2"/>
    <x v="4"/>
    <x v="33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x v="309"/>
    <x v="329"/>
    <x v="2"/>
    <x v="4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0"/>
    <s v="US"/>
    <s v="USD"/>
    <n v="1440082240"/>
    <n v="1436885440"/>
    <b v="0"/>
    <x v="204"/>
    <b v="1"/>
    <s v="technology/wearables"/>
    <x v="310"/>
    <x v="330"/>
    <x v="2"/>
    <x v="4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05"/>
    <b v="1"/>
    <s v="technology/wearables"/>
    <x v="311"/>
    <x v="331"/>
    <x v="2"/>
    <x v="4"/>
    <x v="33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06"/>
    <b v="1"/>
    <s v="technology/wearables"/>
    <x v="312"/>
    <x v="332"/>
    <x v="2"/>
    <x v="4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x v="313"/>
    <x v="333"/>
    <x v="2"/>
    <x v="4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07"/>
    <b v="1"/>
    <s v="technology/wearables"/>
    <x v="314"/>
    <x v="334"/>
    <x v="2"/>
    <x v="4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03"/>
    <n v="30177"/>
    <x v="0"/>
    <s v="US"/>
    <s v="USD"/>
    <n v="1437933600"/>
    <n v="1435117889"/>
    <b v="0"/>
    <x v="208"/>
    <b v="1"/>
    <s v="technology/wearables"/>
    <x v="315"/>
    <x v="335"/>
    <x v="2"/>
    <x v="4"/>
    <x v="33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x v="316"/>
    <x v="336"/>
    <x v="2"/>
    <x v="4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x v="104"/>
    <n v="2735"/>
    <x v="0"/>
    <s v="US"/>
    <s v="USD"/>
    <n v="1327851291"/>
    <n v="1325432091"/>
    <b v="0"/>
    <x v="14"/>
    <b v="1"/>
    <s v="publishing/nonfiction"/>
    <x v="317"/>
    <x v="337"/>
    <x v="3"/>
    <x v="5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05"/>
    <n v="10013"/>
    <x v="0"/>
    <s v="US"/>
    <s v="USD"/>
    <n v="1406900607"/>
    <n v="1403012607"/>
    <b v="0"/>
    <x v="46"/>
    <b v="1"/>
    <s v="publishing/nonfiction"/>
    <x v="318"/>
    <x v="338"/>
    <x v="3"/>
    <x v="5"/>
    <x v="34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09"/>
    <b v="1"/>
    <s v="publishing/nonfiction"/>
    <x v="319"/>
    <x v="339"/>
    <x v="3"/>
    <x v="5"/>
    <x v="34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x v="320"/>
    <x v="340"/>
    <x v="3"/>
    <x v="5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10"/>
    <b v="1"/>
    <s v="publishing/nonfiction"/>
    <x v="321"/>
    <x v="341"/>
    <x v="3"/>
    <x v="5"/>
    <x v="34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11"/>
    <b v="1"/>
    <s v="publishing/nonfiction"/>
    <x v="28"/>
    <x v="342"/>
    <x v="3"/>
    <x v="5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x v="322"/>
    <x v="343"/>
    <x v="3"/>
    <x v="5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75"/>
    <b v="1"/>
    <s v="publishing/nonfiction"/>
    <x v="323"/>
    <x v="344"/>
    <x v="3"/>
    <x v="5"/>
    <x v="34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194"/>
    <b v="1"/>
    <s v="publishing/nonfiction"/>
    <x v="324"/>
    <x v="345"/>
    <x v="3"/>
    <x v="5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38"/>
    <b v="1"/>
    <s v="publishing/nonfiction"/>
    <x v="240"/>
    <x v="346"/>
    <x v="3"/>
    <x v="5"/>
    <x v="34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12"/>
    <b v="1"/>
    <s v="publishing/nonfiction"/>
    <x v="325"/>
    <x v="347"/>
    <x v="3"/>
    <x v="5"/>
    <x v="35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x v="326"/>
    <x v="348"/>
    <x v="3"/>
    <x v="5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06"/>
    <n v="64"/>
    <x v="0"/>
    <s v="GB"/>
    <s v="GBP"/>
    <n v="1380449461"/>
    <n v="1375265461"/>
    <b v="0"/>
    <x v="62"/>
    <b v="1"/>
    <s v="publishing/nonfiction"/>
    <x v="327"/>
    <x v="349"/>
    <x v="3"/>
    <x v="5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x v="328"/>
    <x v="350"/>
    <x v="3"/>
    <x v="5"/>
    <x v="35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x v="329"/>
    <x v="351"/>
    <x v="3"/>
    <x v="5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x v="107"/>
    <n v="53771"/>
    <x v="0"/>
    <s v="US"/>
    <s v="USD"/>
    <n v="1417653540"/>
    <n v="1414975346"/>
    <b v="0"/>
    <x v="185"/>
    <b v="1"/>
    <s v="publishing/nonfiction"/>
    <x v="330"/>
    <x v="352"/>
    <x v="3"/>
    <x v="5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x v="108"/>
    <n v="11345"/>
    <x v="0"/>
    <s v="US"/>
    <s v="USD"/>
    <n v="1385009940"/>
    <n v="1383327440"/>
    <b v="0"/>
    <x v="52"/>
    <b v="1"/>
    <s v="publishing/nonfiction"/>
    <x v="331"/>
    <x v="353"/>
    <x v="3"/>
    <x v="5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x v="332"/>
    <x v="98"/>
    <x v="3"/>
    <x v="5"/>
    <x v="35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x v="333"/>
    <x v="354"/>
    <x v="3"/>
    <x v="5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13"/>
    <b v="1"/>
    <s v="publishing/nonfiction"/>
    <x v="334"/>
    <x v="355"/>
    <x v="3"/>
    <x v="5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x v="128"/>
    <x v="356"/>
    <x v="3"/>
    <x v="5"/>
    <x v="360"/>
    <d v="2015-06-20T22:31:22"/>
  </r>
  <r>
    <n v="741"/>
    <s v="reVILNA: the vilna ghetto project"/>
    <s v="A revolutionary digital mapping project of the Vilna Ghetto"/>
    <x v="55"/>
    <n v="13293.8"/>
    <x v="0"/>
    <s v="US"/>
    <s v="USD"/>
    <n v="1370964806"/>
    <n v="1367940806"/>
    <b v="0"/>
    <x v="214"/>
    <b v="1"/>
    <s v="publishing/nonfiction"/>
    <x v="335"/>
    <x v="357"/>
    <x v="3"/>
    <x v="5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0"/>
    <s v="US"/>
    <s v="USD"/>
    <n v="1395435712"/>
    <n v="1392847312"/>
    <b v="0"/>
    <x v="23"/>
    <b v="1"/>
    <s v="publishing/nonfiction"/>
    <x v="336"/>
    <x v="358"/>
    <x v="3"/>
    <x v="5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09"/>
    <n v="814"/>
    <x v="0"/>
    <s v="US"/>
    <s v="USD"/>
    <n v="1334610000"/>
    <n v="1332435685"/>
    <b v="0"/>
    <x v="41"/>
    <b v="1"/>
    <s v="publishing/nonfiction"/>
    <x v="337"/>
    <x v="359"/>
    <x v="3"/>
    <x v="5"/>
    <x v="36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85"/>
    <b v="1"/>
    <s v="publishing/nonfiction"/>
    <x v="338"/>
    <x v="360"/>
    <x v="3"/>
    <x v="5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10"/>
    <n v="3976"/>
    <x v="0"/>
    <s v="US"/>
    <s v="USD"/>
    <n v="1367588645"/>
    <n v="1364996645"/>
    <b v="0"/>
    <x v="132"/>
    <b v="1"/>
    <s v="publishing/nonfiction"/>
    <x v="339"/>
    <x v="361"/>
    <x v="3"/>
    <x v="5"/>
    <x v="365"/>
    <d v="2013-05-03T08:44:05"/>
  </r>
  <r>
    <n v="746"/>
    <s v="Attention: People With Body Parts"/>
    <s v="This is a book of letters. Letters to our body parts."/>
    <x v="111"/>
    <n v="3318"/>
    <x v="0"/>
    <s v="US"/>
    <s v="USD"/>
    <n v="1348372740"/>
    <n v="1346806909"/>
    <b v="0"/>
    <x v="164"/>
    <b v="1"/>
    <s v="publishing/nonfiction"/>
    <x v="340"/>
    <x v="362"/>
    <x v="3"/>
    <x v="5"/>
    <x v="36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55"/>
    <b v="1"/>
    <s v="publishing/nonfiction"/>
    <x v="341"/>
    <x v="363"/>
    <x v="3"/>
    <x v="5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x v="342"/>
    <x v="364"/>
    <x v="3"/>
    <x v="5"/>
    <x v="36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15"/>
    <b v="1"/>
    <s v="publishing/nonfiction"/>
    <x v="343"/>
    <x v="365"/>
    <x v="3"/>
    <x v="5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12"/>
    <n v="4559"/>
    <x v="0"/>
    <s v="US"/>
    <s v="USD"/>
    <n v="1361739872"/>
    <n v="1359147872"/>
    <b v="0"/>
    <x v="197"/>
    <b v="1"/>
    <s v="publishing/nonfiction"/>
    <x v="344"/>
    <x v="366"/>
    <x v="3"/>
    <x v="5"/>
    <x v="37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85"/>
    <b v="1"/>
    <s v="publishing/nonfiction"/>
    <x v="23"/>
    <x v="367"/>
    <x v="3"/>
    <x v="5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03"/>
    <b v="1"/>
    <s v="publishing/nonfiction"/>
    <x v="345"/>
    <x v="368"/>
    <x v="3"/>
    <x v="5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x v="346"/>
    <x v="369"/>
    <x v="3"/>
    <x v="5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x v="347"/>
    <x v="370"/>
    <x v="3"/>
    <x v="5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x v="348"/>
    <x v="371"/>
    <x v="3"/>
    <x v="5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13"/>
    <n v="824"/>
    <x v="0"/>
    <s v="US"/>
    <s v="USD"/>
    <n v="1303147459"/>
    <n v="1297880659"/>
    <b v="0"/>
    <x v="19"/>
    <b v="1"/>
    <s v="publishing/nonfiction"/>
    <x v="349"/>
    <x v="372"/>
    <x v="3"/>
    <x v="5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x v="350"/>
    <x v="373"/>
    <x v="3"/>
    <x v="5"/>
    <x v="37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x v="351"/>
    <x v="374"/>
    <x v="3"/>
    <x v="5"/>
    <x v="37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07"/>
    <b v="1"/>
    <s v="publishing/nonfiction"/>
    <x v="352"/>
    <x v="375"/>
    <x v="3"/>
    <x v="5"/>
    <x v="379"/>
    <d v="2014-07-09T02:55:3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x v="87"/>
    <x v="376"/>
    <x v="4"/>
    <x v="6"/>
    <x v="380"/>
    <d v="2011-05-03T11:10:25"/>
  </r>
  <r>
    <n v="781"/>
    <s v="Touring the United States This July"/>
    <s v="&quot;WE ARE ON A MISSION TO TOUR THE UNITED STATES NON-STOP. TO DO SO WE NEED TO PURCHASE A NEW VAN.&quot;"/>
    <x v="102"/>
    <n v="1065.23"/>
    <x v="0"/>
    <s v="US"/>
    <s v="USD"/>
    <n v="1370649674"/>
    <n v="1368057674"/>
    <b v="0"/>
    <x v="20"/>
    <b v="1"/>
    <s v="music/rock"/>
    <x v="353"/>
    <x v="377"/>
    <x v="4"/>
    <x v="6"/>
    <x v="381"/>
    <d v="2013-06-07T19:01:14"/>
  </r>
  <r>
    <n v="782"/>
    <s v="Richie Ray finally records a new record!"/>
    <s v="After almost three years of being out of music, I've decided to finally make the solo record I've wanted to do for years."/>
    <x v="113"/>
    <n v="700"/>
    <x v="0"/>
    <s v="US"/>
    <s v="USD"/>
    <n v="1345918302"/>
    <n v="1343326302"/>
    <b v="0"/>
    <x v="25"/>
    <b v="1"/>
    <s v="music/rock"/>
    <x v="31"/>
    <x v="73"/>
    <x v="4"/>
    <x v="6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x v="354"/>
    <x v="378"/>
    <x v="4"/>
    <x v="6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x v="78"/>
    <x v="379"/>
    <x v="4"/>
    <x v="6"/>
    <x v="3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x v="355"/>
    <x v="380"/>
    <x v="4"/>
    <x v="6"/>
    <x v="3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x v="356"/>
    <x v="381"/>
    <x v="4"/>
    <x v="6"/>
    <x v="3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x v="357"/>
    <x v="382"/>
    <x v="4"/>
    <x v="6"/>
    <x v="3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x v="358"/>
    <x v="383"/>
    <x v="4"/>
    <x v="6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14"/>
    <n v="1860"/>
    <x v="0"/>
    <s v="US"/>
    <s v="USD"/>
    <n v="1358755140"/>
    <n v="1357187280"/>
    <b v="0"/>
    <x v="25"/>
    <b v="1"/>
    <s v="music/rock"/>
    <x v="359"/>
    <x v="384"/>
    <x v="4"/>
    <x v="6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16"/>
    <b v="1"/>
    <s v="music/rock"/>
    <x v="360"/>
    <x v="385"/>
    <x v="4"/>
    <x v="6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20"/>
    <b v="1"/>
    <s v="music/rock"/>
    <x v="361"/>
    <x v="386"/>
    <x v="4"/>
    <x v="6"/>
    <x v="3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x v="362"/>
    <x v="387"/>
    <x v="4"/>
    <x v="6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15"/>
    <n v="2826.43"/>
    <x v="0"/>
    <s v="US"/>
    <s v="USD"/>
    <n v="1372827540"/>
    <n v="1371491244"/>
    <b v="0"/>
    <x v="58"/>
    <b v="1"/>
    <s v="music/rock"/>
    <x v="363"/>
    <x v="388"/>
    <x v="4"/>
    <x v="6"/>
    <x v="3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x v="364"/>
    <x v="389"/>
    <x v="4"/>
    <x v="6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83"/>
    <b v="1"/>
    <s v="music/rock"/>
    <x v="365"/>
    <x v="390"/>
    <x v="4"/>
    <x v="6"/>
    <x v="3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17"/>
    <b v="1"/>
    <s v="music/rock"/>
    <x v="40"/>
    <x v="391"/>
    <x v="4"/>
    <x v="6"/>
    <x v="3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x v="366"/>
    <x v="392"/>
    <x v="4"/>
    <x v="6"/>
    <x v="3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x v="367"/>
    <x v="393"/>
    <x v="4"/>
    <x v="6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x v="368"/>
    <x v="394"/>
    <x v="4"/>
    <x v="6"/>
    <x v="3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x v="369"/>
    <x v="395"/>
    <x v="4"/>
    <x v="6"/>
    <x v="4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x v="370"/>
    <x v="396"/>
    <x v="4"/>
    <x v="6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x v="229"/>
    <x v="397"/>
    <x v="4"/>
    <x v="6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61"/>
    <n v="2835"/>
    <x v="0"/>
    <s v="US"/>
    <s v="USD"/>
    <n v="1306630800"/>
    <n v="1304376478"/>
    <b v="0"/>
    <x v="44"/>
    <b v="1"/>
    <s v="music/rock"/>
    <x v="371"/>
    <x v="398"/>
    <x v="4"/>
    <x v="6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5"/>
    <n v="5500"/>
    <x v="0"/>
    <s v="US"/>
    <s v="USD"/>
    <n v="1311393540"/>
    <n v="1309919526"/>
    <b v="0"/>
    <x v="59"/>
    <b v="1"/>
    <s v="music/rock"/>
    <x v="31"/>
    <x v="399"/>
    <x v="4"/>
    <x v="6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18"/>
    <b v="1"/>
    <s v="music/rock"/>
    <x v="2"/>
    <x v="400"/>
    <x v="4"/>
    <x v="6"/>
    <x v="4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x v="372"/>
    <x v="401"/>
    <x v="4"/>
    <x v="6"/>
    <x v="4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x v="373"/>
    <x v="402"/>
    <x v="4"/>
    <x v="6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x v="31"/>
    <x v="403"/>
    <x v="4"/>
    <x v="6"/>
    <x v="4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x v="374"/>
    <x v="404"/>
    <x v="4"/>
    <x v="6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x v="2"/>
    <x v="400"/>
    <x v="4"/>
    <x v="6"/>
    <x v="4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x v="87"/>
    <x v="64"/>
    <x v="4"/>
    <x v="6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x v="375"/>
    <x v="405"/>
    <x v="4"/>
    <x v="6"/>
    <x v="4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83"/>
    <b v="1"/>
    <s v="music/rock"/>
    <x v="376"/>
    <x v="406"/>
    <x v="4"/>
    <x v="6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x v="377"/>
    <x v="407"/>
    <x v="4"/>
    <x v="6"/>
    <x v="4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x v="378"/>
    <x v="408"/>
    <x v="4"/>
    <x v="6"/>
    <x v="4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19"/>
    <b v="1"/>
    <s v="music/rock"/>
    <x v="379"/>
    <x v="409"/>
    <x v="4"/>
    <x v="6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x v="380"/>
    <x v="410"/>
    <x v="4"/>
    <x v="6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x v="381"/>
    <x v="411"/>
    <x v="4"/>
    <x v="6"/>
    <x v="4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x v="382"/>
    <x v="412"/>
    <x v="4"/>
    <x v="6"/>
    <x v="4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x v="383"/>
    <x v="413"/>
    <x v="4"/>
    <x v="6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x v="76"/>
    <b v="1"/>
    <s v="music/rock"/>
    <x v="31"/>
    <x v="414"/>
    <x v="4"/>
    <x v="6"/>
    <x v="4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x v="384"/>
    <x v="415"/>
    <x v="4"/>
    <x v="6"/>
    <x v="422"/>
    <d v="2012-10-05T17:44:10"/>
  </r>
  <r>
    <n v="823"/>
    <s v="Debut Album"/>
    <s v="Eyes For Fire is finally ready to release their Debut Album but we need YOU to help us put the final touches on it."/>
    <x v="102"/>
    <n v="1436"/>
    <x v="0"/>
    <s v="US"/>
    <s v="USD"/>
    <n v="1427062852"/>
    <n v="1424474452"/>
    <b v="0"/>
    <x v="51"/>
    <b v="1"/>
    <s v="music/rock"/>
    <x v="385"/>
    <x v="416"/>
    <x v="4"/>
    <x v="6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17"/>
    <n v="2150.1"/>
    <x v="0"/>
    <s v="US"/>
    <s v="USD"/>
    <n v="1271573940"/>
    <n v="1268459318"/>
    <b v="0"/>
    <x v="218"/>
    <b v="1"/>
    <s v="music/rock"/>
    <x v="386"/>
    <x v="417"/>
    <x v="4"/>
    <x v="6"/>
    <x v="424"/>
    <d v="2010-04-18T01:59:00"/>
  </r>
  <r>
    <n v="825"/>
    <s v="KILL FREEMAN"/>
    <s v="Kickstarting Kill Freeman independently. Help fund the New Record, Video and Live Shows."/>
    <x v="85"/>
    <n v="12554"/>
    <x v="0"/>
    <s v="US"/>
    <s v="USD"/>
    <n v="1351495284"/>
    <n v="1349335284"/>
    <b v="0"/>
    <x v="207"/>
    <b v="1"/>
    <s v="music/rock"/>
    <x v="387"/>
    <x v="418"/>
    <x v="4"/>
    <x v="6"/>
    <x v="425"/>
    <d v="2012-10-29T02:21:24"/>
  </r>
  <r>
    <n v="826"/>
    <s v="Protect The Dream Debut Album"/>
    <s v="Protect The Dream is preparing to record their debut album 8 years in the making. Lets make it happen Kickstarter!"/>
    <x v="65"/>
    <n v="5580"/>
    <x v="0"/>
    <s v="US"/>
    <s v="USD"/>
    <n v="1332719730"/>
    <n v="1330908930"/>
    <b v="0"/>
    <x v="72"/>
    <b v="1"/>
    <s v="music/rock"/>
    <x v="388"/>
    <x v="419"/>
    <x v="4"/>
    <x v="6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20"/>
    <b v="1"/>
    <s v="music/rock"/>
    <x v="101"/>
    <x v="420"/>
    <x v="4"/>
    <x v="6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x v="378"/>
    <x v="421"/>
    <x v="4"/>
    <x v="6"/>
    <x v="4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x v="87"/>
    <x v="422"/>
    <x v="4"/>
    <x v="6"/>
    <x v="4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x v="389"/>
    <x v="423"/>
    <x v="4"/>
    <x v="6"/>
    <x v="4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x v="390"/>
    <x v="424"/>
    <x v="4"/>
    <x v="6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21"/>
    <b v="1"/>
    <s v="music/rock"/>
    <x v="391"/>
    <x v="425"/>
    <x v="4"/>
    <x v="6"/>
    <x v="4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x v="392"/>
    <x v="426"/>
    <x v="4"/>
    <x v="6"/>
    <x v="433"/>
    <d v="2014-04-19T16:04:35"/>
  </r>
  <r>
    <n v="834"/>
    <s v="VANS Warped Tour or BUST!"/>
    <s v="We were selected out of 4,000 bands to play on VANS Warped Tour! Amazing opportunity, but touring costs $$$!  We REALLY need your help!"/>
    <x v="65"/>
    <n v="7206"/>
    <x v="0"/>
    <s v="US"/>
    <s v="USD"/>
    <n v="1372651140"/>
    <n v="1369770292"/>
    <b v="0"/>
    <x v="11"/>
    <b v="1"/>
    <s v="music/rock"/>
    <x v="393"/>
    <x v="427"/>
    <x v="4"/>
    <x v="6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22"/>
    <b v="1"/>
    <s v="music/rock"/>
    <x v="394"/>
    <x v="428"/>
    <x v="4"/>
    <x v="6"/>
    <x v="4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x v="395"/>
    <x v="429"/>
    <x v="4"/>
    <x v="6"/>
    <x v="4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85"/>
    <b v="1"/>
    <s v="music/rock"/>
    <x v="396"/>
    <x v="430"/>
    <x v="4"/>
    <x v="6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x v="397"/>
    <x v="431"/>
    <x v="4"/>
    <x v="6"/>
    <x v="4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83"/>
    <b v="1"/>
    <s v="music/rock"/>
    <x v="398"/>
    <x v="432"/>
    <x v="4"/>
    <x v="6"/>
    <x v="4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23"/>
    <b v="1"/>
    <s v="music/metal"/>
    <x v="399"/>
    <x v="433"/>
    <x v="4"/>
    <x v="7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14"/>
    <b v="1"/>
    <s v="music/metal"/>
    <x v="400"/>
    <x v="434"/>
    <x v="4"/>
    <x v="7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x v="401"/>
    <x v="435"/>
    <x v="4"/>
    <x v="7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24"/>
    <b v="1"/>
    <s v="music/metal"/>
    <x v="402"/>
    <x v="436"/>
    <x v="4"/>
    <x v="7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70"/>
    <b v="1"/>
    <s v="music/metal"/>
    <x v="403"/>
    <x v="437"/>
    <x v="4"/>
    <x v="7"/>
    <x v="4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25"/>
    <b v="1"/>
    <s v="music/metal"/>
    <x v="404"/>
    <x v="438"/>
    <x v="4"/>
    <x v="7"/>
    <x v="445"/>
    <d v="2016-09-04T22:59:00"/>
  </r>
  <r>
    <n v="846"/>
    <s v="CURVE: The debut album from Miroist needs awesome merch"/>
    <s v="Pre-order and help me fund new merchandise so we can make the album release something amazing."/>
    <x v="118"/>
    <n v="1342.01"/>
    <x v="0"/>
    <s v="GB"/>
    <s v="GBP"/>
    <n v="1394460000"/>
    <n v="1393233855"/>
    <b v="0"/>
    <x v="5"/>
    <b v="1"/>
    <s v="music/metal"/>
    <x v="405"/>
    <x v="439"/>
    <x v="4"/>
    <x v="7"/>
    <x v="446"/>
    <d v="2014-03-10T09:00:00"/>
  </r>
  <r>
    <n v="847"/>
    <s v="CENTROPYMUSIC"/>
    <s v="MUSIC WITH MEANING!  MUSIC THAT MATTERS!!!"/>
    <x v="119"/>
    <n v="10"/>
    <x v="0"/>
    <s v="US"/>
    <s v="USD"/>
    <n v="1436555376"/>
    <n v="1433963376"/>
    <b v="0"/>
    <x v="29"/>
    <b v="1"/>
    <s v="music/metal"/>
    <x v="31"/>
    <x v="440"/>
    <x v="4"/>
    <x v="7"/>
    <x v="4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x v="31"/>
    <x v="441"/>
    <x v="4"/>
    <x v="7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26"/>
    <b v="1"/>
    <s v="music/metal"/>
    <x v="406"/>
    <x v="442"/>
    <x v="4"/>
    <x v="7"/>
    <x v="4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73"/>
    <b v="1"/>
    <s v="music/metal"/>
    <x v="407"/>
    <x v="443"/>
    <x v="4"/>
    <x v="7"/>
    <x v="4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x v="408"/>
    <x v="444"/>
    <x v="4"/>
    <x v="7"/>
    <x v="4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85"/>
    <b v="1"/>
    <s v="music/metal"/>
    <x v="409"/>
    <x v="445"/>
    <x v="4"/>
    <x v="7"/>
    <x v="4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x v="31"/>
    <x v="446"/>
    <x v="4"/>
    <x v="7"/>
    <x v="453"/>
    <d v="2015-02-16T14:58:29"/>
  </r>
  <r>
    <n v="854"/>
    <s v="Westfield Massacre - Sophomore Album &amp; Tour"/>
    <s v="Writing and Recording Sophomore record, and funding Tour to support Spring 2017 album release."/>
    <x v="120"/>
    <n v="32865.300000000003"/>
    <x v="0"/>
    <s v="US"/>
    <s v="USD"/>
    <n v="1482901546"/>
    <n v="1480309546"/>
    <b v="0"/>
    <x v="227"/>
    <b v="1"/>
    <s v="music/metal"/>
    <x v="410"/>
    <x v="447"/>
    <x v="4"/>
    <x v="7"/>
    <x v="454"/>
    <d v="2016-12-28T00:05:46"/>
  </r>
  <r>
    <n v="855"/>
    <s v="AtteroTerra's Sophomore Album - Pray for Apocalypse"/>
    <s v="AtteroTerra's &quot;Pray for Apocalypse&quot; is fully completed, and only being held up by funding."/>
    <x v="121"/>
    <n v="1500"/>
    <x v="0"/>
    <s v="US"/>
    <s v="USD"/>
    <n v="1469329217"/>
    <n v="1466737217"/>
    <b v="0"/>
    <x v="5"/>
    <b v="1"/>
    <s v="music/metal"/>
    <x v="411"/>
    <x v="448"/>
    <x v="4"/>
    <x v="7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x v="412"/>
    <x v="449"/>
    <x v="4"/>
    <x v="7"/>
    <x v="4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x v="31"/>
    <x v="73"/>
    <x v="4"/>
    <x v="7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228"/>
    <b v="1"/>
    <s v="music/metal"/>
    <x v="413"/>
    <x v="450"/>
    <x v="4"/>
    <x v="7"/>
    <x v="4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x v="414"/>
    <x v="451"/>
    <x v="4"/>
    <x v="7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x v="122"/>
    <n v="3186"/>
    <x v="0"/>
    <s v="CA"/>
    <s v="CAD"/>
    <n v="1433206020"/>
    <n v="1430617209"/>
    <b v="0"/>
    <x v="195"/>
    <b v="1"/>
    <s v="music/electronic music"/>
    <x v="415"/>
    <x v="452"/>
    <x v="4"/>
    <x v="8"/>
    <x v="46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29"/>
    <b v="1"/>
    <s v="music/electronic music"/>
    <x v="416"/>
    <x v="453"/>
    <x v="4"/>
    <x v="8"/>
    <x v="46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32"/>
    <b v="1"/>
    <s v="music/electronic music"/>
    <x v="417"/>
    <x v="454"/>
    <x v="4"/>
    <x v="8"/>
    <x v="46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22"/>
    <b v="1"/>
    <s v="music/electronic music"/>
    <x v="418"/>
    <x v="455"/>
    <x v="4"/>
    <x v="8"/>
    <x v="46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x v="419"/>
    <x v="456"/>
    <x v="4"/>
    <x v="8"/>
    <x v="464"/>
    <d v="2016-01-31T08:56:03"/>
  </r>
  <r>
    <n v="1025"/>
    <s v="[NUREN] The New Renaissance"/>
    <s v="Jake Kaufman and Jessie Seely present THE WORLD'S FIRST VIRTUAL REALITY ROCK OPERA."/>
    <x v="123"/>
    <n v="76949.820000000007"/>
    <x v="0"/>
    <s v="US"/>
    <s v="USD"/>
    <n v="1426532437"/>
    <n v="1423944037"/>
    <b v="1"/>
    <x v="230"/>
    <b v="1"/>
    <s v="music/electronic music"/>
    <x v="420"/>
    <x v="457"/>
    <x v="4"/>
    <x v="8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31"/>
    <b v="1"/>
    <s v="music/electronic music"/>
    <x v="421"/>
    <x v="458"/>
    <x v="4"/>
    <x v="8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124"/>
    <n v="7733"/>
    <x v="0"/>
    <s v="US"/>
    <s v="USD"/>
    <n v="1414025347"/>
    <n v="1411433347"/>
    <b v="1"/>
    <x v="102"/>
    <b v="1"/>
    <s v="music/electronic music"/>
    <x v="422"/>
    <x v="459"/>
    <x v="4"/>
    <x v="8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32"/>
    <b v="1"/>
    <s v="music/electronic music"/>
    <x v="423"/>
    <x v="460"/>
    <x v="4"/>
    <x v="8"/>
    <x v="46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33"/>
    <b v="1"/>
    <s v="music/electronic music"/>
    <x v="424"/>
    <x v="461"/>
    <x v="4"/>
    <x v="8"/>
    <x v="46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70"/>
    <b v="1"/>
    <s v="music/electronic music"/>
    <x v="425"/>
    <x v="462"/>
    <x v="4"/>
    <x v="8"/>
    <x v="47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07"/>
    <b v="1"/>
    <s v="music/electronic music"/>
    <x v="128"/>
    <x v="463"/>
    <x v="4"/>
    <x v="8"/>
    <x v="471"/>
    <d v="2015-12-16T13:20:10"/>
  </r>
  <r>
    <n v="1032"/>
    <s v="Phantom Ship / Coastal (Album Preorder)"/>
    <s v="Ideal for living rooms and open spaces."/>
    <x v="73"/>
    <n v="5858.84"/>
    <x v="0"/>
    <s v="US"/>
    <s v="USD"/>
    <n v="1466697625"/>
    <n v="1464105625"/>
    <b v="0"/>
    <x v="83"/>
    <b v="1"/>
    <s v="music/electronic music"/>
    <x v="426"/>
    <x v="464"/>
    <x v="4"/>
    <x v="8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125"/>
    <n v="1366"/>
    <x v="0"/>
    <s v="GB"/>
    <s v="GBP"/>
    <n v="1481564080"/>
    <n v="1479144880"/>
    <b v="0"/>
    <x v="74"/>
    <b v="1"/>
    <s v="music/electronic music"/>
    <x v="427"/>
    <x v="465"/>
    <x v="4"/>
    <x v="8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34"/>
    <b v="1"/>
    <s v="music/electronic music"/>
    <x v="428"/>
    <x v="466"/>
    <x v="4"/>
    <x v="8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126"/>
    <n v="4952"/>
    <x v="0"/>
    <s v="US"/>
    <s v="USD"/>
    <n v="1423668220"/>
    <n v="1421076220"/>
    <b v="0"/>
    <x v="228"/>
    <b v="1"/>
    <s v="music/electronic music"/>
    <x v="429"/>
    <x v="467"/>
    <x v="4"/>
    <x v="8"/>
    <x v="47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35"/>
    <b v="1"/>
    <s v="music/electronic music"/>
    <x v="430"/>
    <x v="468"/>
    <x v="4"/>
    <x v="8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x v="283"/>
    <x v="469"/>
    <x v="4"/>
    <x v="8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x v="431"/>
    <x v="470"/>
    <x v="4"/>
    <x v="8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195"/>
    <b v="1"/>
    <s v="music/electronic music"/>
    <x v="432"/>
    <x v="471"/>
    <x v="4"/>
    <x v="8"/>
    <x v="479"/>
    <d v="2016-12-13T0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36"/>
    <b v="1"/>
    <s v="photography/photobooks"/>
    <x v="433"/>
    <x v="472"/>
    <x v="5"/>
    <x v="9"/>
    <x v="480"/>
    <d v="2017-02-06T09:23:31"/>
  </r>
  <r>
    <n v="1185"/>
    <s v="Katrina  Reflections"/>
    <s v="A photo exhibition and book showcasing images and stories of our time in New Orleans, commemorating Katrinaâ€™s ten year anniversary."/>
    <x v="85"/>
    <n v="13180"/>
    <x v="0"/>
    <s v="US"/>
    <s v="USD"/>
    <n v="1433736000"/>
    <n v="1430945149"/>
    <b v="0"/>
    <x v="102"/>
    <b v="1"/>
    <s v="photography/photobooks"/>
    <x v="434"/>
    <x v="473"/>
    <x v="5"/>
    <x v="9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37"/>
    <b v="1"/>
    <s v="photography/photobooks"/>
    <x v="333"/>
    <x v="474"/>
    <x v="5"/>
    <x v="9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x v="127"/>
    <n v="9111"/>
    <x v="0"/>
    <s v="US"/>
    <s v="USD"/>
    <n v="1431885600"/>
    <n v="1429133323"/>
    <b v="0"/>
    <x v="16"/>
    <b v="1"/>
    <s v="photography/photobooks"/>
    <x v="435"/>
    <x v="475"/>
    <x v="5"/>
    <x v="9"/>
    <x v="483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38"/>
    <b v="1"/>
    <s v="photography/photobooks"/>
    <x v="436"/>
    <x v="476"/>
    <x v="5"/>
    <x v="9"/>
    <x v="484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x v="437"/>
    <x v="477"/>
    <x v="5"/>
    <x v="9"/>
    <x v="485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x v="438"/>
    <x v="478"/>
    <x v="5"/>
    <x v="9"/>
    <x v="486"/>
    <d v="2014-08-31T10:58:45"/>
  </r>
  <r>
    <n v="1191"/>
    <s v="Good Morning Japan"/>
    <s v="A photo journal capturing 30 days of sweetness in Kyoto, Tokyo, and more. Join me to see the cutest &amp; prettiest images of Japan :)"/>
    <x v="128"/>
    <n v="2945"/>
    <x v="0"/>
    <s v="US"/>
    <s v="USD"/>
    <n v="1458480560"/>
    <n v="1455892160"/>
    <b v="0"/>
    <x v="51"/>
    <b v="1"/>
    <s v="photography/photobooks"/>
    <x v="439"/>
    <x v="479"/>
    <x v="5"/>
    <x v="9"/>
    <x v="487"/>
    <d v="2016-03-20T08:29:20"/>
  </r>
  <r>
    <n v="1192"/>
    <s v="Other Worlds - A Make 100 Project"/>
    <s v="A macro landscape photography art book &amp; limited edition prints. A Make 100 project."/>
    <x v="129"/>
    <n v="290"/>
    <x v="0"/>
    <s v="GB"/>
    <s v="GBP"/>
    <n v="1486814978"/>
    <n v="1484222978"/>
    <b v="0"/>
    <x v="41"/>
    <b v="1"/>
    <s v="photography/photobooks"/>
    <x v="440"/>
    <x v="480"/>
    <x v="5"/>
    <x v="9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30"/>
    <n v="21831"/>
    <x v="0"/>
    <s v="US"/>
    <s v="USD"/>
    <n v="1460223453"/>
    <n v="1455043053"/>
    <b v="0"/>
    <x v="239"/>
    <b v="1"/>
    <s v="photography/photobooks"/>
    <x v="441"/>
    <x v="481"/>
    <x v="5"/>
    <x v="9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85"/>
    <n v="40280"/>
    <x v="0"/>
    <s v="IE"/>
    <s v="EUR"/>
    <n v="1428493379"/>
    <n v="1425901379"/>
    <b v="0"/>
    <x v="240"/>
    <b v="1"/>
    <s v="photography/photobooks"/>
    <x v="442"/>
    <x v="482"/>
    <x v="5"/>
    <x v="9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41"/>
    <b v="1"/>
    <s v="photography/photobooks"/>
    <x v="438"/>
    <x v="483"/>
    <x v="5"/>
    <x v="9"/>
    <x v="491"/>
    <d v="2015-12-20T04:00:00"/>
  </r>
  <r>
    <n v="1196"/>
    <s v="NAKED IBIZA - A Large Scale Photography Book by Dylan Rosser"/>
    <s v="A book of male nudes photographed on location in Ibiza over the last 4 years."/>
    <x v="77"/>
    <n v="39137"/>
    <x v="0"/>
    <s v="GB"/>
    <s v="GBP"/>
    <n v="1450467539"/>
    <n v="1447875539"/>
    <b v="0"/>
    <x v="242"/>
    <b v="1"/>
    <s v="photography/photobooks"/>
    <x v="443"/>
    <x v="484"/>
    <x v="5"/>
    <x v="9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90"/>
    <b v="1"/>
    <s v="photography/photobooks"/>
    <x v="444"/>
    <x v="485"/>
    <x v="5"/>
    <x v="9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47"/>
    <b v="1"/>
    <s v="photography/photobooks"/>
    <x v="445"/>
    <x v="486"/>
    <x v="5"/>
    <x v="9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131"/>
    <n v="2693"/>
    <x v="0"/>
    <s v="GB"/>
    <s v="GBP"/>
    <n v="1436380200"/>
    <n v="1433615400"/>
    <b v="0"/>
    <x v="172"/>
    <b v="1"/>
    <s v="photography/photobooks"/>
    <x v="446"/>
    <x v="487"/>
    <x v="5"/>
    <x v="9"/>
    <x v="495"/>
    <d v="2015-07-08T13:30:00"/>
  </r>
  <r>
    <n v="1200"/>
    <s v="Modern Nomads"/>
    <s v="Modern Nomads Journal is an 88 page magazine style publication containing photo stories about Somalis in the Horn of Africa."/>
    <x v="132"/>
    <n v="6029"/>
    <x v="0"/>
    <s v="US"/>
    <s v="USD"/>
    <n v="1429183656"/>
    <n v="1427369256"/>
    <b v="0"/>
    <x v="243"/>
    <b v="1"/>
    <s v="photography/photobooks"/>
    <x v="447"/>
    <x v="488"/>
    <x v="5"/>
    <x v="9"/>
    <x v="496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02"/>
    <b v="1"/>
    <s v="photography/photobooks"/>
    <x v="448"/>
    <x v="489"/>
    <x v="5"/>
    <x v="9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89"/>
    <b v="1"/>
    <s v="photography/photobooks"/>
    <x v="449"/>
    <x v="490"/>
    <x v="5"/>
    <x v="9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x v="133"/>
    <n v="16700"/>
    <x v="0"/>
    <s v="US"/>
    <s v="USD"/>
    <n v="1433083527"/>
    <n v="1430491527"/>
    <b v="0"/>
    <x v="21"/>
    <b v="1"/>
    <s v="photography/photobooks"/>
    <x v="450"/>
    <x v="491"/>
    <x v="5"/>
    <x v="9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x v="55"/>
    <n v="13383"/>
    <x v="0"/>
    <s v="US"/>
    <s v="USD"/>
    <n v="1449205200"/>
    <n v="1445363833"/>
    <b v="0"/>
    <x v="7"/>
    <b v="1"/>
    <s v="photography/photobooks"/>
    <x v="451"/>
    <x v="492"/>
    <x v="5"/>
    <x v="9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x v="55"/>
    <n v="13112"/>
    <x v="0"/>
    <s v="DE"/>
    <s v="EUR"/>
    <n v="1434197351"/>
    <n v="1431605351"/>
    <b v="0"/>
    <x v="85"/>
    <b v="1"/>
    <s v="photography/photobooks"/>
    <x v="452"/>
    <x v="493"/>
    <x v="5"/>
    <x v="9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x v="453"/>
    <x v="494"/>
    <x v="5"/>
    <x v="9"/>
    <x v="502"/>
    <d v="2017-03-11T08:29:00"/>
  </r>
  <r>
    <n v="1207"/>
    <s v="ITALIANA"/>
    <s v="A humanistic photo book about ancestral &amp; post-modern Italy."/>
    <x v="134"/>
    <n v="17396"/>
    <x v="0"/>
    <s v="IT"/>
    <s v="EUR"/>
    <n v="1459418400"/>
    <n v="1456827573"/>
    <b v="0"/>
    <x v="233"/>
    <b v="1"/>
    <s v="photography/photobooks"/>
    <x v="454"/>
    <x v="495"/>
    <x v="5"/>
    <x v="9"/>
    <x v="503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x v="455"/>
    <x v="496"/>
    <x v="5"/>
    <x v="9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x v="456"/>
    <x v="497"/>
    <x v="5"/>
    <x v="9"/>
    <x v="505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43"/>
    <b v="1"/>
    <s v="photography/photobooks"/>
    <x v="457"/>
    <x v="498"/>
    <x v="5"/>
    <x v="9"/>
    <x v="506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244"/>
    <b v="1"/>
    <s v="photography/photobooks"/>
    <x v="458"/>
    <x v="499"/>
    <x v="5"/>
    <x v="9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74"/>
    <b v="1"/>
    <s v="photography/photobooks"/>
    <x v="459"/>
    <x v="500"/>
    <x v="5"/>
    <x v="9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86"/>
    <n v="6645"/>
    <x v="0"/>
    <s v="GB"/>
    <s v="GBP"/>
    <n v="1485886100"/>
    <n v="1482862100"/>
    <b v="0"/>
    <x v="52"/>
    <b v="1"/>
    <s v="photography/photobooks"/>
    <x v="460"/>
    <x v="501"/>
    <x v="5"/>
    <x v="9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x v="461"/>
    <x v="502"/>
    <x v="5"/>
    <x v="9"/>
    <x v="510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45"/>
    <b v="1"/>
    <s v="photography/photobooks"/>
    <x v="462"/>
    <x v="503"/>
    <x v="5"/>
    <x v="9"/>
    <x v="511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37"/>
    <b v="1"/>
    <s v="photography/photobooks"/>
    <x v="463"/>
    <x v="504"/>
    <x v="5"/>
    <x v="9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135"/>
    <n v="27189"/>
    <x v="0"/>
    <s v="US"/>
    <s v="USD"/>
    <n v="1468524340"/>
    <n v="1465932340"/>
    <b v="0"/>
    <x v="246"/>
    <b v="1"/>
    <s v="photography/photobooks"/>
    <x v="464"/>
    <x v="505"/>
    <x v="5"/>
    <x v="9"/>
    <x v="513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x v="465"/>
    <x v="506"/>
    <x v="5"/>
    <x v="9"/>
    <x v="514"/>
    <d v="2015-10-31T22:00:00"/>
  </r>
  <r>
    <n v="1219"/>
    <s v="The Box"/>
    <s v="The Box is a fine art book of Ron Amato's innovative and seductive photography project."/>
    <x v="136"/>
    <n v="26024"/>
    <x v="0"/>
    <s v="US"/>
    <s v="USD"/>
    <n v="1476961513"/>
    <n v="1474369513"/>
    <b v="0"/>
    <x v="35"/>
    <b v="1"/>
    <s v="photography/photobooks"/>
    <x v="466"/>
    <x v="507"/>
    <x v="5"/>
    <x v="9"/>
    <x v="515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11"/>
    <b v="1"/>
    <s v="photography/photobooks"/>
    <x v="467"/>
    <x v="508"/>
    <x v="5"/>
    <x v="9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43"/>
    <b v="1"/>
    <s v="photography/photobooks"/>
    <x v="468"/>
    <x v="509"/>
    <x v="5"/>
    <x v="9"/>
    <x v="517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47"/>
    <b v="1"/>
    <s v="photography/photobooks"/>
    <x v="469"/>
    <x v="510"/>
    <x v="5"/>
    <x v="9"/>
    <x v="518"/>
    <d v="2016-03-31T23:00:00"/>
  </r>
  <r>
    <n v="1223"/>
    <s v="YOSEMITE PEOPLE"/>
    <s v="A photography book focusing on the people rather than the nature at Yosemite National Park."/>
    <x v="137"/>
    <n v="22197"/>
    <x v="0"/>
    <s v="US"/>
    <s v="USD"/>
    <n v="1478754909"/>
    <n v="1476159309"/>
    <b v="0"/>
    <x v="248"/>
    <b v="1"/>
    <s v="photography/photobooks"/>
    <x v="470"/>
    <x v="511"/>
    <x v="5"/>
    <x v="9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x v="471"/>
    <x v="512"/>
    <x v="4"/>
    <x v="6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x v="472"/>
    <x v="513"/>
    <x v="4"/>
    <x v="6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52"/>
    <b v="1"/>
    <s v="music/rock"/>
    <x v="473"/>
    <x v="514"/>
    <x v="4"/>
    <x v="6"/>
    <x v="522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23"/>
    <b v="1"/>
    <s v="music/rock"/>
    <x v="474"/>
    <x v="515"/>
    <x v="4"/>
    <x v="6"/>
    <x v="523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197"/>
    <b v="1"/>
    <s v="music/rock"/>
    <x v="475"/>
    <x v="516"/>
    <x v="4"/>
    <x v="6"/>
    <x v="524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x v="476"/>
    <x v="517"/>
    <x v="4"/>
    <x v="6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49"/>
    <b v="1"/>
    <s v="music/rock"/>
    <x v="477"/>
    <x v="518"/>
    <x v="4"/>
    <x v="6"/>
    <x v="526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32"/>
    <b v="1"/>
    <s v="music/rock"/>
    <x v="478"/>
    <x v="519"/>
    <x v="4"/>
    <x v="6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33"/>
    <b v="1"/>
    <s v="music/rock"/>
    <x v="479"/>
    <x v="520"/>
    <x v="4"/>
    <x v="6"/>
    <x v="528"/>
    <d v="2013-10-24T18:42:49"/>
  </r>
  <r>
    <n v="1253"/>
    <s v="Suburban Legends: New Album"/>
    <s v="Suburban Legends are working on the most important album EVER, but they are in need of your help and about 10 bucks... probably more!"/>
    <x v="119"/>
    <n v="30383.32"/>
    <x v="0"/>
    <s v="US"/>
    <s v="USD"/>
    <n v="1409770107"/>
    <n v="1407178107"/>
    <b v="1"/>
    <x v="250"/>
    <b v="1"/>
    <s v="music/rock"/>
    <x v="480"/>
    <x v="521"/>
    <x v="4"/>
    <x v="6"/>
    <x v="529"/>
    <d v="2014-09-03T13:48:27"/>
  </r>
  <r>
    <n v="1254"/>
    <s v="Album4"/>
    <s v="Fresh off the heels of, &quot;Let the Waves Come in Threes,&quot; (#6 National Folk Chart) we're making a new record. Huge thanks for your help!"/>
    <x v="138"/>
    <n v="13323"/>
    <x v="0"/>
    <s v="US"/>
    <s v="USD"/>
    <n v="1293857940"/>
    <n v="1288968886"/>
    <b v="1"/>
    <x v="233"/>
    <b v="1"/>
    <s v="music/rock"/>
    <x v="481"/>
    <x v="522"/>
    <x v="4"/>
    <x v="6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51"/>
    <b v="1"/>
    <s v="music/rock"/>
    <x v="482"/>
    <x v="523"/>
    <x v="4"/>
    <x v="6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52"/>
    <b v="1"/>
    <s v="music/rock"/>
    <x v="483"/>
    <x v="524"/>
    <x v="4"/>
    <x v="6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5"/>
    <n v="16210"/>
    <x v="0"/>
    <s v="US"/>
    <s v="USD"/>
    <n v="1301792590"/>
    <n v="1297562590"/>
    <b v="1"/>
    <x v="253"/>
    <b v="1"/>
    <s v="music/rock"/>
    <x v="484"/>
    <x v="525"/>
    <x v="4"/>
    <x v="6"/>
    <x v="533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54"/>
    <b v="1"/>
    <s v="music/rock"/>
    <x v="485"/>
    <x v="526"/>
    <x v="4"/>
    <x v="6"/>
    <x v="534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83"/>
    <b v="1"/>
    <s v="music/rock"/>
    <x v="486"/>
    <x v="527"/>
    <x v="4"/>
    <x v="6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00"/>
    <n v="3751"/>
    <x v="0"/>
    <s v="US"/>
    <s v="USD"/>
    <n v="1393445620"/>
    <n v="1390853620"/>
    <b v="1"/>
    <x v="132"/>
    <b v="1"/>
    <s v="music/rock"/>
    <x v="487"/>
    <x v="528"/>
    <x v="4"/>
    <x v="6"/>
    <x v="536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x v="488"/>
    <x v="529"/>
    <x v="4"/>
    <x v="6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86"/>
    <n v="8152"/>
    <x v="0"/>
    <s v="CA"/>
    <s v="CAD"/>
    <n v="1392574692"/>
    <n v="1389982692"/>
    <b v="1"/>
    <x v="203"/>
    <b v="1"/>
    <s v="music/rock"/>
    <x v="489"/>
    <x v="530"/>
    <x v="4"/>
    <x v="6"/>
    <x v="538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x v="490"/>
    <x v="531"/>
    <x v="4"/>
    <x v="6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x v="139"/>
    <n v="1082"/>
    <x v="0"/>
    <s v="US"/>
    <s v="USD"/>
    <n v="1383062083"/>
    <n v="1380556483"/>
    <b v="1"/>
    <x v="69"/>
    <b v="1"/>
    <s v="music/rock"/>
    <x v="491"/>
    <x v="532"/>
    <x v="4"/>
    <x v="6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x v="492"/>
    <x v="533"/>
    <x v="4"/>
    <x v="6"/>
    <x v="541"/>
    <d v="2010-11-30T10:43:35"/>
  </r>
  <r>
    <n v="1266"/>
    <s v="Sensory Station's First EP"/>
    <s v="We are looking to record our first EP produced by Aaron Harris (ISIS/Palms) at Studio West."/>
    <x v="140"/>
    <n v="9545"/>
    <x v="0"/>
    <s v="US"/>
    <s v="USD"/>
    <n v="1389474145"/>
    <n v="1386882145"/>
    <b v="1"/>
    <x v="123"/>
    <b v="1"/>
    <s v="music/rock"/>
    <x v="493"/>
    <x v="534"/>
    <x v="4"/>
    <x v="6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70"/>
    <b v="1"/>
    <s v="music/rock"/>
    <x v="478"/>
    <x v="535"/>
    <x v="4"/>
    <x v="6"/>
    <x v="543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x v="494"/>
    <x v="536"/>
    <x v="4"/>
    <x v="6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141"/>
    <n v="20426"/>
    <x v="0"/>
    <s v="US"/>
    <s v="USD"/>
    <n v="1460764800"/>
    <n v="1458157512"/>
    <b v="1"/>
    <x v="181"/>
    <b v="1"/>
    <s v="music/rock"/>
    <x v="495"/>
    <x v="537"/>
    <x v="4"/>
    <x v="6"/>
    <x v="545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x v="496"/>
    <x v="538"/>
    <x v="4"/>
    <x v="6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52"/>
    <b v="1"/>
    <s v="music/rock"/>
    <x v="478"/>
    <x v="539"/>
    <x v="4"/>
    <x v="6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x v="456"/>
    <x v="540"/>
    <x v="4"/>
    <x v="6"/>
    <x v="548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18"/>
    <b v="1"/>
    <s v="music/rock"/>
    <x v="497"/>
    <x v="541"/>
    <x v="4"/>
    <x v="6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55"/>
    <b v="1"/>
    <s v="music/rock"/>
    <x v="498"/>
    <x v="542"/>
    <x v="4"/>
    <x v="6"/>
    <x v="550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56"/>
    <b v="1"/>
    <s v="music/rock"/>
    <x v="499"/>
    <x v="543"/>
    <x v="4"/>
    <x v="6"/>
    <x v="551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x v="500"/>
    <x v="544"/>
    <x v="4"/>
    <x v="6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57"/>
    <b v="1"/>
    <s v="music/rock"/>
    <x v="501"/>
    <x v="545"/>
    <x v="4"/>
    <x v="6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86"/>
    <n v="10071"/>
    <x v="0"/>
    <s v="US"/>
    <s v="USD"/>
    <n v="1403661600"/>
    <n v="1401196766"/>
    <b v="1"/>
    <x v="223"/>
    <b v="1"/>
    <s v="music/rock"/>
    <x v="502"/>
    <x v="546"/>
    <x v="4"/>
    <x v="6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x v="142"/>
    <n v="13864.17"/>
    <x v="0"/>
    <s v="US"/>
    <s v="USD"/>
    <n v="1395624170"/>
    <n v="1392171770"/>
    <b v="1"/>
    <x v="133"/>
    <b v="1"/>
    <s v="music/rock"/>
    <x v="503"/>
    <x v="547"/>
    <x v="4"/>
    <x v="6"/>
    <x v="555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194"/>
    <b v="1"/>
    <s v="music/rock"/>
    <x v="504"/>
    <x v="548"/>
    <x v="4"/>
    <x v="6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32"/>
    <b v="1"/>
    <s v="music/rock"/>
    <x v="336"/>
    <x v="549"/>
    <x v="4"/>
    <x v="6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06"/>
    <b v="1"/>
    <s v="music/rock"/>
    <x v="505"/>
    <x v="550"/>
    <x v="4"/>
    <x v="6"/>
    <x v="558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x v="506"/>
    <x v="551"/>
    <x v="4"/>
    <x v="6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52"/>
    <b v="1"/>
    <s v="theater/plays"/>
    <x v="50"/>
    <x v="552"/>
    <x v="1"/>
    <x v="3"/>
    <x v="560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58"/>
    <b v="1"/>
    <s v="theater/plays"/>
    <x v="507"/>
    <x v="553"/>
    <x v="1"/>
    <x v="3"/>
    <x v="561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x v="508"/>
    <x v="554"/>
    <x v="1"/>
    <x v="3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x v="509"/>
    <x v="555"/>
    <x v="1"/>
    <x v="3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x v="510"/>
    <x v="556"/>
    <x v="1"/>
    <x v="3"/>
    <x v="564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x v="511"/>
    <x v="557"/>
    <x v="1"/>
    <x v="3"/>
    <x v="565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x v="512"/>
    <x v="558"/>
    <x v="1"/>
    <x v="3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59"/>
    <b v="1"/>
    <s v="theater/plays"/>
    <x v="463"/>
    <x v="559"/>
    <x v="1"/>
    <x v="3"/>
    <x v="567"/>
    <d v="2015-04-07T02:00:00"/>
  </r>
  <r>
    <n v="1292"/>
    <s v="Season Scandinavia"/>
    <s v="Empty Deck presents the most exciting unknown contemporary Scandinavian plays in co-production with The Other Room Theatre, Cardiff."/>
    <x v="114"/>
    <n v="1870"/>
    <x v="0"/>
    <s v="GB"/>
    <s v="GBP"/>
    <n v="1444172340"/>
    <n v="1441822828"/>
    <b v="0"/>
    <x v="47"/>
    <b v="1"/>
    <s v="theater/plays"/>
    <x v="513"/>
    <x v="560"/>
    <x v="1"/>
    <x v="3"/>
    <x v="568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38"/>
    <b v="1"/>
    <s v="theater/plays"/>
    <x v="514"/>
    <x v="561"/>
    <x v="1"/>
    <x v="3"/>
    <x v="569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x v="515"/>
    <x v="562"/>
    <x v="1"/>
    <x v="3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x v="516"/>
    <x v="563"/>
    <x v="1"/>
    <x v="3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x v="517"/>
    <x v="564"/>
    <x v="1"/>
    <x v="3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36"/>
    <b v="1"/>
    <s v="theater/plays"/>
    <x v="518"/>
    <x v="565"/>
    <x v="1"/>
    <x v="3"/>
    <x v="573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x v="519"/>
    <x v="566"/>
    <x v="1"/>
    <x v="3"/>
    <x v="574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x v="520"/>
    <x v="567"/>
    <x v="1"/>
    <x v="3"/>
    <x v="575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x v="438"/>
    <x v="568"/>
    <x v="1"/>
    <x v="3"/>
    <x v="576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x v="521"/>
    <x v="569"/>
    <x v="1"/>
    <x v="3"/>
    <x v="577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23"/>
    <b v="1"/>
    <s v="theater/plays"/>
    <x v="31"/>
    <x v="73"/>
    <x v="1"/>
    <x v="3"/>
    <x v="578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x v="522"/>
    <x v="570"/>
    <x v="1"/>
    <x v="3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13"/>
    <b v="1"/>
    <s v="publishing/nonfiction"/>
    <x v="523"/>
    <x v="571"/>
    <x v="3"/>
    <x v="5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x v="524"/>
    <x v="572"/>
    <x v="3"/>
    <x v="5"/>
    <x v="581"/>
    <d v="2014-07-14T14:32:39"/>
  </r>
  <r>
    <n v="1346"/>
    <s v="Anthology of Stories from LGBT Nepal"/>
    <s v="An anthology of nonfiction stories written by Nepal's Lesbian, Gay, Bisexual, and Transgender (LGBT) community."/>
    <x v="143"/>
    <n v="7219"/>
    <x v="0"/>
    <s v="US"/>
    <s v="USD"/>
    <n v="1372297751"/>
    <n v="1369705751"/>
    <b v="0"/>
    <x v="175"/>
    <b v="1"/>
    <s v="publishing/nonfiction"/>
    <x v="525"/>
    <x v="573"/>
    <x v="3"/>
    <x v="5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52"/>
    <b v="1"/>
    <s v="publishing/nonfiction"/>
    <x v="526"/>
    <x v="574"/>
    <x v="3"/>
    <x v="5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144"/>
    <n v="5985"/>
    <x v="0"/>
    <s v="US"/>
    <s v="USD"/>
    <n v="1418904533"/>
    <n v="1416485333"/>
    <b v="0"/>
    <x v="55"/>
    <b v="1"/>
    <s v="publishing/nonfiction"/>
    <x v="527"/>
    <x v="575"/>
    <x v="3"/>
    <x v="5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60"/>
    <b v="1"/>
    <s v="publishing/nonfiction"/>
    <x v="528"/>
    <x v="576"/>
    <x v="3"/>
    <x v="5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x v="529"/>
    <x v="577"/>
    <x v="3"/>
    <x v="5"/>
    <x v="586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38"/>
    <b v="1"/>
    <s v="publishing/nonfiction"/>
    <x v="530"/>
    <x v="578"/>
    <x v="3"/>
    <x v="5"/>
    <x v="587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61"/>
    <b v="1"/>
    <s v="publishing/nonfiction"/>
    <x v="531"/>
    <x v="579"/>
    <x v="3"/>
    <x v="5"/>
    <x v="588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59"/>
    <b v="1"/>
    <s v="publishing/nonfiction"/>
    <x v="532"/>
    <x v="580"/>
    <x v="3"/>
    <x v="5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x v="533"/>
    <x v="581"/>
    <x v="3"/>
    <x v="5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62"/>
    <b v="1"/>
    <s v="publishing/nonfiction"/>
    <x v="534"/>
    <x v="582"/>
    <x v="3"/>
    <x v="5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72"/>
    <n v="6215.56"/>
    <x v="0"/>
    <s v="US"/>
    <s v="USD"/>
    <n v="1372985760"/>
    <n v="1370393760"/>
    <b v="0"/>
    <x v="45"/>
    <b v="1"/>
    <s v="publishing/nonfiction"/>
    <x v="535"/>
    <x v="583"/>
    <x v="3"/>
    <x v="5"/>
    <x v="592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x v="536"/>
    <x v="584"/>
    <x v="3"/>
    <x v="5"/>
    <x v="593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x v="537"/>
    <x v="585"/>
    <x v="3"/>
    <x v="5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x v="145"/>
    <n v="764"/>
    <x v="0"/>
    <s v="US"/>
    <s v="USD"/>
    <n v="1309980790"/>
    <n v="1304623990"/>
    <b v="0"/>
    <x v="10"/>
    <b v="1"/>
    <s v="publishing/nonfiction"/>
    <x v="538"/>
    <x v="586"/>
    <x v="3"/>
    <x v="5"/>
    <x v="595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x v="539"/>
    <x v="587"/>
    <x v="3"/>
    <x v="5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63"/>
    <b v="1"/>
    <s v="publishing/nonfiction"/>
    <x v="540"/>
    <x v="588"/>
    <x v="3"/>
    <x v="5"/>
    <x v="597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x v="541"/>
    <x v="589"/>
    <x v="3"/>
    <x v="5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264"/>
    <b v="1"/>
    <s v="publishing/nonfiction"/>
    <x v="31"/>
    <x v="590"/>
    <x v="3"/>
    <x v="5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6"/>
    <n v="49830"/>
    <x v="0"/>
    <s v="DK"/>
    <s v="DKK"/>
    <n v="1420648906"/>
    <n v="1415464906"/>
    <b v="0"/>
    <x v="265"/>
    <b v="1"/>
    <s v="music/rock"/>
    <x v="542"/>
    <x v="591"/>
    <x v="4"/>
    <x v="6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66"/>
    <b v="1"/>
    <s v="music/rock"/>
    <x v="543"/>
    <x v="592"/>
    <x v="4"/>
    <x v="6"/>
    <x v="601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67"/>
    <b v="1"/>
    <s v="music/rock"/>
    <x v="544"/>
    <x v="593"/>
    <x v="4"/>
    <x v="6"/>
    <x v="602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17"/>
    <b v="1"/>
    <s v="music/rock"/>
    <x v="545"/>
    <x v="594"/>
    <x v="4"/>
    <x v="6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x v="546"/>
    <x v="595"/>
    <x v="4"/>
    <x v="6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147"/>
    <n v="34090.629999999997"/>
    <x v="0"/>
    <s v="US"/>
    <s v="USD"/>
    <n v="1397225746"/>
    <n v="1394633746"/>
    <b v="0"/>
    <x v="268"/>
    <b v="1"/>
    <s v="music/rock"/>
    <x v="547"/>
    <x v="596"/>
    <x v="4"/>
    <x v="6"/>
    <x v="605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x v="548"/>
    <x v="597"/>
    <x v="4"/>
    <x v="6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x v="148"/>
    <n v="7495"/>
    <x v="0"/>
    <s v="US"/>
    <s v="USD"/>
    <n v="1431022342"/>
    <n v="1428430342"/>
    <b v="0"/>
    <x v="16"/>
    <b v="1"/>
    <s v="music/rock"/>
    <x v="549"/>
    <x v="598"/>
    <x v="4"/>
    <x v="6"/>
    <x v="607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x v="520"/>
    <x v="599"/>
    <x v="4"/>
    <x v="6"/>
    <x v="608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x v="550"/>
    <x v="600"/>
    <x v="4"/>
    <x v="6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x v="551"/>
    <x v="601"/>
    <x v="4"/>
    <x v="6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51"/>
    <b v="1"/>
    <s v="music/rock"/>
    <x v="552"/>
    <x v="602"/>
    <x v="4"/>
    <x v="6"/>
    <x v="611"/>
    <d v="2017-01-14T20:35:19"/>
  </r>
  <r>
    <n v="1376"/>
    <s v="Dead Pirates / HIGHMARE LP 2nd pressing"/>
    <s v="Dead Pirates are planning a second pressing of HIGHMARE LP, who wants one ?"/>
    <x v="149"/>
    <n v="9342"/>
    <x v="0"/>
    <s v="GB"/>
    <s v="GBP"/>
    <n v="1480784606"/>
    <n v="1478189006"/>
    <b v="0"/>
    <x v="119"/>
    <b v="1"/>
    <s v="music/rock"/>
    <x v="553"/>
    <x v="603"/>
    <x v="4"/>
    <x v="6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52"/>
    <b v="1"/>
    <s v="music/rock"/>
    <x v="554"/>
    <x v="604"/>
    <x v="4"/>
    <x v="6"/>
    <x v="613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x v="173"/>
    <b v="1"/>
    <s v="music/rock"/>
    <x v="555"/>
    <x v="605"/>
    <x v="4"/>
    <x v="6"/>
    <x v="614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69"/>
    <b v="1"/>
    <s v="music/rock"/>
    <x v="556"/>
    <x v="606"/>
    <x v="4"/>
    <x v="6"/>
    <x v="615"/>
    <d v="2015-06-05T06:47:56"/>
  </r>
  <r>
    <n v="1380"/>
    <s v="BARNFEST 2015"/>
    <s v="A DIY MUSIC FESTIVAL FROM ST. LOUIS MO! Bands make their own festival, help make it legit!"/>
    <x v="150"/>
    <n v="106"/>
    <x v="0"/>
    <s v="US"/>
    <s v="USD"/>
    <n v="1433815200"/>
    <n v="1431886706"/>
    <b v="0"/>
    <x v="264"/>
    <b v="1"/>
    <s v="music/rock"/>
    <x v="557"/>
    <x v="607"/>
    <x v="4"/>
    <x v="6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88"/>
    <b v="1"/>
    <s v="music/rock"/>
    <x v="558"/>
    <x v="608"/>
    <x v="4"/>
    <x v="6"/>
    <x v="617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70"/>
    <b v="1"/>
    <s v="music/rock"/>
    <x v="559"/>
    <x v="609"/>
    <x v="4"/>
    <x v="6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71"/>
    <b v="1"/>
    <s v="music/rock"/>
    <x v="560"/>
    <x v="610"/>
    <x v="4"/>
    <x v="6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58"/>
    <b v="1"/>
    <s v="music/rock"/>
    <x v="561"/>
    <x v="611"/>
    <x v="4"/>
    <x v="6"/>
    <x v="620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69"/>
    <b v="1"/>
    <s v="music/rock"/>
    <x v="562"/>
    <x v="612"/>
    <x v="4"/>
    <x v="6"/>
    <x v="621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x v="563"/>
    <x v="613"/>
    <x v="4"/>
    <x v="6"/>
    <x v="622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x v="564"/>
    <x v="614"/>
    <x v="4"/>
    <x v="6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272"/>
    <b v="1"/>
    <s v="music/rock"/>
    <x v="565"/>
    <x v="615"/>
    <x v="4"/>
    <x v="6"/>
    <x v="624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x v="397"/>
    <x v="616"/>
    <x v="4"/>
    <x v="6"/>
    <x v="625"/>
    <d v="2016-08-13T06:32:37"/>
  </r>
  <r>
    <n v="1390"/>
    <s v="New Music Video/Artist Development"/>
    <s v="Breakout Artist Management will be working with us on a brand new music video and we need your help!"/>
    <x v="93"/>
    <n v="3055"/>
    <x v="0"/>
    <s v="US"/>
    <s v="USD"/>
    <n v="1430154720"/>
    <n v="1427224606"/>
    <b v="0"/>
    <x v="10"/>
    <b v="1"/>
    <s v="music/rock"/>
    <x v="566"/>
    <x v="617"/>
    <x v="4"/>
    <x v="6"/>
    <x v="626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x v="567"/>
    <x v="618"/>
    <x v="4"/>
    <x v="6"/>
    <x v="627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193"/>
    <b v="1"/>
    <s v="music/rock"/>
    <x v="568"/>
    <x v="619"/>
    <x v="4"/>
    <x v="6"/>
    <x v="628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x v="569"/>
    <x v="620"/>
    <x v="4"/>
    <x v="6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x v="570"/>
    <x v="621"/>
    <x v="4"/>
    <x v="6"/>
    <x v="630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31"/>
    <b v="1"/>
    <s v="music/rock"/>
    <x v="571"/>
    <x v="622"/>
    <x v="4"/>
    <x v="6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88"/>
    <b v="1"/>
    <s v="music/rock"/>
    <x v="572"/>
    <x v="623"/>
    <x v="4"/>
    <x v="6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40"/>
    <b v="1"/>
    <s v="music/rock"/>
    <x v="573"/>
    <x v="624"/>
    <x v="4"/>
    <x v="6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151"/>
    <n v="4826"/>
    <x v="0"/>
    <s v="US"/>
    <s v="USD"/>
    <n v="1467752334"/>
    <n v="1465160334"/>
    <b v="0"/>
    <x v="71"/>
    <b v="1"/>
    <s v="music/rock"/>
    <x v="574"/>
    <x v="625"/>
    <x v="4"/>
    <x v="6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83"/>
    <b v="1"/>
    <s v="music/rock"/>
    <x v="575"/>
    <x v="626"/>
    <x v="4"/>
    <x v="6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x v="576"/>
    <x v="627"/>
    <x v="4"/>
    <x v="6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273"/>
    <b v="1"/>
    <s v="music/rock"/>
    <x v="577"/>
    <x v="628"/>
    <x v="4"/>
    <x v="6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06"/>
    <b v="1"/>
    <s v="music/rock"/>
    <x v="578"/>
    <x v="629"/>
    <x v="4"/>
    <x v="6"/>
    <x v="638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x v="579"/>
    <x v="630"/>
    <x v="4"/>
    <x v="6"/>
    <x v="639"/>
    <d v="2013-07-25T20:30:35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48"/>
    <b v="1"/>
    <s v="publishing/radio &amp; podcasts"/>
    <x v="580"/>
    <x v="631"/>
    <x v="3"/>
    <x v="10"/>
    <x v="640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x v="581"/>
    <x v="632"/>
    <x v="3"/>
    <x v="10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x v="582"/>
    <x v="633"/>
    <x v="3"/>
    <x v="10"/>
    <x v="642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x v="274"/>
    <b v="1"/>
    <s v="publishing/radio &amp; podcasts"/>
    <x v="583"/>
    <x v="634"/>
    <x v="3"/>
    <x v="10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275"/>
    <b v="1"/>
    <s v="publishing/radio &amp; podcasts"/>
    <x v="584"/>
    <x v="635"/>
    <x v="3"/>
    <x v="10"/>
    <x v="644"/>
    <d v="2012-03-21T22:00:00"/>
  </r>
  <r>
    <n v="1466"/>
    <s v="WAYO 104.3 FM ROCHESTER, NY"/>
    <s v="WAYO needs your financial support to operate in 2016. Help keep the creativity and ideas of the Rochester community on the radio!"/>
    <x v="152"/>
    <n v="17260.37"/>
    <x v="0"/>
    <s v="US"/>
    <s v="USD"/>
    <n v="1452574800"/>
    <n v="1449029266"/>
    <b v="1"/>
    <x v="276"/>
    <b v="1"/>
    <s v="publishing/radio &amp; podcasts"/>
    <x v="585"/>
    <x v="636"/>
    <x v="3"/>
    <x v="10"/>
    <x v="645"/>
    <d v="2016-01-12T00:00:00"/>
  </r>
  <r>
    <n v="1467"/>
    <s v="Radio Ambulante"/>
    <s v="We are a new Spanish language podcast telling uniquely Latin American stories."/>
    <x v="68"/>
    <n v="46032"/>
    <x v="0"/>
    <s v="US"/>
    <s v="USD"/>
    <n v="1332699285"/>
    <n v="1327518885"/>
    <b v="1"/>
    <x v="277"/>
    <b v="1"/>
    <s v="publishing/radio &amp; podcasts"/>
    <x v="586"/>
    <x v="637"/>
    <x v="3"/>
    <x v="10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x v="140"/>
    <n v="9725"/>
    <x v="0"/>
    <s v="US"/>
    <s v="USD"/>
    <n v="1307838049"/>
    <n v="1302654049"/>
    <b v="1"/>
    <x v="278"/>
    <b v="1"/>
    <s v="publishing/radio &amp; podcasts"/>
    <x v="587"/>
    <x v="638"/>
    <x v="3"/>
    <x v="10"/>
    <x v="647"/>
    <d v="2011-06-11T19:20:49"/>
  </r>
  <r>
    <n v="1469"/>
    <s v="The Local Global Mashup Show"/>
    <s v="Get the inside edge on the stories that connect Americans to the world -- in your ear every week."/>
    <x v="153"/>
    <n v="47978"/>
    <x v="0"/>
    <s v="US"/>
    <s v="USD"/>
    <n v="1360938109"/>
    <n v="1358346109"/>
    <b v="1"/>
    <x v="279"/>
    <b v="1"/>
    <s v="publishing/radio &amp; podcasts"/>
    <x v="588"/>
    <x v="639"/>
    <x v="3"/>
    <x v="10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x v="589"/>
    <x v="640"/>
    <x v="3"/>
    <x v="10"/>
    <x v="649"/>
    <d v="2012-12-28T14:51:03"/>
  </r>
  <r>
    <n v="1471"/>
    <s v="93.5 KNCE: True Taos Radio"/>
    <s v="Help improve the equipment, signal, and reach of 93.5 KNCE True Taos Radio, a new experiment in grassroots community media."/>
    <x v="154"/>
    <n v="33229"/>
    <x v="0"/>
    <s v="US"/>
    <s v="USD"/>
    <n v="1428620334"/>
    <n v="1426028334"/>
    <b v="1"/>
    <x v="280"/>
    <b v="1"/>
    <s v="publishing/radio &amp; podcasts"/>
    <x v="590"/>
    <x v="641"/>
    <x v="3"/>
    <x v="10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81"/>
    <b v="1"/>
    <s v="publishing/radio &amp; podcasts"/>
    <x v="591"/>
    <x v="642"/>
    <x v="3"/>
    <x v="10"/>
    <x v="651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x v="592"/>
    <x v="643"/>
    <x v="3"/>
    <x v="10"/>
    <x v="652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228"/>
    <b v="1"/>
    <s v="publishing/radio &amp; podcasts"/>
    <x v="593"/>
    <x v="644"/>
    <x v="3"/>
    <x v="10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282"/>
    <b v="1"/>
    <s v="publishing/radio &amp; podcasts"/>
    <x v="594"/>
    <x v="645"/>
    <x v="3"/>
    <x v="10"/>
    <x v="654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283"/>
    <b v="1"/>
    <s v="publishing/radio &amp; podcasts"/>
    <x v="595"/>
    <x v="646"/>
    <x v="3"/>
    <x v="10"/>
    <x v="655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84"/>
    <b v="1"/>
    <s v="publishing/radio &amp; podcasts"/>
    <x v="596"/>
    <x v="647"/>
    <x v="3"/>
    <x v="10"/>
    <x v="656"/>
    <d v="2011-12-22T22:00:00"/>
  </r>
  <r>
    <n v="1478"/>
    <s v="Planet Money T-shirt"/>
    <s v="We are a team of multimedia reporters covering the global economy. We are going to make a t-shirt and tell the story of its creation."/>
    <x v="69"/>
    <n v="590807.11"/>
    <x v="0"/>
    <s v="US"/>
    <s v="USD"/>
    <n v="1368564913"/>
    <n v="1367355313"/>
    <b v="1"/>
    <x v="285"/>
    <b v="1"/>
    <s v="publishing/radio &amp; podcasts"/>
    <x v="597"/>
    <x v="648"/>
    <x v="3"/>
    <x v="10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x v="117"/>
    <n v="2198"/>
    <x v="0"/>
    <s v="US"/>
    <s v="USD"/>
    <n v="1399694340"/>
    <n v="1398448389"/>
    <b v="1"/>
    <x v="26"/>
    <b v="1"/>
    <s v="publishing/radio &amp; podcasts"/>
    <x v="598"/>
    <x v="649"/>
    <x v="3"/>
    <x v="10"/>
    <x v="658"/>
    <d v="2014-05-09T22:59:00"/>
  </r>
  <r>
    <n v="1480"/>
    <s v="The Stage at KDHX"/>
    <s v="The Stage at KDHX will be a beacon for artistic independence in the heart of the country, showcasing new artists and old favorites."/>
    <x v="69"/>
    <n v="58520.2"/>
    <x v="0"/>
    <s v="US"/>
    <s v="USD"/>
    <n v="1374858000"/>
    <n v="1373408699"/>
    <b v="1"/>
    <x v="286"/>
    <b v="1"/>
    <s v="publishing/radio &amp; podcasts"/>
    <x v="599"/>
    <x v="650"/>
    <x v="3"/>
    <x v="10"/>
    <x v="659"/>
    <d v="2013-07-26T12:00:00"/>
  </r>
  <r>
    <n v="1501"/>
    <s v="This is Nowhere"/>
    <s v="A hardcover book of surf, outdoor and nature photos from the British Columbia coast."/>
    <x v="155"/>
    <n v="86492"/>
    <x v="0"/>
    <s v="CA"/>
    <s v="CAD"/>
    <n v="1436364023"/>
    <n v="1433772023"/>
    <b v="1"/>
    <x v="287"/>
    <b v="1"/>
    <s v="photography/photobooks"/>
    <x v="600"/>
    <x v="651"/>
    <x v="5"/>
    <x v="9"/>
    <x v="660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288"/>
    <b v="1"/>
    <s v="photography/photobooks"/>
    <x v="601"/>
    <x v="652"/>
    <x v="5"/>
    <x v="9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56"/>
    <n v="4045.93"/>
    <x v="0"/>
    <s v="BE"/>
    <s v="EUR"/>
    <n v="1477210801"/>
    <n v="1472026801"/>
    <b v="1"/>
    <x v="26"/>
    <b v="1"/>
    <s v="photography/photobooks"/>
    <x v="602"/>
    <x v="653"/>
    <x v="5"/>
    <x v="9"/>
    <x v="662"/>
    <d v="2016-10-23T03:20:01"/>
  </r>
  <r>
    <n v="1504"/>
    <s v="RYU X RIO"/>
    <s v="A football photography book like no other about the 2014 World Cup in Brazil, by Ryu Voelkel."/>
    <x v="86"/>
    <n v="18066"/>
    <x v="0"/>
    <s v="GB"/>
    <s v="GBP"/>
    <n v="1402389180"/>
    <n v="1399996024"/>
    <b v="1"/>
    <x v="289"/>
    <b v="1"/>
    <s v="photography/photobooks"/>
    <x v="603"/>
    <x v="654"/>
    <x v="5"/>
    <x v="9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0"/>
    <s v="DE"/>
    <s v="EUR"/>
    <n v="1458676860"/>
    <n v="1455446303"/>
    <b v="1"/>
    <x v="290"/>
    <b v="1"/>
    <s v="photography/photobooks"/>
    <x v="604"/>
    <x v="655"/>
    <x v="5"/>
    <x v="9"/>
    <x v="664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x v="135"/>
    <x v="656"/>
    <x v="5"/>
    <x v="9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x v="605"/>
    <x v="657"/>
    <x v="5"/>
    <x v="9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35"/>
    <b v="1"/>
    <s v="photography/photobooks"/>
    <x v="606"/>
    <x v="658"/>
    <x v="5"/>
    <x v="9"/>
    <x v="667"/>
    <d v="2014-06-27T09:44:41"/>
  </r>
  <r>
    <n v="1509"/>
    <s v="Claudius Schulze: STATE OF NATURE"/>
    <s v="A photobook about climate change, natural catastrophes, and to what extent disaster management became part of our landscape."/>
    <x v="157"/>
    <n v="21637.22"/>
    <x v="0"/>
    <s v="DE"/>
    <s v="EUR"/>
    <n v="1487113140"/>
    <n v="1484570885"/>
    <b v="1"/>
    <x v="184"/>
    <b v="1"/>
    <s v="photography/photobooks"/>
    <x v="607"/>
    <x v="659"/>
    <x v="5"/>
    <x v="9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0"/>
    <s v="GB"/>
    <s v="GBP"/>
    <n v="1405761278"/>
    <n v="1403169278"/>
    <b v="1"/>
    <x v="291"/>
    <b v="1"/>
    <s v="photography/photobooks"/>
    <x v="608"/>
    <x v="660"/>
    <x v="5"/>
    <x v="9"/>
    <x v="669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81"/>
    <b v="1"/>
    <s v="photography/photobooks"/>
    <x v="609"/>
    <x v="661"/>
    <x v="5"/>
    <x v="9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292"/>
    <b v="1"/>
    <s v="photography/photobooks"/>
    <x v="610"/>
    <x v="662"/>
    <x v="5"/>
    <x v="9"/>
    <x v="671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93"/>
    <b v="1"/>
    <s v="photography/photobooks"/>
    <x v="611"/>
    <x v="663"/>
    <x v="5"/>
    <x v="9"/>
    <x v="672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53"/>
    <b v="1"/>
    <s v="photography/photobooks"/>
    <x v="612"/>
    <x v="664"/>
    <x v="5"/>
    <x v="9"/>
    <x v="673"/>
    <d v="2015-09-27T09:20:40"/>
  </r>
  <r>
    <n v="1515"/>
    <s v="Eyes as Big as Plates"/>
    <s v="Eyes as Big as Plates - The book! Featuring over 50 portraits, field notes and behind the scenes stories from seniors around the world."/>
    <x v="158"/>
    <n v="471567"/>
    <x v="0"/>
    <s v="NO"/>
    <s v="NOK"/>
    <n v="1458104697"/>
    <n v="1455516297"/>
    <b v="1"/>
    <x v="150"/>
    <b v="1"/>
    <s v="photography/photobooks"/>
    <x v="613"/>
    <x v="665"/>
    <x v="5"/>
    <x v="9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64"/>
    <n v="18472"/>
    <x v="0"/>
    <s v="US"/>
    <s v="USD"/>
    <n v="1475762400"/>
    <n v="1473160292"/>
    <b v="1"/>
    <x v="294"/>
    <b v="1"/>
    <s v="photography/photobooks"/>
    <x v="614"/>
    <x v="666"/>
    <x v="5"/>
    <x v="9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295"/>
    <b v="1"/>
    <s v="photography/photobooks"/>
    <x v="615"/>
    <x v="667"/>
    <x v="5"/>
    <x v="9"/>
    <x v="676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53"/>
    <b v="1"/>
    <s v="photography/photobooks"/>
    <x v="616"/>
    <x v="668"/>
    <x v="5"/>
    <x v="9"/>
    <x v="677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98"/>
    <b v="1"/>
    <s v="photography/photobooks"/>
    <x v="617"/>
    <x v="669"/>
    <x v="5"/>
    <x v="9"/>
    <x v="678"/>
    <d v="2014-06-20T16:59:00"/>
  </r>
  <r>
    <n v="1520"/>
    <s v="TULIPS"/>
    <s v="A self-published photography book by Andrew Miksys from his new series about Belarus"/>
    <x v="67"/>
    <n v="18625"/>
    <x v="0"/>
    <s v="US"/>
    <s v="USD"/>
    <n v="1418961600"/>
    <n v="1415824513"/>
    <b v="1"/>
    <x v="147"/>
    <b v="1"/>
    <s v="photography/photobooks"/>
    <x v="618"/>
    <x v="670"/>
    <x v="5"/>
    <x v="9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x v="159"/>
    <n v="40055"/>
    <x v="0"/>
    <s v="US"/>
    <s v="USD"/>
    <n v="1465272091"/>
    <n v="1462248091"/>
    <b v="1"/>
    <x v="87"/>
    <b v="1"/>
    <s v="photography/photobooks"/>
    <x v="619"/>
    <x v="671"/>
    <x v="5"/>
    <x v="9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160"/>
    <n v="60450.1"/>
    <x v="0"/>
    <s v="US"/>
    <s v="USD"/>
    <n v="1413575739"/>
    <n v="1410983739"/>
    <b v="1"/>
    <x v="296"/>
    <b v="1"/>
    <s v="photography/photobooks"/>
    <x v="620"/>
    <x v="672"/>
    <x v="5"/>
    <x v="9"/>
    <x v="681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0"/>
    <b v="1"/>
    <s v="photography/photobooks"/>
    <x v="621"/>
    <x v="673"/>
    <x v="5"/>
    <x v="9"/>
    <x v="682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x v="622"/>
    <x v="674"/>
    <x v="5"/>
    <x v="9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11"/>
    <b v="1"/>
    <s v="photography/photobooks"/>
    <x v="623"/>
    <x v="675"/>
    <x v="5"/>
    <x v="9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x v="161"/>
    <n v="27675"/>
    <x v="0"/>
    <s v="US"/>
    <s v="USD"/>
    <n v="1453185447"/>
    <n v="1448951847"/>
    <b v="1"/>
    <x v="297"/>
    <b v="1"/>
    <s v="photography/photobooks"/>
    <x v="624"/>
    <x v="676"/>
    <x v="5"/>
    <x v="9"/>
    <x v="685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x v="625"/>
    <x v="677"/>
    <x v="5"/>
    <x v="9"/>
    <x v="686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298"/>
    <b v="1"/>
    <s v="photography/photobooks"/>
    <x v="626"/>
    <x v="678"/>
    <x v="5"/>
    <x v="9"/>
    <x v="687"/>
    <d v="2017-01-31T19:00:00"/>
  </r>
  <r>
    <n v="1529"/>
    <s v="&quot;(more than) dust.&quot; - a feminist photo book"/>
    <s v="An empowering photo book that transforms hurtful experiences into strength and solidarity."/>
    <x v="162"/>
    <n v="19129"/>
    <x v="0"/>
    <s v="US"/>
    <s v="USD"/>
    <n v="1426773920"/>
    <n v="1424185520"/>
    <b v="1"/>
    <x v="233"/>
    <b v="1"/>
    <s v="photography/photobooks"/>
    <x v="627"/>
    <x v="679"/>
    <x v="5"/>
    <x v="9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299"/>
    <b v="1"/>
    <s v="photography/photobooks"/>
    <x v="628"/>
    <x v="680"/>
    <x v="5"/>
    <x v="9"/>
    <x v="689"/>
    <d v="2015-10-23T13:24:55"/>
  </r>
  <r>
    <n v="1531"/>
    <s v="Smell the [City of] Roses"/>
    <s v="A street level, film, photographic representation of the character of the City of Roses, from a native Portlander's honest perspective."/>
    <x v="163"/>
    <n v="4135"/>
    <x v="0"/>
    <s v="US"/>
    <s v="USD"/>
    <n v="1417402800"/>
    <n v="1414610126"/>
    <b v="1"/>
    <x v="188"/>
    <b v="1"/>
    <s v="photography/photobooks"/>
    <x v="629"/>
    <x v="681"/>
    <x v="5"/>
    <x v="9"/>
    <x v="690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00"/>
    <b v="1"/>
    <s v="photography/photobooks"/>
    <x v="630"/>
    <x v="682"/>
    <x v="5"/>
    <x v="9"/>
    <x v="691"/>
    <d v="2016-02-15T10:00:00"/>
  </r>
  <r>
    <n v="1533"/>
    <s v="The Cancer Family Book Project"/>
    <s v="This is an intimate story about a family, focusing on their love and strength in the face of mortality."/>
    <x v="66"/>
    <n v="65313"/>
    <x v="0"/>
    <s v="US"/>
    <s v="USD"/>
    <n v="1462161540"/>
    <n v="1457913777"/>
    <b v="1"/>
    <x v="301"/>
    <b v="1"/>
    <s v="photography/photobooks"/>
    <x v="631"/>
    <x v="683"/>
    <x v="5"/>
    <x v="9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84"/>
    <b v="1"/>
    <s v="photography/photobooks"/>
    <x v="632"/>
    <x v="684"/>
    <x v="5"/>
    <x v="9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15"/>
    <b v="1"/>
    <s v="photography/photobooks"/>
    <x v="633"/>
    <x v="685"/>
    <x v="5"/>
    <x v="9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02"/>
    <b v="1"/>
    <s v="photography/photobooks"/>
    <x v="634"/>
    <x v="686"/>
    <x v="5"/>
    <x v="9"/>
    <x v="695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303"/>
    <b v="1"/>
    <s v="photography/photobooks"/>
    <x v="635"/>
    <x v="687"/>
    <x v="5"/>
    <x v="9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x v="636"/>
    <x v="688"/>
    <x v="5"/>
    <x v="9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x v="637"/>
    <x v="689"/>
    <x v="5"/>
    <x v="9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x v="638"/>
    <x v="690"/>
    <x v="5"/>
    <x v="9"/>
    <x v="699"/>
    <d v="2014-11-25T20:15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x v="639"/>
    <x v="691"/>
    <x v="4"/>
    <x v="6"/>
    <x v="700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x v="251"/>
    <x v="692"/>
    <x v="4"/>
    <x v="6"/>
    <x v="701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195"/>
    <b v="1"/>
    <s v="music/rock"/>
    <x v="640"/>
    <x v="693"/>
    <x v="4"/>
    <x v="6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0"/>
    <s v="US"/>
    <s v="USD"/>
    <n v="1332011835"/>
    <n v="1328559435"/>
    <b v="0"/>
    <x v="16"/>
    <b v="1"/>
    <s v="music/rock"/>
    <x v="641"/>
    <x v="694"/>
    <x v="4"/>
    <x v="6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x v="642"/>
    <x v="695"/>
    <x v="4"/>
    <x v="6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66"/>
    <b v="1"/>
    <s v="music/rock"/>
    <x v="643"/>
    <x v="696"/>
    <x v="4"/>
    <x v="6"/>
    <x v="705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19"/>
    <b v="1"/>
    <s v="music/rock"/>
    <x v="644"/>
    <x v="697"/>
    <x v="4"/>
    <x v="6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x v="488"/>
    <x v="698"/>
    <x v="4"/>
    <x v="6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304"/>
    <b v="1"/>
    <s v="music/rock"/>
    <x v="645"/>
    <x v="699"/>
    <x v="4"/>
    <x v="6"/>
    <x v="708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272"/>
    <b v="1"/>
    <s v="music/rock"/>
    <x v="646"/>
    <x v="700"/>
    <x v="4"/>
    <x v="6"/>
    <x v="709"/>
    <d v="2012-12-15T17:11:50"/>
  </r>
  <r>
    <n v="1611"/>
    <s v="Skelton-Luns CD/7&quot;             No Big Deal."/>
    <s v="Skelton-Luns CD/7&quot; No Big Deal."/>
    <x v="102"/>
    <n v="1001"/>
    <x v="0"/>
    <s v="US"/>
    <s v="USD"/>
    <n v="1370390432"/>
    <n v="1368576032"/>
    <b v="0"/>
    <x v="74"/>
    <b v="1"/>
    <s v="music/rock"/>
    <x v="647"/>
    <x v="701"/>
    <x v="4"/>
    <x v="6"/>
    <x v="710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20"/>
    <b v="1"/>
    <s v="music/rock"/>
    <x v="513"/>
    <x v="73"/>
    <x v="4"/>
    <x v="6"/>
    <x v="711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x v="648"/>
    <x v="702"/>
    <x v="4"/>
    <x v="6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89"/>
    <b v="1"/>
    <s v="music/rock"/>
    <x v="649"/>
    <x v="703"/>
    <x v="4"/>
    <x v="6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05"/>
    <b v="1"/>
    <s v="music/rock"/>
    <x v="650"/>
    <x v="704"/>
    <x v="4"/>
    <x v="6"/>
    <x v="714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06"/>
    <b v="1"/>
    <s v="music/rock"/>
    <x v="651"/>
    <x v="705"/>
    <x v="4"/>
    <x v="6"/>
    <x v="715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40"/>
    <b v="1"/>
    <s v="music/rock"/>
    <x v="652"/>
    <x v="706"/>
    <x v="4"/>
    <x v="6"/>
    <x v="716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x v="653"/>
    <x v="707"/>
    <x v="4"/>
    <x v="6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x v="25"/>
    <x v="708"/>
    <x v="4"/>
    <x v="6"/>
    <x v="718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x v="654"/>
    <x v="709"/>
    <x v="4"/>
    <x v="6"/>
    <x v="719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x v="655"/>
    <x v="710"/>
    <x v="4"/>
    <x v="6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x v="164"/>
    <n v="7019"/>
    <x v="0"/>
    <s v="US"/>
    <s v="USD"/>
    <n v="1418803140"/>
    <n v="1415343874"/>
    <b v="0"/>
    <x v="71"/>
    <b v="1"/>
    <s v="music/rock"/>
    <x v="656"/>
    <x v="711"/>
    <x v="4"/>
    <x v="6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x v="657"/>
    <x v="712"/>
    <x v="4"/>
    <x v="6"/>
    <x v="722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x v="658"/>
    <x v="713"/>
    <x v="4"/>
    <x v="6"/>
    <x v="723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193"/>
    <b v="1"/>
    <s v="music/rock"/>
    <x v="659"/>
    <x v="714"/>
    <x v="4"/>
    <x v="6"/>
    <x v="724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x v="660"/>
    <x v="715"/>
    <x v="4"/>
    <x v="6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x v="473"/>
    <x v="716"/>
    <x v="4"/>
    <x v="6"/>
    <x v="726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96"/>
    <b v="1"/>
    <s v="music/rock"/>
    <x v="661"/>
    <x v="717"/>
    <x v="4"/>
    <x v="6"/>
    <x v="727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31"/>
    <b v="1"/>
    <s v="music/rock"/>
    <x v="548"/>
    <x v="718"/>
    <x v="4"/>
    <x v="6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39"/>
    <b v="1"/>
    <s v="music/rock"/>
    <x v="662"/>
    <x v="719"/>
    <x v="4"/>
    <x v="6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73"/>
    <b v="1"/>
    <s v="music/rock"/>
    <x v="663"/>
    <x v="720"/>
    <x v="4"/>
    <x v="6"/>
    <x v="730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x v="664"/>
    <x v="721"/>
    <x v="4"/>
    <x v="6"/>
    <x v="731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x v="31"/>
    <x v="722"/>
    <x v="4"/>
    <x v="6"/>
    <x v="732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x v="10"/>
    <x v="723"/>
    <x v="4"/>
    <x v="6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x v="536"/>
    <x v="724"/>
    <x v="4"/>
    <x v="6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x v="665"/>
    <x v="725"/>
    <x v="4"/>
    <x v="6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x v="471"/>
    <x v="726"/>
    <x v="4"/>
    <x v="6"/>
    <x v="736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x v="2"/>
    <x v="727"/>
    <x v="4"/>
    <x v="6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x v="31"/>
    <x v="728"/>
    <x v="4"/>
    <x v="6"/>
    <x v="738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x v="666"/>
    <x v="729"/>
    <x v="4"/>
    <x v="6"/>
    <x v="739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x v="322"/>
    <x v="730"/>
    <x v="4"/>
    <x v="11"/>
    <x v="740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x v="31"/>
    <x v="253"/>
    <x v="4"/>
    <x v="11"/>
    <x v="741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x v="667"/>
    <x v="731"/>
    <x v="4"/>
    <x v="11"/>
    <x v="742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20"/>
    <b v="1"/>
    <s v="music/pop"/>
    <x v="668"/>
    <x v="732"/>
    <x v="4"/>
    <x v="11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x v="669"/>
    <x v="733"/>
    <x v="4"/>
    <x v="11"/>
    <x v="744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74"/>
    <b v="1"/>
    <s v="music/pop"/>
    <x v="567"/>
    <x v="734"/>
    <x v="4"/>
    <x v="11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x v="670"/>
    <x v="735"/>
    <x v="4"/>
    <x v="11"/>
    <x v="746"/>
    <d v="2012-06-09T04:49:37"/>
  </r>
  <r>
    <n v="1648"/>
    <s v="Arches - Wide Awake on Vinyl "/>
    <s v="We've finished recording our debut LP &quot;Wide Awake&quot; and would love to have it pressed on vinyl, but we need your help"/>
    <x v="61"/>
    <n v="2881"/>
    <x v="0"/>
    <s v="US"/>
    <s v="USD"/>
    <n v="1300636482"/>
    <n v="1298048082"/>
    <b v="0"/>
    <x v="217"/>
    <b v="1"/>
    <s v="music/pop"/>
    <x v="671"/>
    <x v="736"/>
    <x v="4"/>
    <x v="11"/>
    <x v="747"/>
    <d v="2011-03-20T10:54:42"/>
  </r>
  <r>
    <n v="1649"/>
    <s v="Sam Lyons New Album - 2014"/>
    <s v="This is it! The new Sam Lyons album #3. Help me make it happen by pledging today - pre-order the CD and other cool stuff right here."/>
    <x v="165"/>
    <n v="3822.33"/>
    <x v="0"/>
    <s v="US"/>
    <s v="USD"/>
    <n v="1400862355"/>
    <n v="1396974355"/>
    <b v="0"/>
    <x v="75"/>
    <b v="1"/>
    <s v="music/pop"/>
    <x v="672"/>
    <x v="737"/>
    <x v="4"/>
    <x v="11"/>
    <x v="748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x v="673"/>
    <x v="738"/>
    <x v="4"/>
    <x v="11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x v="674"/>
    <x v="739"/>
    <x v="4"/>
    <x v="11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x v="17"/>
    <x v="740"/>
    <x v="4"/>
    <x v="11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19"/>
    <b v="1"/>
    <s v="music/pop"/>
    <x v="675"/>
    <x v="741"/>
    <x v="4"/>
    <x v="11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18"/>
    <n v="1319"/>
    <x v="0"/>
    <s v="US"/>
    <s v="USD"/>
    <n v="1334784160"/>
    <n v="1332192160"/>
    <b v="0"/>
    <x v="69"/>
    <b v="1"/>
    <s v="music/pop"/>
    <x v="676"/>
    <x v="742"/>
    <x v="4"/>
    <x v="11"/>
    <x v="753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x v="677"/>
    <x v="743"/>
    <x v="4"/>
    <x v="11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x v="678"/>
    <x v="744"/>
    <x v="4"/>
    <x v="11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60"/>
    <b v="1"/>
    <s v="music/pop"/>
    <x v="679"/>
    <x v="745"/>
    <x v="4"/>
    <x v="11"/>
    <x v="756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07"/>
    <b v="1"/>
    <s v="music/pop"/>
    <x v="680"/>
    <x v="746"/>
    <x v="4"/>
    <x v="11"/>
    <x v="757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x v="681"/>
    <x v="747"/>
    <x v="4"/>
    <x v="11"/>
    <x v="758"/>
    <d v="2013-12-17T07:00:00"/>
  </r>
  <r>
    <n v="1660"/>
    <s v="Risotto fragole e champagne"/>
    <s v="Vogliamo realizzare un risotto fragole e champagne e condividerlo con i nostri fan. Faremo il risotto durante un concerto casalingo."/>
    <x v="166"/>
    <n v="1003"/>
    <x v="0"/>
    <s v="IT"/>
    <s v="EUR"/>
    <n v="1462053540"/>
    <n v="1459355950"/>
    <b v="0"/>
    <x v="17"/>
    <b v="1"/>
    <s v="music/pop"/>
    <x v="682"/>
    <x v="748"/>
    <x v="4"/>
    <x v="11"/>
    <x v="759"/>
    <d v="2016-04-30T16:59:00"/>
  </r>
  <r>
    <n v="1661"/>
    <s v="Kyana"/>
    <s v="I am excited to present my debut pop project Kyana!_x000a_Piano and vocal sounds embedded in sophisticated, bold arrangements &amp; brisk beats"/>
    <x v="167"/>
    <n v="8098"/>
    <x v="0"/>
    <s v="AT"/>
    <s v="EUR"/>
    <n v="1453064400"/>
    <n v="1449359831"/>
    <b v="0"/>
    <x v="21"/>
    <b v="1"/>
    <s v="music/pop"/>
    <x v="683"/>
    <x v="749"/>
    <x v="4"/>
    <x v="11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85"/>
    <b v="1"/>
    <s v="music/pop"/>
    <x v="684"/>
    <x v="750"/>
    <x v="4"/>
    <x v="11"/>
    <x v="761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x v="685"/>
    <x v="751"/>
    <x v="4"/>
    <x v="11"/>
    <x v="762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x v="686"/>
    <x v="752"/>
    <x v="4"/>
    <x v="11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71"/>
    <b v="1"/>
    <s v="music/pop"/>
    <x v="687"/>
    <x v="753"/>
    <x v="4"/>
    <x v="11"/>
    <x v="764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x v="688"/>
    <x v="754"/>
    <x v="4"/>
    <x v="11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72"/>
    <n v="4313"/>
    <x v="0"/>
    <s v="US"/>
    <s v="USD"/>
    <n v="1394521140"/>
    <n v="1392169298"/>
    <b v="0"/>
    <x v="131"/>
    <b v="1"/>
    <s v="music/pop"/>
    <x v="689"/>
    <x v="755"/>
    <x v="4"/>
    <x v="11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294"/>
    <b v="1"/>
    <s v="music/pop"/>
    <x v="684"/>
    <x v="756"/>
    <x v="4"/>
    <x v="11"/>
    <x v="767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x v="690"/>
    <x v="757"/>
    <x v="4"/>
    <x v="11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x v="464"/>
    <x v="758"/>
    <x v="4"/>
    <x v="11"/>
    <x v="769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89"/>
    <b v="1"/>
    <s v="music/pop"/>
    <x v="691"/>
    <x v="759"/>
    <x v="4"/>
    <x v="11"/>
    <x v="770"/>
    <d v="2016-08-01T08:03:34"/>
  </r>
  <r>
    <n v="1672"/>
    <s v="High Altotude Debut Album"/>
    <s v="Sweet, sweet harmonies from Portland Oregon's premiere high school women's a cappella group."/>
    <x v="114"/>
    <n v="1920"/>
    <x v="0"/>
    <s v="US"/>
    <s v="USD"/>
    <n v="1338824730"/>
    <n v="1336232730"/>
    <b v="0"/>
    <x v="72"/>
    <b v="1"/>
    <s v="music/pop"/>
    <x v="692"/>
    <x v="760"/>
    <x v="4"/>
    <x v="11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68"/>
    <n v="2690"/>
    <x v="0"/>
    <s v="US"/>
    <s v="USD"/>
    <n v="1425675892"/>
    <n v="1423083892"/>
    <b v="0"/>
    <x v="197"/>
    <b v="1"/>
    <s v="music/pop"/>
    <x v="693"/>
    <x v="761"/>
    <x v="4"/>
    <x v="11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06"/>
    <b v="1"/>
    <s v="music/pop"/>
    <x v="694"/>
    <x v="762"/>
    <x v="4"/>
    <x v="11"/>
    <x v="773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x v="695"/>
    <x v="763"/>
    <x v="4"/>
    <x v="11"/>
    <x v="774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59"/>
    <b v="1"/>
    <s v="music/pop"/>
    <x v="696"/>
    <x v="764"/>
    <x v="4"/>
    <x v="11"/>
    <x v="775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59"/>
    <b v="1"/>
    <s v="music/pop"/>
    <x v="537"/>
    <x v="765"/>
    <x v="4"/>
    <x v="11"/>
    <x v="776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x v="697"/>
    <x v="766"/>
    <x v="4"/>
    <x v="11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x v="698"/>
    <x v="613"/>
    <x v="4"/>
    <x v="11"/>
    <x v="778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x v="699"/>
    <x v="767"/>
    <x v="4"/>
    <x v="11"/>
    <x v="779"/>
    <d v="2014-07-12T13:11:07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x v="700"/>
    <x v="768"/>
    <x v="5"/>
    <x v="9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x v="382"/>
    <x v="769"/>
    <x v="5"/>
    <x v="9"/>
    <x v="781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186"/>
    <b v="1"/>
    <s v="photography/photobooks"/>
    <x v="701"/>
    <x v="770"/>
    <x v="5"/>
    <x v="9"/>
    <x v="782"/>
    <d v="2016-08-26T22:59:00"/>
  </r>
  <r>
    <n v="1744"/>
    <s v="Water World"/>
    <s v="This book is the embodiment of my passion for water &amp; photography, which I hope will inspire you to pick up your camera and explore."/>
    <x v="65"/>
    <n v="6515"/>
    <x v="0"/>
    <s v="GB"/>
    <s v="GBP"/>
    <n v="1425821477"/>
    <n v="1421937077"/>
    <b v="0"/>
    <x v="16"/>
    <b v="1"/>
    <s v="photography/photobooks"/>
    <x v="702"/>
    <x v="771"/>
    <x v="5"/>
    <x v="9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x v="703"/>
    <x v="772"/>
    <x v="5"/>
    <x v="9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07"/>
    <b v="1"/>
    <s v="photography/photobooks"/>
    <x v="704"/>
    <x v="773"/>
    <x v="5"/>
    <x v="9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70"/>
    <b v="1"/>
    <s v="photography/photobooks"/>
    <x v="705"/>
    <x v="774"/>
    <x v="5"/>
    <x v="9"/>
    <x v="786"/>
    <d v="2015-11-13T10:00:00"/>
  </r>
  <r>
    <n v="1748"/>
    <s v="So It Is: Vancouver"/>
    <s v="Telling the story of the city through remarkable people who live in Vancouver today."/>
    <x v="69"/>
    <n v="64974"/>
    <x v="0"/>
    <s v="CA"/>
    <s v="CAD"/>
    <n v="1441234143"/>
    <n v="1438642143"/>
    <b v="0"/>
    <x v="308"/>
    <b v="1"/>
    <s v="photography/photobooks"/>
    <x v="706"/>
    <x v="775"/>
    <x v="5"/>
    <x v="9"/>
    <x v="787"/>
    <d v="2015-09-02T17:49:03"/>
  </r>
  <r>
    <n v="1749"/>
    <s v="E FOTOGRAFESCHE RECKBLECK - 367 DEEG AM AUSLAND ASAZ"/>
    <s v="Help me fund the production run of my first book by local Photographer Sandro Ortolani."/>
    <x v="169"/>
    <n v="12410.5"/>
    <x v="0"/>
    <s v="LU"/>
    <s v="EUR"/>
    <n v="1488394800"/>
    <n v="1485213921"/>
    <b v="0"/>
    <x v="122"/>
    <b v="1"/>
    <s v="photography/photobooks"/>
    <x v="707"/>
    <x v="776"/>
    <x v="5"/>
    <x v="9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309"/>
    <b v="1"/>
    <s v="photography/photobooks"/>
    <x v="708"/>
    <x v="777"/>
    <x v="5"/>
    <x v="9"/>
    <x v="789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x v="709"/>
    <x v="778"/>
    <x v="5"/>
    <x v="9"/>
    <x v="790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17"/>
    <b v="1"/>
    <s v="photography/photobooks"/>
    <x v="710"/>
    <x v="779"/>
    <x v="5"/>
    <x v="9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x v="685"/>
    <x v="780"/>
    <x v="5"/>
    <x v="9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17"/>
    <b v="1"/>
    <s v="photography/photobooks"/>
    <x v="711"/>
    <x v="781"/>
    <x v="5"/>
    <x v="9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150"/>
    <n v="30"/>
    <x v="0"/>
    <s v="US"/>
    <s v="USD"/>
    <n v="1444071361"/>
    <n v="1441479361"/>
    <b v="0"/>
    <x v="304"/>
    <b v="1"/>
    <s v="photography/photobooks"/>
    <x v="43"/>
    <x v="782"/>
    <x v="5"/>
    <x v="9"/>
    <x v="794"/>
    <d v="2015-10-05T13:56:01"/>
  </r>
  <r>
    <n v="1756"/>
    <s v="214: A Photobook of Dallas Hip Hop"/>
    <s v="214 is a photobook about the local hip hop culture in Dallas, Texas between 2012 and 2014 by photographer, Mariah Tyler."/>
    <x v="65"/>
    <n v="5655.6"/>
    <x v="0"/>
    <s v="US"/>
    <s v="USD"/>
    <n v="1472443269"/>
    <n v="1468987269"/>
    <b v="0"/>
    <x v="138"/>
    <b v="1"/>
    <s v="photography/photobooks"/>
    <x v="712"/>
    <x v="783"/>
    <x v="5"/>
    <x v="9"/>
    <x v="795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x v="713"/>
    <x v="784"/>
    <x v="5"/>
    <x v="9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x v="714"/>
    <x v="785"/>
    <x v="5"/>
    <x v="9"/>
    <x v="797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x v="15"/>
    <x v="786"/>
    <x v="5"/>
    <x v="9"/>
    <x v="798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10"/>
    <b v="1"/>
    <s v="photography/photobooks"/>
    <x v="715"/>
    <x v="787"/>
    <x v="5"/>
    <x v="9"/>
    <x v="799"/>
    <d v="2016-02-25T11:08:33"/>
  </r>
  <r>
    <n v="1761"/>
    <s v="I Wanted To See Boobs"/>
    <s v="A hardcover photobook telling the naked truth of a young photographers journey."/>
    <x v="129"/>
    <n v="155"/>
    <x v="0"/>
    <s v="GB"/>
    <s v="GBP"/>
    <n v="1442065060"/>
    <n v="1437745060"/>
    <b v="0"/>
    <x v="311"/>
    <b v="1"/>
    <s v="photography/photobooks"/>
    <x v="716"/>
    <x v="788"/>
    <x v="5"/>
    <x v="9"/>
    <x v="800"/>
    <d v="2015-09-12T08:37:40"/>
  </r>
  <r>
    <n v="1762"/>
    <s v="&quot;The Naked Pixel&quot; Ali Pakele"/>
    <s v="Project rewards $25 gets you 190+ digital images"/>
    <x v="129"/>
    <n v="885"/>
    <x v="0"/>
    <s v="US"/>
    <s v="USD"/>
    <n v="1457739245"/>
    <n v="1455147245"/>
    <b v="0"/>
    <x v="20"/>
    <b v="1"/>
    <s v="photography/photobooks"/>
    <x v="717"/>
    <x v="789"/>
    <x v="5"/>
    <x v="9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05"/>
    <b v="1"/>
    <s v="photography/photobooks"/>
    <x v="718"/>
    <x v="790"/>
    <x v="5"/>
    <x v="9"/>
    <x v="802"/>
    <d v="2016-10-23T15:50:4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x v="719"/>
    <x v="791"/>
    <x v="4"/>
    <x v="6"/>
    <x v="803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20"/>
    <b v="1"/>
    <s v="music/rock"/>
    <x v="31"/>
    <x v="50"/>
    <x v="4"/>
    <x v="6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x v="113"/>
    <n v="811"/>
    <x v="0"/>
    <s v="US"/>
    <s v="USD"/>
    <n v="1351095976"/>
    <n v="1348503976"/>
    <b v="0"/>
    <x v="51"/>
    <b v="1"/>
    <s v="music/rock"/>
    <x v="720"/>
    <x v="792"/>
    <x v="4"/>
    <x v="6"/>
    <x v="805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x v="222"/>
    <b v="1"/>
    <s v="music/rock"/>
    <x v="721"/>
    <x v="793"/>
    <x v="4"/>
    <x v="6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23"/>
    <b v="1"/>
    <s v="music/rock"/>
    <x v="722"/>
    <x v="794"/>
    <x v="4"/>
    <x v="6"/>
    <x v="807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x v="50"/>
    <x v="795"/>
    <x v="4"/>
    <x v="6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83"/>
    <b v="1"/>
    <s v="music/rock"/>
    <x v="723"/>
    <x v="796"/>
    <x v="4"/>
    <x v="6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x v="724"/>
    <x v="797"/>
    <x v="4"/>
    <x v="6"/>
    <x v="810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x v="725"/>
    <x v="798"/>
    <x v="4"/>
    <x v="6"/>
    <x v="811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12"/>
    <b v="1"/>
    <s v="music/rock"/>
    <x v="726"/>
    <x v="799"/>
    <x v="4"/>
    <x v="6"/>
    <x v="812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x v="214"/>
    <x v="800"/>
    <x v="4"/>
    <x v="6"/>
    <x v="813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x v="727"/>
    <x v="801"/>
    <x v="4"/>
    <x v="6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x v="728"/>
    <x v="802"/>
    <x v="4"/>
    <x v="6"/>
    <x v="815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17"/>
    <b v="1"/>
    <s v="music/rock"/>
    <x v="729"/>
    <x v="803"/>
    <x v="4"/>
    <x v="6"/>
    <x v="816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20"/>
    <b v="1"/>
    <s v="music/rock"/>
    <x v="87"/>
    <x v="804"/>
    <x v="4"/>
    <x v="6"/>
    <x v="817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55"/>
    <b v="1"/>
    <s v="music/rock"/>
    <x v="730"/>
    <x v="805"/>
    <x v="4"/>
    <x v="6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195"/>
    <b v="1"/>
    <s v="music/rock"/>
    <x v="731"/>
    <x v="806"/>
    <x v="4"/>
    <x v="6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x v="732"/>
    <x v="807"/>
    <x v="4"/>
    <x v="6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x v="733"/>
    <x v="808"/>
    <x v="4"/>
    <x v="6"/>
    <x v="821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x v="734"/>
    <x v="809"/>
    <x v="4"/>
    <x v="6"/>
    <x v="822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22"/>
    <b v="1"/>
    <s v="music/rock"/>
    <x v="735"/>
    <x v="810"/>
    <x v="4"/>
    <x v="6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x v="736"/>
    <x v="811"/>
    <x v="4"/>
    <x v="6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69"/>
    <b v="1"/>
    <s v="music/rock"/>
    <x v="737"/>
    <x v="812"/>
    <x v="4"/>
    <x v="6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x v="322"/>
    <x v="813"/>
    <x v="4"/>
    <x v="6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x v="31"/>
    <x v="814"/>
    <x v="4"/>
    <x v="6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13"/>
    <b v="1"/>
    <s v="music/rock"/>
    <x v="738"/>
    <x v="815"/>
    <x v="4"/>
    <x v="6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x v="739"/>
    <x v="816"/>
    <x v="4"/>
    <x v="6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x v="740"/>
    <x v="817"/>
    <x v="4"/>
    <x v="6"/>
    <x v="830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x v="741"/>
    <x v="818"/>
    <x v="4"/>
    <x v="6"/>
    <x v="831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12"/>
    <b v="1"/>
    <s v="music/rock"/>
    <x v="742"/>
    <x v="819"/>
    <x v="4"/>
    <x v="6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x v="743"/>
    <x v="820"/>
    <x v="4"/>
    <x v="6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22"/>
    <b v="1"/>
    <s v="music/rock"/>
    <x v="744"/>
    <x v="821"/>
    <x v="4"/>
    <x v="6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x v="102"/>
    <n v="815"/>
    <x v="0"/>
    <s v="US"/>
    <s v="USD"/>
    <n v="1352860017"/>
    <n v="1348536417"/>
    <b v="0"/>
    <x v="25"/>
    <b v="1"/>
    <s v="music/rock"/>
    <x v="745"/>
    <x v="822"/>
    <x v="4"/>
    <x v="6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x v="746"/>
    <x v="823"/>
    <x v="4"/>
    <x v="6"/>
    <x v="836"/>
    <d v="2013-05-23T19:30:37"/>
  </r>
  <r>
    <n v="1855"/>
    <s v="Motion Device Debut EP"/>
    <s v="11 year old Sara &amp; Motion Device want rock &amp; metal fans all over the world to unite and join the ROCK REVOLUTION!!!"/>
    <x v="127"/>
    <n v="13480.16"/>
    <x v="0"/>
    <s v="CA"/>
    <s v="CAD"/>
    <n v="1389012940"/>
    <n v="1385124940"/>
    <b v="0"/>
    <x v="248"/>
    <b v="1"/>
    <s v="music/rock"/>
    <x v="747"/>
    <x v="824"/>
    <x v="4"/>
    <x v="6"/>
    <x v="837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x v="488"/>
    <x v="825"/>
    <x v="4"/>
    <x v="6"/>
    <x v="838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x v="31"/>
    <x v="826"/>
    <x v="4"/>
    <x v="6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170"/>
    <n v="6041.55"/>
    <x v="0"/>
    <s v="US"/>
    <s v="USD"/>
    <n v="1324014521"/>
    <n v="1318826921"/>
    <b v="0"/>
    <x v="175"/>
    <b v="1"/>
    <s v="music/rock"/>
    <x v="748"/>
    <x v="827"/>
    <x v="4"/>
    <x v="6"/>
    <x v="840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x v="749"/>
    <x v="828"/>
    <x v="4"/>
    <x v="6"/>
    <x v="841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x v="750"/>
    <x v="829"/>
    <x v="4"/>
    <x v="6"/>
    <x v="842"/>
    <d v="2014-02-06T12:01:24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x v="751"/>
    <x v="830"/>
    <x v="4"/>
    <x v="12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171"/>
    <n v="3380"/>
    <x v="0"/>
    <s v="US"/>
    <s v="USD"/>
    <n v="1341964080"/>
    <n v="1339109212"/>
    <b v="0"/>
    <x v="75"/>
    <b v="1"/>
    <s v="music/indie rock"/>
    <x v="752"/>
    <x v="831"/>
    <x v="4"/>
    <x v="12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88"/>
    <n v="1047"/>
    <x v="0"/>
    <s v="US"/>
    <s v="USD"/>
    <n v="1333921508"/>
    <n v="1331333108"/>
    <b v="0"/>
    <x v="58"/>
    <b v="1"/>
    <s v="music/indie rock"/>
    <x v="753"/>
    <x v="832"/>
    <x v="4"/>
    <x v="12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x v="754"/>
    <x v="833"/>
    <x v="4"/>
    <x v="12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x v="172"/>
    <n v="5322"/>
    <x v="0"/>
    <s v="US"/>
    <s v="USD"/>
    <n v="1344636000"/>
    <n v="1341800110"/>
    <b v="0"/>
    <x v="203"/>
    <b v="1"/>
    <s v="music/indie rock"/>
    <x v="755"/>
    <x v="834"/>
    <x v="4"/>
    <x v="12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x v="756"/>
    <x v="835"/>
    <x v="4"/>
    <x v="12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x v="757"/>
    <x v="836"/>
    <x v="4"/>
    <x v="12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x v="758"/>
    <x v="837"/>
    <x v="4"/>
    <x v="12"/>
    <x v="850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x v="15"/>
    <x v="838"/>
    <x v="4"/>
    <x v="12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14"/>
    <b v="1"/>
    <s v="music/indie rock"/>
    <x v="759"/>
    <x v="839"/>
    <x v="4"/>
    <x v="12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38"/>
    <b v="1"/>
    <s v="music/indie rock"/>
    <x v="760"/>
    <x v="840"/>
    <x v="4"/>
    <x v="12"/>
    <x v="853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x v="761"/>
    <x v="841"/>
    <x v="4"/>
    <x v="12"/>
    <x v="854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x v="87"/>
    <x v="842"/>
    <x v="4"/>
    <x v="12"/>
    <x v="855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x v="762"/>
    <x v="843"/>
    <x v="4"/>
    <x v="12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173"/>
    <n v="9228"/>
    <x v="0"/>
    <s v="US"/>
    <s v="USD"/>
    <n v="1445363722"/>
    <n v="1442771722"/>
    <b v="0"/>
    <x v="5"/>
    <b v="1"/>
    <s v="music/indie rock"/>
    <x v="763"/>
    <x v="844"/>
    <x v="4"/>
    <x v="12"/>
    <x v="857"/>
    <d v="2015-10-20T12:55:22"/>
  </r>
  <r>
    <n v="1896"/>
    <s v="the bridge"/>
    <s v="My barely anticipated second album of self produced songs is ready to go.  Just need a little help to cover mastering, artwork etc."/>
    <x v="174"/>
    <n v="559"/>
    <x v="0"/>
    <s v="US"/>
    <s v="USD"/>
    <n v="1334250165"/>
    <n v="1331658165"/>
    <b v="0"/>
    <x v="62"/>
    <b v="1"/>
    <s v="music/indie rock"/>
    <x v="764"/>
    <x v="845"/>
    <x v="4"/>
    <x v="12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s v="US"/>
    <s v="USD"/>
    <n v="1393966800"/>
    <n v="1392040806"/>
    <b v="0"/>
    <x v="246"/>
    <b v="1"/>
    <s v="music/indie rock"/>
    <x v="765"/>
    <x v="846"/>
    <x v="4"/>
    <x v="12"/>
    <x v="859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x v="766"/>
    <x v="847"/>
    <x v="4"/>
    <x v="12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59"/>
    <b v="1"/>
    <s v="music/indie rock"/>
    <x v="25"/>
    <x v="848"/>
    <x v="4"/>
    <x v="12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18"/>
    <b v="1"/>
    <s v="music/indie rock"/>
    <x v="767"/>
    <x v="849"/>
    <x v="4"/>
    <x v="12"/>
    <x v="862"/>
    <d v="2012-10-06T04:59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x v="272"/>
    <x v="850"/>
    <x v="4"/>
    <x v="12"/>
    <x v="863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x v="768"/>
    <x v="851"/>
    <x v="4"/>
    <x v="12"/>
    <x v="864"/>
    <d v="2013-12-12T01:08:27"/>
  </r>
  <r>
    <n v="1923"/>
    <s v="Help Lions&amp;Creators print their album!"/>
    <s v="We just finished recording our first album! All we need is a little extra help to be able to get it printed!"/>
    <x v="176"/>
    <n v="301"/>
    <x v="0"/>
    <s v="US"/>
    <s v="USD"/>
    <n v="1317099540"/>
    <n v="1313612532"/>
    <b v="0"/>
    <x v="62"/>
    <b v="1"/>
    <s v="music/indie rock"/>
    <x v="769"/>
    <x v="852"/>
    <x v="4"/>
    <x v="12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x v="242"/>
    <x v="853"/>
    <x v="4"/>
    <x v="12"/>
    <x v="866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x v="770"/>
    <x v="854"/>
    <x v="4"/>
    <x v="12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07"/>
    <b v="1"/>
    <s v="music/indie rock"/>
    <x v="771"/>
    <x v="855"/>
    <x v="4"/>
    <x v="12"/>
    <x v="868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20"/>
    <b v="1"/>
    <s v="music/indie rock"/>
    <x v="101"/>
    <x v="856"/>
    <x v="4"/>
    <x v="12"/>
    <x v="869"/>
    <d v="2012-03-07T23:59:00"/>
  </r>
  <r>
    <n v="1928"/>
    <s v="Jollyheads Circus Debut Album &quot;The Kaleidoscope Dawn&quot;"/>
    <s v="Help us master and release our debut album &quot;The Kaleidoscope Dawn&quot;"/>
    <x v="177"/>
    <n v="2630"/>
    <x v="0"/>
    <s v="US"/>
    <s v="USD"/>
    <n v="1367940794"/>
    <n v="1365348794"/>
    <b v="0"/>
    <x v="69"/>
    <b v="1"/>
    <s v="music/indie rock"/>
    <x v="772"/>
    <x v="857"/>
    <x v="4"/>
    <x v="12"/>
    <x v="870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x v="773"/>
    <x v="858"/>
    <x v="4"/>
    <x v="12"/>
    <x v="871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x v="74"/>
    <x v="859"/>
    <x v="4"/>
    <x v="12"/>
    <x v="872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23"/>
    <b v="1"/>
    <s v="music/indie rock"/>
    <x v="774"/>
    <x v="860"/>
    <x v="4"/>
    <x v="12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34"/>
    <b v="1"/>
    <s v="music/indie rock"/>
    <x v="775"/>
    <x v="861"/>
    <x v="4"/>
    <x v="12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15"/>
    <b v="1"/>
    <s v="music/indie rock"/>
    <x v="776"/>
    <x v="862"/>
    <x v="4"/>
    <x v="12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89"/>
    <b v="1"/>
    <s v="music/indie rock"/>
    <x v="777"/>
    <x v="863"/>
    <x v="4"/>
    <x v="12"/>
    <x v="876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23"/>
    <b v="1"/>
    <s v="music/indie rock"/>
    <x v="778"/>
    <x v="864"/>
    <x v="4"/>
    <x v="12"/>
    <x v="877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98"/>
    <b v="1"/>
    <s v="music/indie rock"/>
    <x v="779"/>
    <x v="865"/>
    <x v="4"/>
    <x v="12"/>
    <x v="878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x v="780"/>
    <x v="866"/>
    <x v="4"/>
    <x v="12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315"/>
    <b v="1"/>
    <s v="music/indie rock"/>
    <x v="781"/>
    <x v="867"/>
    <x v="4"/>
    <x v="12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83"/>
    <b v="1"/>
    <s v="music/indie rock"/>
    <x v="546"/>
    <x v="868"/>
    <x v="4"/>
    <x v="12"/>
    <x v="881"/>
    <d v="2013-03-10T17:38:28"/>
  </r>
  <r>
    <n v="1940"/>
    <s v="History Grows: New K. Record"/>
    <s v="K. is about *this* close to finishing up our third record, History Grows.  Now we just need to master it and release it!"/>
    <x v="139"/>
    <n v="1111"/>
    <x v="0"/>
    <s v="US"/>
    <s v="USD"/>
    <n v="1308110340"/>
    <n v="1304770233"/>
    <b v="0"/>
    <x v="152"/>
    <b v="1"/>
    <s v="music/indie rock"/>
    <x v="782"/>
    <x v="869"/>
    <x v="4"/>
    <x v="12"/>
    <x v="882"/>
    <d v="2011-06-14T22:59:00"/>
  </r>
  <r>
    <n v="1941"/>
    <s v="Gramofon: Modern Cloud Jukebox"/>
    <s v="Gramofon streams cloud music to your sound system. A modern jukebox: smartphones are the remotes + WiFi brings everyone together."/>
    <x v="178"/>
    <n v="315295.89"/>
    <x v="0"/>
    <s v="US"/>
    <s v="USD"/>
    <n v="1400137131"/>
    <n v="1397545131"/>
    <b v="1"/>
    <x v="316"/>
    <b v="1"/>
    <s v="technology/hardware"/>
    <x v="783"/>
    <x v="870"/>
    <x v="2"/>
    <x v="13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87"/>
    <b v="1"/>
    <s v="technology/hardware"/>
    <x v="784"/>
    <x v="871"/>
    <x v="2"/>
    <x v="13"/>
    <x v="884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17"/>
    <b v="1"/>
    <s v="technology/hardware"/>
    <x v="785"/>
    <x v="872"/>
    <x v="2"/>
    <x v="13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68"/>
    <n v="315222.2"/>
    <x v="0"/>
    <s v="US"/>
    <s v="USD"/>
    <n v="1398952890"/>
    <n v="1396360890"/>
    <b v="1"/>
    <x v="318"/>
    <b v="1"/>
    <s v="technology/hardware"/>
    <x v="786"/>
    <x v="873"/>
    <x v="2"/>
    <x v="13"/>
    <x v="886"/>
    <d v="2014-05-01T09:01:30"/>
  </r>
  <r>
    <n v="1945"/>
    <s v="Oval - The First Digital HandPan"/>
    <s v="A new electronic musical instrument which allows you to play, learn and perform music using any sound you can imagine."/>
    <x v="60"/>
    <n v="348018"/>
    <x v="0"/>
    <s v="ES"/>
    <s v="EUR"/>
    <n v="1436680958"/>
    <n v="1433224958"/>
    <b v="1"/>
    <x v="319"/>
    <b v="1"/>
    <s v="technology/hardware"/>
    <x v="787"/>
    <x v="874"/>
    <x v="2"/>
    <x v="13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x v="788"/>
    <x v="875"/>
    <x v="2"/>
    <x v="13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02"/>
    <n v="805.07"/>
    <x v="0"/>
    <s v="US"/>
    <s v="USD"/>
    <n v="1258955940"/>
    <n v="1255730520"/>
    <b v="1"/>
    <x v="23"/>
    <b v="1"/>
    <s v="technology/hardware"/>
    <x v="789"/>
    <x v="876"/>
    <x v="2"/>
    <x v="13"/>
    <x v="889"/>
    <d v="2009-11-23T00:59:00"/>
  </r>
  <r>
    <n v="1948"/>
    <s v="UDOO X86: The Most Powerful Maker Board Ever"/>
    <s v="10 times more powerful than Raspberry Pi 3, x86 64-bit architecture"/>
    <x v="60"/>
    <n v="800211"/>
    <x v="0"/>
    <s v="US"/>
    <s v="USD"/>
    <n v="1465232520"/>
    <n v="1460557809"/>
    <b v="1"/>
    <x v="320"/>
    <b v="1"/>
    <s v="technology/hardware"/>
    <x v="790"/>
    <x v="877"/>
    <x v="2"/>
    <x v="13"/>
    <x v="890"/>
    <d v="2016-06-06T12:02:00"/>
  </r>
  <r>
    <n v="1949"/>
    <s v="Shake Your Power"/>
    <s v="#ShakeYourPower brings clean energy to places in the world without electricity through the power of music."/>
    <x v="69"/>
    <n v="53001.3"/>
    <x v="0"/>
    <s v="GB"/>
    <s v="GBP"/>
    <n v="1404986951"/>
    <n v="1402394951"/>
    <b v="1"/>
    <x v="321"/>
    <b v="1"/>
    <s v="technology/hardware"/>
    <x v="791"/>
    <x v="878"/>
    <x v="2"/>
    <x v="13"/>
    <x v="891"/>
    <d v="2014-07-10T05:09:11"/>
  </r>
  <r>
    <n v="1950"/>
    <s v="Trebuchette - the snap-together, desktop trebuchet"/>
    <s v="We're building snap-together model trebuchets that are perfect for office warfare or annoying your roommate!"/>
    <x v="179"/>
    <n v="96248.960000000006"/>
    <x v="0"/>
    <s v="US"/>
    <s v="USD"/>
    <n v="1303446073"/>
    <n v="1300767673"/>
    <b v="1"/>
    <x v="322"/>
    <b v="1"/>
    <s v="technology/hardware"/>
    <x v="792"/>
    <x v="879"/>
    <x v="2"/>
    <x v="13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x v="69"/>
    <n v="106222"/>
    <x v="0"/>
    <s v="US"/>
    <s v="USD"/>
    <n v="1478516737"/>
    <n v="1475921137"/>
    <b v="1"/>
    <x v="323"/>
    <b v="1"/>
    <s v="technology/hardware"/>
    <x v="793"/>
    <x v="880"/>
    <x v="2"/>
    <x v="13"/>
    <x v="893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24"/>
    <b v="1"/>
    <s v="technology/hardware"/>
    <x v="794"/>
    <x v="881"/>
    <x v="2"/>
    <x v="13"/>
    <x v="894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67"/>
    <b v="1"/>
    <s v="technology/hardware"/>
    <x v="795"/>
    <x v="882"/>
    <x v="2"/>
    <x v="13"/>
    <x v="895"/>
    <d v="2012-03-01T22:00:00"/>
  </r>
  <r>
    <n v="1954"/>
    <s v="Orison â€“ Rethink the Power of Energy"/>
    <s v="The First Home Battery System You Simply Plug in to Install"/>
    <x v="69"/>
    <n v="349474"/>
    <x v="0"/>
    <s v="US"/>
    <s v="USD"/>
    <n v="1457758800"/>
    <n v="1453730176"/>
    <b v="1"/>
    <x v="109"/>
    <b v="1"/>
    <s v="technology/hardware"/>
    <x v="796"/>
    <x v="883"/>
    <x v="2"/>
    <x v="13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146"/>
    <n v="167410.01999999999"/>
    <x v="0"/>
    <s v="US"/>
    <s v="USD"/>
    <n v="1337799600"/>
    <n v="1334989881"/>
    <b v="1"/>
    <x v="116"/>
    <b v="1"/>
    <s v="technology/hardware"/>
    <x v="797"/>
    <x v="884"/>
    <x v="2"/>
    <x v="13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80"/>
    <n v="176420"/>
    <x v="0"/>
    <s v="US"/>
    <s v="USD"/>
    <n v="1429391405"/>
    <n v="1425507005"/>
    <b v="1"/>
    <x v="325"/>
    <b v="1"/>
    <s v="technology/hardware"/>
    <x v="798"/>
    <x v="885"/>
    <x v="2"/>
    <x v="13"/>
    <x v="898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26"/>
    <b v="1"/>
    <s v="technology/hardware"/>
    <x v="799"/>
    <x v="886"/>
    <x v="2"/>
    <x v="13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27"/>
    <b v="1"/>
    <s v="technology/hardware"/>
    <x v="800"/>
    <x v="887"/>
    <x v="2"/>
    <x v="13"/>
    <x v="900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28"/>
    <b v="1"/>
    <s v="technology/hardware"/>
    <x v="801"/>
    <x v="888"/>
    <x v="2"/>
    <x v="13"/>
    <x v="901"/>
    <d v="2014-09-30T19:00:00"/>
  </r>
  <r>
    <n v="1960"/>
    <s v="TREKKAYAK"/>
    <s v="Trekkayak is an ultralight, durable and inflatable boat to be carried in your backpack to cross a lake or paddle down a river."/>
    <x v="123"/>
    <n v="82532"/>
    <x v="0"/>
    <s v="SE"/>
    <s v="SEK"/>
    <n v="1419151341"/>
    <n v="1416559341"/>
    <b v="1"/>
    <x v="51"/>
    <b v="1"/>
    <s v="technology/hardware"/>
    <x v="802"/>
    <x v="889"/>
    <x v="2"/>
    <x v="13"/>
    <x v="902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29"/>
    <b v="1"/>
    <s v="technology/hardware"/>
    <x v="803"/>
    <x v="890"/>
    <x v="2"/>
    <x v="13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30"/>
    <b v="1"/>
    <s v="technology/hardware"/>
    <x v="804"/>
    <x v="891"/>
    <x v="2"/>
    <x v="13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162"/>
    <n v="24108"/>
    <x v="0"/>
    <s v="GB"/>
    <s v="GBP"/>
    <n v="1410862734"/>
    <n v="1407838734"/>
    <b v="1"/>
    <x v="219"/>
    <b v="1"/>
    <s v="technology/hardware"/>
    <x v="805"/>
    <x v="892"/>
    <x v="2"/>
    <x v="13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x v="181"/>
    <n v="231543.12"/>
    <x v="0"/>
    <s v="IT"/>
    <s v="EUR"/>
    <n v="1461306772"/>
    <n v="1458714772"/>
    <b v="1"/>
    <x v="331"/>
    <b v="1"/>
    <s v="technology/hardware"/>
    <x v="806"/>
    <x v="893"/>
    <x v="2"/>
    <x v="13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43"/>
    <b v="1"/>
    <s v="technology/hardware"/>
    <x v="807"/>
    <x v="894"/>
    <x v="2"/>
    <x v="13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60"/>
    <n v="206743.09"/>
    <x v="0"/>
    <s v="US"/>
    <s v="USD"/>
    <n v="1408021098"/>
    <n v="1405429098"/>
    <b v="1"/>
    <x v="332"/>
    <b v="1"/>
    <s v="technology/hardware"/>
    <x v="808"/>
    <x v="895"/>
    <x v="2"/>
    <x v="13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291"/>
    <b v="1"/>
    <s v="technology/hardware"/>
    <x v="809"/>
    <x v="896"/>
    <x v="2"/>
    <x v="13"/>
    <x v="909"/>
    <d v="2014-05-01T10:55:29"/>
  </r>
  <r>
    <n v="1968"/>
    <s v="XSHIFTER: World's First Affordable Wireless Shifting System"/>
    <s v="Bringing the advantages of wireless smart shifting to every cyclist. FITS ANY BIKE"/>
    <x v="69"/>
    <n v="142483"/>
    <x v="0"/>
    <s v="US"/>
    <s v="USD"/>
    <n v="1480777515"/>
    <n v="1478095515"/>
    <b v="1"/>
    <x v="333"/>
    <b v="1"/>
    <s v="technology/hardware"/>
    <x v="810"/>
    <x v="897"/>
    <x v="2"/>
    <x v="13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34"/>
    <b v="1"/>
    <s v="technology/hardware"/>
    <x v="811"/>
    <x v="898"/>
    <x v="2"/>
    <x v="13"/>
    <x v="911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35"/>
    <b v="1"/>
    <s v="technology/hardware"/>
    <x v="812"/>
    <x v="899"/>
    <x v="2"/>
    <x v="13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182"/>
    <n v="1052110.8700000001"/>
    <x v="0"/>
    <s v="US"/>
    <s v="USD"/>
    <n v="1384488000"/>
    <n v="1381752061"/>
    <b v="1"/>
    <x v="336"/>
    <b v="1"/>
    <s v="technology/hardware"/>
    <x v="813"/>
    <x v="900"/>
    <x v="2"/>
    <x v="13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36"/>
    <b v="1"/>
    <s v="technology/hardware"/>
    <x v="814"/>
    <x v="901"/>
    <x v="2"/>
    <x v="13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183"/>
    <n v="508525.01"/>
    <x v="0"/>
    <s v="US"/>
    <s v="USD"/>
    <n v="1470466800"/>
    <n v="1467134464"/>
    <b v="1"/>
    <x v="337"/>
    <b v="1"/>
    <s v="technology/hardware"/>
    <x v="815"/>
    <x v="902"/>
    <x v="2"/>
    <x v="13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38"/>
    <b v="1"/>
    <s v="technology/hardware"/>
    <x v="816"/>
    <x v="903"/>
    <x v="2"/>
    <x v="13"/>
    <x v="916"/>
    <d v="2013-08-19T03:01:09"/>
  </r>
  <r>
    <n v="1975"/>
    <s v="Bugle2: A DIY Phono Preamp"/>
    <s v="The Bugle2 is a second generation DIY kit phono preamplifier for vinyl playback."/>
    <x v="152"/>
    <n v="33393.339999999997"/>
    <x v="0"/>
    <s v="US"/>
    <s v="USD"/>
    <n v="1362938851"/>
    <n v="1360346851"/>
    <b v="1"/>
    <x v="35"/>
    <b v="1"/>
    <s v="technology/hardware"/>
    <x v="817"/>
    <x v="904"/>
    <x v="2"/>
    <x v="13"/>
    <x v="917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39"/>
    <b v="1"/>
    <s v="technology/hardware"/>
    <x v="818"/>
    <x v="905"/>
    <x v="2"/>
    <x v="13"/>
    <x v="918"/>
    <d v="2013-07-13T16:35:25"/>
  </r>
  <r>
    <n v="1977"/>
    <s v="Ario: Smart Lighting. Better Health."/>
    <s v="Ario learns about you, syncs your body clock, and keeps you healthy through natural lighting patterns."/>
    <x v="69"/>
    <n v="201165"/>
    <x v="0"/>
    <s v="US"/>
    <s v="USD"/>
    <n v="1450511940"/>
    <n v="1446527540"/>
    <b v="1"/>
    <x v="340"/>
    <b v="1"/>
    <s v="technology/hardware"/>
    <x v="819"/>
    <x v="906"/>
    <x v="2"/>
    <x v="13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9"/>
    <n v="513422.57"/>
    <x v="0"/>
    <s v="US"/>
    <s v="USD"/>
    <n v="1339484400"/>
    <n v="1336627492"/>
    <b v="1"/>
    <x v="341"/>
    <b v="1"/>
    <s v="technology/hardware"/>
    <x v="820"/>
    <x v="907"/>
    <x v="2"/>
    <x v="13"/>
    <x v="920"/>
    <d v="2012-06-12T02:00:00"/>
  </r>
  <r>
    <n v="1979"/>
    <s v="Skybuds - truly wireless earbuds and smartphone case"/>
    <s v="Truly wireless premium earbuds with a battery-boosting smartphone case for charging and storage"/>
    <x v="184"/>
    <n v="229802.31"/>
    <x v="0"/>
    <s v="US"/>
    <s v="USD"/>
    <n v="1447909140"/>
    <n v="1444734146"/>
    <b v="1"/>
    <x v="342"/>
    <b v="1"/>
    <s v="technology/hardware"/>
    <x v="821"/>
    <x v="908"/>
    <x v="2"/>
    <x v="13"/>
    <x v="921"/>
    <d v="2015-11-18T23:59:00"/>
  </r>
  <r>
    <n v="1980"/>
    <s v="YOUMO - Your Smart Modular Power Strip"/>
    <s v="Multi-power charging that is smarter, stylish and designed for you."/>
    <x v="69"/>
    <n v="177412.01"/>
    <x v="0"/>
    <s v="DE"/>
    <s v="EUR"/>
    <n v="1459684862"/>
    <n v="1456232462"/>
    <b v="1"/>
    <x v="343"/>
    <b v="1"/>
    <s v="technology/hardware"/>
    <x v="822"/>
    <x v="909"/>
    <x v="2"/>
    <x v="13"/>
    <x v="922"/>
    <d v="2016-04-03T07:01:02"/>
  </r>
  <r>
    <n v="2001"/>
    <s v="Nuimo: Seamless Smart Home Interface"/>
    <s v="Nuimo is a universal controller for the internet of things. Control your music, lights, locks and more."/>
    <x v="75"/>
    <n v="210171"/>
    <x v="0"/>
    <s v="DE"/>
    <s v="EUR"/>
    <n v="1434139200"/>
    <n v="1431406916"/>
    <b v="1"/>
    <x v="344"/>
    <b v="1"/>
    <s v="technology/hardware"/>
    <x v="823"/>
    <x v="910"/>
    <x v="2"/>
    <x v="13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x v="69"/>
    <n v="108397.11"/>
    <x v="0"/>
    <s v="US"/>
    <s v="USD"/>
    <n v="1485191143"/>
    <n v="1482599143"/>
    <b v="1"/>
    <x v="345"/>
    <b v="1"/>
    <s v="technology/hardware"/>
    <x v="824"/>
    <x v="911"/>
    <x v="2"/>
    <x v="13"/>
    <x v="924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x v="825"/>
    <x v="912"/>
    <x v="2"/>
    <x v="13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x v="69"/>
    <n v="117210.24000000001"/>
    <x v="0"/>
    <s v="US"/>
    <s v="USD"/>
    <n v="1405002663"/>
    <n v="1402410663"/>
    <b v="1"/>
    <x v="168"/>
    <b v="1"/>
    <s v="technology/hardware"/>
    <x v="826"/>
    <x v="913"/>
    <x v="2"/>
    <x v="13"/>
    <x v="926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48"/>
    <b v="1"/>
    <s v="technology/hardware"/>
    <x v="827"/>
    <x v="914"/>
    <x v="2"/>
    <x v="13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9"/>
    <n v="123920"/>
    <x v="0"/>
    <s v="US"/>
    <s v="USD"/>
    <n v="1417611645"/>
    <n v="1414584045"/>
    <b v="1"/>
    <x v="165"/>
    <b v="1"/>
    <s v="technology/hardware"/>
    <x v="828"/>
    <x v="915"/>
    <x v="2"/>
    <x v="13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78"/>
    <b v="1"/>
    <s v="technology/hardware"/>
    <x v="829"/>
    <x v="916"/>
    <x v="2"/>
    <x v="13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185"/>
    <n v="1839"/>
    <x v="0"/>
    <s v="US"/>
    <s v="USD"/>
    <n v="1316442622"/>
    <n v="1312641022"/>
    <b v="1"/>
    <x v="14"/>
    <b v="1"/>
    <s v="technology/hardware"/>
    <x v="830"/>
    <x v="917"/>
    <x v="2"/>
    <x v="13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9"/>
    <n v="152579"/>
    <x v="0"/>
    <s v="DE"/>
    <s v="EUR"/>
    <n v="1479890743"/>
    <n v="1476776743"/>
    <b v="1"/>
    <x v="346"/>
    <b v="1"/>
    <s v="technology/hardware"/>
    <x v="831"/>
    <x v="918"/>
    <x v="2"/>
    <x v="13"/>
    <x v="931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47"/>
    <b v="1"/>
    <s v="technology/hardware"/>
    <x v="832"/>
    <x v="919"/>
    <x v="2"/>
    <x v="13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9"/>
    <n v="409782"/>
    <x v="0"/>
    <s v="AT"/>
    <s v="EUR"/>
    <n v="1452553200"/>
    <n v="1449650173"/>
    <b v="1"/>
    <x v="348"/>
    <b v="1"/>
    <s v="technology/hardware"/>
    <x v="833"/>
    <x v="920"/>
    <x v="2"/>
    <x v="13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46"/>
    <b v="1"/>
    <s v="technology/hardware"/>
    <x v="834"/>
    <x v="921"/>
    <x v="2"/>
    <x v="13"/>
    <x v="934"/>
    <d v="2015-02-05T14:44:01"/>
  </r>
  <r>
    <n v="2013"/>
    <s v="Portal: Turbocharged WiFi"/>
    <s v="Crowds can slow WiFi to a crawl, but not Portal. Stream ultraHD videos without buffering and play Internet games without lagging."/>
    <x v="186"/>
    <n v="791862"/>
    <x v="0"/>
    <s v="US"/>
    <s v="USD"/>
    <n v="1468019014"/>
    <n v="1462835014"/>
    <b v="1"/>
    <x v="349"/>
    <b v="1"/>
    <s v="technology/hardware"/>
    <x v="835"/>
    <x v="922"/>
    <x v="2"/>
    <x v="13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50"/>
    <b v="1"/>
    <s v="technology/hardware"/>
    <x v="836"/>
    <x v="923"/>
    <x v="2"/>
    <x v="13"/>
    <x v="936"/>
    <d v="2013-03-24T23:08:59"/>
  </r>
  <r>
    <n v="2015"/>
    <s v="ExtraCore (Arduino Compatible)"/>
    <s v="ExtraCore is a 1&quot; x 1&quot; 22 I/O pin Arduino Compatible. It's 1.7 grams and 16mhz of tiny Arduino style coolness."/>
    <x v="187"/>
    <n v="8136.01"/>
    <x v="0"/>
    <s v="US"/>
    <s v="USD"/>
    <n v="1315602163"/>
    <n v="1313010163"/>
    <b v="1"/>
    <x v="351"/>
    <b v="1"/>
    <s v="technology/hardware"/>
    <x v="837"/>
    <x v="924"/>
    <x v="2"/>
    <x v="13"/>
    <x v="937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52"/>
    <b v="1"/>
    <s v="technology/hardware"/>
    <x v="838"/>
    <x v="925"/>
    <x v="2"/>
    <x v="13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53"/>
    <b v="1"/>
    <s v="technology/hardware"/>
    <x v="839"/>
    <x v="926"/>
    <x v="2"/>
    <x v="13"/>
    <x v="939"/>
    <d v="2012-03-23T23:00:00"/>
  </r>
  <r>
    <n v="2018"/>
    <s v="Scriba - the stylus reinvented"/>
    <s v="Scriba puts creative control back in your hands. Its flexible body and dynamic squeeze motion responding beautifully to your touch."/>
    <x v="62"/>
    <n v="66458.23"/>
    <x v="0"/>
    <s v="IE"/>
    <s v="EUR"/>
    <n v="1439455609"/>
    <n v="1436863609"/>
    <b v="1"/>
    <x v="354"/>
    <b v="1"/>
    <s v="technology/hardware"/>
    <x v="840"/>
    <x v="927"/>
    <x v="2"/>
    <x v="13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68"/>
    <n v="193963.9"/>
    <x v="0"/>
    <s v="US"/>
    <s v="USD"/>
    <n v="1474563621"/>
    <n v="1471971621"/>
    <b v="1"/>
    <x v="355"/>
    <b v="1"/>
    <s v="technology/hardware"/>
    <x v="841"/>
    <x v="928"/>
    <x v="2"/>
    <x v="13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31"/>
    <b v="1"/>
    <s v="technology/hardware"/>
    <x v="842"/>
    <x v="929"/>
    <x v="2"/>
    <x v="13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87"/>
    <b v="1"/>
    <s v="technology/hardware"/>
    <x v="843"/>
    <x v="930"/>
    <x v="2"/>
    <x v="13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60"/>
    <n v="125137"/>
    <x v="0"/>
    <s v="US"/>
    <s v="USD"/>
    <n v="1465652372"/>
    <n v="1463060372"/>
    <b v="1"/>
    <x v="156"/>
    <b v="1"/>
    <s v="technology/hardware"/>
    <x v="844"/>
    <x v="931"/>
    <x v="2"/>
    <x v="13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60"/>
    <n v="161459"/>
    <x v="0"/>
    <s v="US"/>
    <s v="USD"/>
    <n v="1434017153"/>
    <n v="1431425153"/>
    <b v="1"/>
    <x v="356"/>
    <b v="1"/>
    <s v="technology/hardware"/>
    <x v="845"/>
    <x v="932"/>
    <x v="2"/>
    <x v="13"/>
    <x v="945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03"/>
    <b v="1"/>
    <s v="technology/hardware"/>
    <x v="846"/>
    <x v="933"/>
    <x v="2"/>
    <x v="13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188"/>
    <n v="160920"/>
    <x v="0"/>
    <s v="DE"/>
    <s v="EUR"/>
    <n v="1433996746"/>
    <n v="1431404746"/>
    <b v="1"/>
    <x v="357"/>
    <b v="1"/>
    <s v="technology/hardware"/>
    <x v="847"/>
    <x v="934"/>
    <x v="2"/>
    <x v="13"/>
    <x v="947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58"/>
    <b v="1"/>
    <s v="technology/hardware"/>
    <x v="848"/>
    <x v="935"/>
    <x v="2"/>
    <x v="13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60"/>
    <n v="120249"/>
    <x v="0"/>
    <s v="US"/>
    <s v="USD"/>
    <n v="1427740319"/>
    <n v="1423855919"/>
    <b v="1"/>
    <x v="359"/>
    <b v="1"/>
    <s v="technology/hardware"/>
    <x v="849"/>
    <x v="936"/>
    <x v="2"/>
    <x v="13"/>
    <x v="949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x v="850"/>
    <x v="937"/>
    <x v="2"/>
    <x v="13"/>
    <x v="950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14"/>
    <b v="1"/>
    <s v="technology/hardware"/>
    <x v="851"/>
    <x v="938"/>
    <x v="2"/>
    <x v="13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189"/>
    <n v="74134"/>
    <x v="0"/>
    <s v="GB"/>
    <s v="GBP"/>
    <n v="1354233296"/>
    <n v="1351641296"/>
    <b v="1"/>
    <x v="360"/>
    <b v="1"/>
    <s v="technology/hardware"/>
    <x v="852"/>
    <x v="939"/>
    <x v="2"/>
    <x v="13"/>
    <x v="952"/>
    <d v="2012-11-29T18:54:56"/>
  </r>
  <r>
    <n v="2031"/>
    <s v="Linkio: the $100 Smart Home Devices Solution"/>
    <s v="With Linkio you can use your smartphone to control every electronic you own- for only $100!"/>
    <x v="69"/>
    <n v="60175"/>
    <x v="0"/>
    <s v="NL"/>
    <s v="EUR"/>
    <n v="1420765200"/>
    <n v="1417506853"/>
    <b v="1"/>
    <x v="249"/>
    <b v="1"/>
    <s v="technology/hardware"/>
    <x v="853"/>
    <x v="940"/>
    <x v="2"/>
    <x v="13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61"/>
    <b v="1"/>
    <s v="technology/hardware"/>
    <x v="854"/>
    <x v="941"/>
    <x v="2"/>
    <x v="13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40"/>
    <b v="1"/>
    <s v="technology/hardware"/>
    <x v="855"/>
    <x v="942"/>
    <x v="2"/>
    <x v="13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0"/>
    <n v="301719.59000000003"/>
    <x v="0"/>
    <s v="US"/>
    <s v="USD"/>
    <n v="1430981880"/>
    <n v="1426216033"/>
    <b v="1"/>
    <x v="249"/>
    <b v="1"/>
    <s v="technology/hardware"/>
    <x v="856"/>
    <x v="943"/>
    <x v="2"/>
    <x v="13"/>
    <x v="956"/>
    <d v="2015-05-07T01:58:00"/>
  </r>
  <r>
    <n v="2035"/>
    <s v="OpenBCI: Biosensing for Everybody"/>
    <s v="Announcing the GANGLION and the ULTRACORTEXâ€”a $99 biodata acquisition device and a 3D-printed, brain-sensing headset."/>
    <x v="188"/>
    <n v="168829.14"/>
    <x v="0"/>
    <s v="US"/>
    <s v="USD"/>
    <n v="1450486800"/>
    <n v="1446562807"/>
    <b v="1"/>
    <x v="362"/>
    <b v="1"/>
    <s v="technology/hardware"/>
    <x v="857"/>
    <x v="944"/>
    <x v="2"/>
    <x v="13"/>
    <x v="957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63"/>
    <b v="1"/>
    <s v="technology/hardware"/>
    <x v="858"/>
    <x v="945"/>
    <x v="2"/>
    <x v="13"/>
    <x v="958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64"/>
    <b v="1"/>
    <s v="technology/hardware"/>
    <x v="859"/>
    <x v="946"/>
    <x v="2"/>
    <x v="13"/>
    <x v="959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65"/>
    <b v="1"/>
    <s v="technology/hardware"/>
    <x v="860"/>
    <x v="947"/>
    <x v="2"/>
    <x v="13"/>
    <x v="960"/>
    <d v="2013-07-01T13:00:00"/>
  </r>
  <r>
    <n v="2039"/>
    <s v="ODIN2: Smart Projector for movies, video calls, and apps"/>
    <s v="Open up your digital worlds with the most sophisticated, intuitive android smart projector."/>
    <x v="191"/>
    <n v="170271"/>
    <x v="0"/>
    <s v="US"/>
    <s v="USD"/>
    <n v="1480568340"/>
    <n v="1477996325"/>
    <b v="1"/>
    <x v="159"/>
    <b v="1"/>
    <s v="technology/hardware"/>
    <x v="861"/>
    <x v="948"/>
    <x v="2"/>
    <x v="13"/>
    <x v="961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89"/>
    <b v="1"/>
    <s v="technology/hardware"/>
    <x v="862"/>
    <x v="949"/>
    <x v="2"/>
    <x v="13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40"/>
    <n v="17277"/>
    <x v="0"/>
    <s v="US"/>
    <s v="USD"/>
    <n v="1478785027"/>
    <n v="1476189427"/>
    <b v="0"/>
    <x v="138"/>
    <b v="1"/>
    <s v="technology/hardware"/>
    <x v="863"/>
    <x v="950"/>
    <x v="2"/>
    <x v="13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11"/>
    <b v="1"/>
    <s v="technology/hardware"/>
    <x v="864"/>
    <x v="951"/>
    <x v="2"/>
    <x v="13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192"/>
    <n v="7011"/>
    <x v="0"/>
    <s v="US"/>
    <s v="USD"/>
    <n v="1481432340"/>
    <n v="1476764077"/>
    <b v="0"/>
    <x v="180"/>
    <b v="1"/>
    <s v="technology/hardware"/>
    <x v="865"/>
    <x v="952"/>
    <x v="2"/>
    <x v="13"/>
    <x v="965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66"/>
    <b v="1"/>
    <s v="technology/hardware"/>
    <x v="866"/>
    <x v="953"/>
    <x v="2"/>
    <x v="13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143"/>
    <n v="40140.01"/>
    <x v="0"/>
    <s v="US"/>
    <s v="USD"/>
    <n v="1341799647"/>
    <n v="1339207647"/>
    <b v="0"/>
    <x v="40"/>
    <b v="1"/>
    <s v="technology/hardware"/>
    <x v="867"/>
    <x v="954"/>
    <x v="2"/>
    <x v="13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x v="868"/>
    <x v="955"/>
    <x v="2"/>
    <x v="13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193"/>
    <n v="100939"/>
    <x v="0"/>
    <s v="AU"/>
    <s v="AUD"/>
    <n v="1429228800"/>
    <n v="1426714870"/>
    <b v="0"/>
    <x v="367"/>
    <b v="1"/>
    <s v="technology/hardware"/>
    <x v="869"/>
    <x v="956"/>
    <x v="2"/>
    <x v="13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56"/>
    <n v="126082.45"/>
    <x v="0"/>
    <s v="US"/>
    <s v="USD"/>
    <n v="1369323491"/>
    <n v="1366731491"/>
    <b v="0"/>
    <x v="368"/>
    <b v="1"/>
    <s v="technology/hardware"/>
    <x v="870"/>
    <x v="957"/>
    <x v="2"/>
    <x v="13"/>
    <x v="970"/>
    <d v="2013-05-23T10:38:11"/>
  </r>
  <r>
    <n v="2049"/>
    <s v="LOCK8 - the World's First Smart Bike Lock"/>
    <s v="Keyless. Alarm secured. GPS tracking."/>
    <x v="69"/>
    <n v="60095.35"/>
    <x v="0"/>
    <s v="GB"/>
    <s v="GBP"/>
    <n v="1386025140"/>
    <n v="1382963963"/>
    <b v="0"/>
    <x v="369"/>
    <b v="1"/>
    <s v="technology/hardware"/>
    <x v="871"/>
    <x v="958"/>
    <x v="2"/>
    <x v="13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41"/>
    <b v="1"/>
    <s v="technology/hardware"/>
    <x v="872"/>
    <x v="959"/>
    <x v="2"/>
    <x v="13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70"/>
    <b v="1"/>
    <s v="technology/hardware"/>
    <x v="873"/>
    <x v="960"/>
    <x v="2"/>
    <x v="13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9"/>
    <n v="176524"/>
    <x v="0"/>
    <s v="US"/>
    <s v="USD"/>
    <n v="1455933653"/>
    <n v="1452045653"/>
    <b v="0"/>
    <x v="371"/>
    <b v="1"/>
    <s v="technology/hardware"/>
    <x v="874"/>
    <x v="961"/>
    <x v="2"/>
    <x v="13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62"/>
    <b v="1"/>
    <s v="technology/hardware"/>
    <x v="875"/>
    <x v="962"/>
    <x v="2"/>
    <x v="13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72"/>
    <b v="1"/>
    <s v="technology/hardware"/>
    <x v="876"/>
    <x v="963"/>
    <x v="2"/>
    <x v="13"/>
    <x v="976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x v="877"/>
    <x v="964"/>
    <x v="2"/>
    <x v="13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9"/>
    <n v="76726"/>
    <x v="0"/>
    <s v="US"/>
    <s v="USD"/>
    <n v="1366222542"/>
    <n v="1363630542"/>
    <b v="0"/>
    <x v="373"/>
    <b v="1"/>
    <s v="technology/hardware"/>
    <x v="878"/>
    <x v="965"/>
    <x v="2"/>
    <x v="13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74"/>
    <b v="1"/>
    <s v="technology/hardware"/>
    <x v="879"/>
    <x v="966"/>
    <x v="2"/>
    <x v="13"/>
    <x v="979"/>
    <d v="2016-02-26T06:52:12"/>
  </r>
  <r>
    <n v="2058"/>
    <s v="Raspberry Pi Debug Clip"/>
    <s v="Making using the serial terminal on the Raspberry Pi as easy as Pi!"/>
    <x v="194"/>
    <n v="4308"/>
    <x v="0"/>
    <s v="GB"/>
    <s v="GBP"/>
    <n v="1425326400"/>
    <n v="1421916830"/>
    <b v="0"/>
    <x v="375"/>
    <b v="1"/>
    <s v="technology/hardware"/>
    <x v="880"/>
    <x v="967"/>
    <x v="2"/>
    <x v="13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36"/>
    <b v="1"/>
    <s v="technology/hardware"/>
    <x v="881"/>
    <x v="968"/>
    <x v="2"/>
    <x v="13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76"/>
    <b v="1"/>
    <s v="technology/hardware"/>
    <x v="882"/>
    <x v="969"/>
    <x v="2"/>
    <x v="13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x v="883"/>
    <x v="970"/>
    <x v="2"/>
    <x v="13"/>
    <x v="983"/>
    <d v="2016-12-31T13:20:54"/>
  </r>
  <r>
    <n v="2062"/>
    <s v="Rho Board"/>
    <s v="4K HEVC Android TV Media Player with optional DIY electronics, ideal for app development, home control, software developement, learning"/>
    <x v="60"/>
    <n v="114977"/>
    <x v="0"/>
    <s v="DK"/>
    <s v="DKK"/>
    <n v="1458807098"/>
    <n v="1456218698"/>
    <b v="0"/>
    <x v="377"/>
    <b v="1"/>
    <s v="technology/hardware"/>
    <x v="884"/>
    <x v="971"/>
    <x v="2"/>
    <x v="13"/>
    <x v="984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x v="885"/>
    <x v="972"/>
    <x v="2"/>
    <x v="13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195"/>
    <n v="500784.27"/>
    <x v="0"/>
    <s v="US"/>
    <s v="USD"/>
    <n v="1370001600"/>
    <n v="1366879523"/>
    <b v="0"/>
    <x v="378"/>
    <b v="1"/>
    <s v="technology/hardware"/>
    <x v="886"/>
    <x v="973"/>
    <x v="2"/>
    <x v="13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8"/>
    <n v="79686.05"/>
    <x v="0"/>
    <s v="GB"/>
    <s v="GBP"/>
    <n v="1387958429"/>
    <n v="1385366429"/>
    <b v="0"/>
    <x v="379"/>
    <b v="1"/>
    <s v="technology/hardware"/>
    <x v="887"/>
    <x v="974"/>
    <x v="2"/>
    <x v="13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x v="888"/>
    <x v="975"/>
    <x v="2"/>
    <x v="13"/>
    <x v="988"/>
    <d v="2014-08-23T13:31:23"/>
  </r>
  <r>
    <n v="2067"/>
    <s v="Luminite (LED lighting)"/>
    <s v="The next generation of premium quality LED lighting. Extreme power efficiency in a small package."/>
    <x v="196"/>
    <n v="628"/>
    <x v="0"/>
    <s v="GB"/>
    <s v="GBP"/>
    <n v="1432499376"/>
    <n v="1429648176"/>
    <b v="0"/>
    <x v="73"/>
    <b v="1"/>
    <s v="technology/hardware"/>
    <x v="889"/>
    <x v="976"/>
    <x v="2"/>
    <x v="13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228"/>
    <b v="1"/>
    <s v="technology/hardware"/>
    <x v="890"/>
    <x v="977"/>
    <x v="2"/>
    <x v="13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9"/>
    <n v="64203.33"/>
    <x v="0"/>
    <s v="US"/>
    <s v="USD"/>
    <n v="1451776791"/>
    <n v="1449098391"/>
    <b v="0"/>
    <x v="40"/>
    <b v="1"/>
    <s v="technology/hardware"/>
    <x v="891"/>
    <x v="978"/>
    <x v="2"/>
    <x v="13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91"/>
    <n v="396659"/>
    <x v="0"/>
    <s v="DE"/>
    <s v="EUR"/>
    <n v="1467128723"/>
    <n v="1464536723"/>
    <b v="0"/>
    <x v="380"/>
    <b v="1"/>
    <s v="technology/hardware"/>
    <x v="892"/>
    <x v="979"/>
    <x v="2"/>
    <x v="13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381"/>
    <b v="1"/>
    <s v="technology/hardware"/>
    <x v="893"/>
    <x v="980"/>
    <x v="2"/>
    <x v="13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197"/>
    <n v="79173"/>
    <x v="0"/>
    <s v="US"/>
    <s v="USD"/>
    <n v="1462629432"/>
    <n v="1460037432"/>
    <b v="0"/>
    <x v="382"/>
    <b v="1"/>
    <s v="technology/hardware"/>
    <x v="894"/>
    <x v="981"/>
    <x v="2"/>
    <x v="13"/>
    <x v="994"/>
    <d v="2016-05-07T08:57:12"/>
  </r>
  <r>
    <n v="2073"/>
    <s v="abode - The Future of Home Security."/>
    <s v="abode is a home security and automation company that offers a self-installed, professional-grade solution with no contracts."/>
    <x v="60"/>
    <n v="152604.29999999999"/>
    <x v="0"/>
    <s v="US"/>
    <s v="USD"/>
    <n v="1431100918"/>
    <n v="1427212918"/>
    <b v="0"/>
    <x v="383"/>
    <b v="1"/>
    <s v="technology/hardware"/>
    <x v="895"/>
    <x v="982"/>
    <x v="2"/>
    <x v="13"/>
    <x v="995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311"/>
    <b v="1"/>
    <s v="technology/hardware"/>
    <x v="78"/>
    <x v="983"/>
    <x v="2"/>
    <x v="13"/>
    <x v="996"/>
    <d v="2016-05-06T14:49:42"/>
  </r>
  <r>
    <n v="2075"/>
    <s v="The Practical Meter: Know your power!"/>
    <s v="The Practical Meter helps you charge your phone faster by solving a problem millions of people experience."/>
    <x v="198"/>
    <n v="167820.6"/>
    <x v="0"/>
    <s v="US"/>
    <s v="USD"/>
    <n v="1374769288"/>
    <n v="1372177288"/>
    <b v="0"/>
    <x v="384"/>
    <b v="1"/>
    <s v="technology/hardware"/>
    <x v="896"/>
    <x v="984"/>
    <x v="2"/>
    <x v="13"/>
    <x v="997"/>
    <d v="2013-07-25T11:21:28"/>
  </r>
  <r>
    <n v="2076"/>
    <s v="Earin - The Worlds Smallest Wireless Earbuds"/>
    <s v="Wireless earbuds filled with sound, yet so small they are almost invisible!"/>
    <x v="199"/>
    <n v="972594.99"/>
    <x v="0"/>
    <s v="GB"/>
    <s v="GBP"/>
    <n v="1406149689"/>
    <n v="1402693689"/>
    <b v="0"/>
    <x v="385"/>
    <b v="1"/>
    <s v="technology/hardware"/>
    <x v="897"/>
    <x v="985"/>
    <x v="2"/>
    <x v="13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x v="69"/>
    <n v="57754"/>
    <x v="0"/>
    <s v="US"/>
    <s v="USD"/>
    <n v="1433538000"/>
    <n v="1428541276"/>
    <b v="0"/>
    <x v="91"/>
    <b v="1"/>
    <s v="technology/hardware"/>
    <x v="898"/>
    <x v="986"/>
    <x v="2"/>
    <x v="13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x v="899"/>
    <x v="987"/>
    <x v="2"/>
    <x v="13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386"/>
    <b v="1"/>
    <s v="technology/hardware"/>
    <x v="900"/>
    <x v="988"/>
    <x v="2"/>
    <x v="13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23"/>
    <b v="1"/>
    <s v="technology/hardware"/>
    <x v="901"/>
    <x v="989"/>
    <x v="2"/>
    <x v="13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55"/>
    <b v="1"/>
    <s v="music/indie rock"/>
    <x v="902"/>
    <x v="990"/>
    <x v="4"/>
    <x v="12"/>
    <x v="1003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x v="903"/>
    <x v="991"/>
    <x v="4"/>
    <x v="12"/>
    <x v="1004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x v="904"/>
    <x v="992"/>
    <x v="4"/>
    <x v="12"/>
    <x v="1005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x v="508"/>
    <x v="993"/>
    <x v="4"/>
    <x v="12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74"/>
    <b v="1"/>
    <s v="music/indie rock"/>
    <x v="905"/>
    <x v="994"/>
    <x v="4"/>
    <x v="12"/>
    <x v="1007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x v="906"/>
    <x v="995"/>
    <x v="4"/>
    <x v="12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x v="907"/>
    <x v="996"/>
    <x v="4"/>
    <x v="12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x v="908"/>
    <x v="997"/>
    <x v="4"/>
    <x v="12"/>
    <x v="1010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85"/>
    <b v="1"/>
    <s v="music/indie rock"/>
    <x v="909"/>
    <x v="998"/>
    <x v="4"/>
    <x v="12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298"/>
    <b v="1"/>
    <s v="music/indie rock"/>
    <x v="910"/>
    <x v="999"/>
    <x v="4"/>
    <x v="12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67"/>
    <n v="21684.2"/>
    <x v="0"/>
    <s v="US"/>
    <s v="USD"/>
    <n v="1299009600"/>
    <n v="1294818278"/>
    <b v="0"/>
    <x v="314"/>
    <b v="1"/>
    <s v="music/indie rock"/>
    <x v="911"/>
    <x v="1000"/>
    <x v="4"/>
    <x v="12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55"/>
    <b v="1"/>
    <s v="music/indie rock"/>
    <x v="912"/>
    <x v="1001"/>
    <x v="4"/>
    <x v="12"/>
    <x v="1014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x v="95"/>
    <x v="1002"/>
    <x v="4"/>
    <x v="12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387"/>
    <b v="1"/>
    <s v="music/indie rock"/>
    <x v="913"/>
    <x v="1003"/>
    <x v="4"/>
    <x v="12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x v="31"/>
    <x v="1004"/>
    <x v="4"/>
    <x v="12"/>
    <x v="1017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x v="392"/>
    <x v="1005"/>
    <x v="4"/>
    <x v="12"/>
    <x v="1018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x v="31"/>
    <x v="1006"/>
    <x v="4"/>
    <x v="12"/>
    <x v="1019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x v="741"/>
    <x v="1007"/>
    <x v="4"/>
    <x v="12"/>
    <x v="1020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x v="258"/>
    <b v="1"/>
    <s v="music/indie rock"/>
    <x v="914"/>
    <x v="1008"/>
    <x v="4"/>
    <x v="12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x v="915"/>
    <x v="1009"/>
    <x v="4"/>
    <x v="12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x v="916"/>
    <x v="1010"/>
    <x v="4"/>
    <x v="12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x v="917"/>
    <x v="1011"/>
    <x v="4"/>
    <x v="12"/>
    <x v="1024"/>
    <d v="2011-05-05T15:50:48"/>
  </r>
  <r>
    <n v="2103"/>
    <s v="Matthew Moon's New Album"/>
    <s v="Indie rocker, Matthew Moon, has something to share with you..."/>
    <x v="200"/>
    <n v="11364"/>
    <x v="0"/>
    <s v="US"/>
    <s v="USD"/>
    <n v="1352488027"/>
    <n v="1349892427"/>
    <b v="0"/>
    <x v="226"/>
    <b v="1"/>
    <s v="music/indie rock"/>
    <x v="918"/>
    <x v="1012"/>
    <x v="4"/>
    <x v="12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x v="102"/>
    <n v="1036"/>
    <x v="0"/>
    <s v="US"/>
    <s v="USD"/>
    <n v="1369958400"/>
    <n v="1367286434"/>
    <b v="0"/>
    <x v="77"/>
    <b v="1"/>
    <s v="music/indie rock"/>
    <x v="919"/>
    <x v="1013"/>
    <x v="4"/>
    <x v="12"/>
    <x v="1026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07"/>
    <b v="1"/>
    <s v="music/indie rock"/>
    <x v="920"/>
    <x v="1014"/>
    <x v="4"/>
    <x v="12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x v="921"/>
    <x v="1015"/>
    <x v="4"/>
    <x v="12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x v="922"/>
    <x v="1016"/>
    <x v="4"/>
    <x v="12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0"/>
    <s v="US"/>
    <s v="USD"/>
    <n v="1347249300"/>
    <n v="1344917580"/>
    <b v="0"/>
    <x v="248"/>
    <b v="1"/>
    <s v="music/indie rock"/>
    <x v="923"/>
    <x v="1017"/>
    <x v="4"/>
    <x v="12"/>
    <x v="1030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22"/>
    <b v="1"/>
    <s v="music/indie rock"/>
    <x v="924"/>
    <x v="1018"/>
    <x v="4"/>
    <x v="12"/>
    <x v="1031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x v="28"/>
    <x v="1019"/>
    <x v="4"/>
    <x v="12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x v="925"/>
    <x v="1020"/>
    <x v="4"/>
    <x v="12"/>
    <x v="1033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20"/>
    <b v="1"/>
    <s v="music/indie rock"/>
    <x v="31"/>
    <x v="50"/>
    <x v="4"/>
    <x v="12"/>
    <x v="1034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07"/>
    <b v="1"/>
    <s v="music/indie rock"/>
    <x v="926"/>
    <x v="1021"/>
    <x v="4"/>
    <x v="12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67"/>
    <b v="1"/>
    <s v="music/indie rock"/>
    <x v="927"/>
    <x v="1022"/>
    <x v="4"/>
    <x v="12"/>
    <x v="1036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x v="928"/>
    <x v="1023"/>
    <x v="4"/>
    <x v="12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179"/>
    <n v="48434"/>
    <x v="0"/>
    <s v="US"/>
    <s v="USD"/>
    <n v="1349203203"/>
    <n v="1345056003"/>
    <b v="0"/>
    <x v="266"/>
    <b v="1"/>
    <s v="music/indie rock"/>
    <x v="929"/>
    <x v="1024"/>
    <x v="4"/>
    <x v="12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x v="930"/>
    <x v="1025"/>
    <x v="4"/>
    <x v="12"/>
    <x v="1039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x v="931"/>
    <x v="1026"/>
    <x v="4"/>
    <x v="12"/>
    <x v="1040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x v="674"/>
    <x v="1027"/>
    <x v="4"/>
    <x v="12"/>
    <x v="1041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x v="932"/>
    <x v="1028"/>
    <x v="4"/>
    <x v="12"/>
    <x v="1042"/>
    <d v="2014-01-01T18:08:56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x v="933"/>
    <x v="1029"/>
    <x v="4"/>
    <x v="6"/>
    <x v="1043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x v="593"/>
    <x v="1030"/>
    <x v="4"/>
    <x v="6"/>
    <x v="1044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x v="934"/>
    <x v="1031"/>
    <x v="4"/>
    <x v="6"/>
    <x v="1045"/>
    <d v="2015-06-07T22:50:00"/>
  </r>
  <r>
    <n v="2164"/>
    <s v="Rosaline debut record"/>
    <s v="South Florida roots country/rock outfit's long awaited debut record"/>
    <x v="65"/>
    <n v="5645"/>
    <x v="0"/>
    <s v="US"/>
    <s v="USD"/>
    <n v="1466827140"/>
    <n v="1464196414"/>
    <b v="0"/>
    <x v="174"/>
    <b v="1"/>
    <s v="music/rock"/>
    <x v="935"/>
    <x v="1032"/>
    <x v="4"/>
    <x v="6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x v="936"/>
    <x v="1033"/>
    <x v="4"/>
    <x v="6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x v="937"/>
    <x v="1034"/>
    <x v="4"/>
    <x v="6"/>
    <x v="1048"/>
    <d v="2014-12-05T16:06:58"/>
  </r>
  <r>
    <n v="2167"/>
    <s v="Planes and Planets needs to get their EP finished!!"/>
    <s v="We need YOUR HELP to take one more step to this make release sound amazing!"/>
    <x v="201"/>
    <n v="180"/>
    <x v="0"/>
    <s v="US"/>
    <s v="USD"/>
    <n v="1347672937"/>
    <n v="1346463337"/>
    <b v="0"/>
    <x v="22"/>
    <b v="1"/>
    <s v="music/rock"/>
    <x v="43"/>
    <x v="1035"/>
    <x v="4"/>
    <x v="6"/>
    <x v="1049"/>
    <d v="2012-09-14T20:35:37"/>
  </r>
  <r>
    <n v="2168"/>
    <s v="PIZAZZ: Pigeons Playing Ping Pong's New Album"/>
    <s v="We're hitting the studio to record our next album, &quot;Pizazz&quot;!! Help us put the FUN in FUNK!!"/>
    <x v="67"/>
    <n v="21884.69"/>
    <x v="0"/>
    <s v="US"/>
    <s v="USD"/>
    <n v="1486702800"/>
    <n v="1484058261"/>
    <b v="0"/>
    <x v="148"/>
    <b v="1"/>
    <s v="music/rock"/>
    <x v="938"/>
    <x v="1036"/>
    <x v="4"/>
    <x v="6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x v="202"/>
    <n v="153"/>
    <x v="0"/>
    <s v="US"/>
    <s v="USD"/>
    <n v="1488473351"/>
    <n v="1488214151"/>
    <b v="0"/>
    <x v="63"/>
    <b v="1"/>
    <s v="music/rock"/>
    <x v="31"/>
    <x v="1037"/>
    <x v="4"/>
    <x v="6"/>
    <x v="1051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x v="939"/>
    <x v="1038"/>
    <x v="4"/>
    <x v="6"/>
    <x v="1052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x v="940"/>
    <x v="1039"/>
    <x v="4"/>
    <x v="6"/>
    <x v="1053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x v="31"/>
    <x v="536"/>
    <x v="4"/>
    <x v="6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03"/>
    <n v="5331"/>
    <x v="0"/>
    <s v="US"/>
    <s v="USD"/>
    <n v="1378785540"/>
    <n v="1376066243"/>
    <b v="0"/>
    <x v="217"/>
    <b v="1"/>
    <s v="music/rock"/>
    <x v="941"/>
    <x v="1040"/>
    <x v="4"/>
    <x v="6"/>
    <x v="1055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58"/>
    <b v="1"/>
    <s v="music/rock"/>
    <x v="942"/>
    <x v="1041"/>
    <x v="4"/>
    <x v="6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x v="113"/>
    <n v="1750"/>
    <x v="0"/>
    <s v="US"/>
    <s v="USD"/>
    <n v="1469059986"/>
    <n v="1468455186"/>
    <b v="0"/>
    <x v="55"/>
    <b v="1"/>
    <s v="music/rock"/>
    <x v="943"/>
    <x v="1042"/>
    <x v="4"/>
    <x v="6"/>
    <x v="1057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x v="944"/>
    <x v="1043"/>
    <x v="4"/>
    <x v="6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x v="945"/>
    <x v="1044"/>
    <x v="4"/>
    <x v="6"/>
    <x v="1059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388"/>
    <b v="1"/>
    <s v="music/rock"/>
    <x v="936"/>
    <x v="1045"/>
    <x v="4"/>
    <x v="6"/>
    <x v="1060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x v="946"/>
    <x v="1046"/>
    <x v="4"/>
    <x v="6"/>
    <x v="1061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x v="947"/>
    <x v="1047"/>
    <x v="4"/>
    <x v="6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x v="948"/>
    <x v="1048"/>
    <x v="6"/>
    <x v="14"/>
    <x v="1063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389"/>
    <b v="1"/>
    <s v="games/tabletop games"/>
    <x v="949"/>
    <x v="1049"/>
    <x v="6"/>
    <x v="14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390"/>
    <b v="1"/>
    <s v="games/tabletop games"/>
    <x v="950"/>
    <x v="1050"/>
    <x v="6"/>
    <x v="14"/>
    <x v="1065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51"/>
    <b v="1"/>
    <s v="games/tabletop games"/>
    <x v="951"/>
    <x v="1051"/>
    <x v="6"/>
    <x v="14"/>
    <x v="1066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391"/>
    <b v="1"/>
    <s v="games/tabletop games"/>
    <x v="952"/>
    <x v="1052"/>
    <x v="6"/>
    <x v="14"/>
    <x v="1067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392"/>
    <b v="1"/>
    <s v="games/tabletop games"/>
    <x v="953"/>
    <x v="1053"/>
    <x v="6"/>
    <x v="14"/>
    <x v="1068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393"/>
    <b v="1"/>
    <s v="games/tabletop games"/>
    <x v="954"/>
    <x v="1054"/>
    <x v="6"/>
    <x v="14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x v="204"/>
    <n v="22645"/>
    <x v="0"/>
    <s v="AU"/>
    <s v="AUD"/>
    <n v="1477414800"/>
    <n v="1474380241"/>
    <b v="0"/>
    <x v="394"/>
    <b v="1"/>
    <s v="games/tabletop games"/>
    <x v="955"/>
    <x v="1055"/>
    <x v="6"/>
    <x v="14"/>
    <x v="1070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96"/>
    <b v="1"/>
    <s v="games/tabletop games"/>
    <x v="956"/>
    <x v="1056"/>
    <x v="6"/>
    <x v="14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162"/>
    <n v="35076"/>
    <x v="0"/>
    <s v="US"/>
    <s v="USD"/>
    <n v="1458716340"/>
    <n v="1455721204"/>
    <b v="0"/>
    <x v="395"/>
    <b v="1"/>
    <s v="games/tabletop games"/>
    <x v="957"/>
    <x v="1057"/>
    <x v="6"/>
    <x v="14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x v="958"/>
    <x v="1058"/>
    <x v="6"/>
    <x v="14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396"/>
    <b v="1"/>
    <s v="games/tabletop games"/>
    <x v="959"/>
    <x v="1059"/>
    <x v="6"/>
    <x v="14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397"/>
    <b v="1"/>
    <s v="games/tabletop games"/>
    <x v="960"/>
    <x v="1060"/>
    <x v="6"/>
    <x v="14"/>
    <x v="1075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398"/>
    <b v="1"/>
    <s v="games/tabletop games"/>
    <x v="961"/>
    <x v="1061"/>
    <x v="6"/>
    <x v="14"/>
    <x v="1076"/>
    <d v="2016-03-26T12:11:30"/>
  </r>
  <r>
    <n v="2195"/>
    <s v="Purgatoria: City of Angels"/>
    <s v="A gritty, noir tabletop RPG with a fast-paced combo-based battle system."/>
    <x v="126"/>
    <n v="5535"/>
    <x v="0"/>
    <s v="US"/>
    <s v="USD"/>
    <n v="1439317900"/>
    <n v="1436725900"/>
    <b v="0"/>
    <x v="226"/>
    <b v="1"/>
    <s v="games/tabletop games"/>
    <x v="624"/>
    <x v="1062"/>
    <x v="6"/>
    <x v="14"/>
    <x v="1077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274"/>
    <b v="1"/>
    <s v="games/tabletop games"/>
    <x v="962"/>
    <x v="1063"/>
    <x v="6"/>
    <x v="14"/>
    <x v="1078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399"/>
    <b v="1"/>
    <s v="games/tabletop games"/>
    <x v="963"/>
    <x v="1064"/>
    <x v="6"/>
    <x v="14"/>
    <x v="1079"/>
    <d v="2015-02-28T09:00:59"/>
  </r>
  <r>
    <n v="2198"/>
    <s v="Rivals: Masters of the Deep"/>
    <s v="A tactical Miniatures board game for 2-4 players set in a mysterious underwater realm where 4 factions battle for supremacy."/>
    <x v="68"/>
    <n v="53157"/>
    <x v="0"/>
    <s v="US"/>
    <s v="USD"/>
    <n v="1447507200"/>
    <n v="1444911600"/>
    <b v="0"/>
    <x v="400"/>
    <b v="1"/>
    <s v="games/tabletop games"/>
    <x v="964"/>
    <x v="1065"/>
    <x v="6"/>
    <x v="14"/>
    <x v="1080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30"/>
    <b v="1"/>
    <s v="games/tabletop games"/>
    <x v="965"/>
    <x v="1066"/>
    <x v="6"/>
    <x v="14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x v="966"/>
    <x v="1067"/>
    <x v="6"/>
    <x v="14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x v="205"/>
    <n v="420.99"/>
    <x v="0"/>
    <s v="GB"/>
    <s v="GBP"/>
    <n v="1358367565"/>
    <n v="1357157965"/>
    <b v="0"/>
    <x v="33"/>
    <b v="1"/>
    <s v="music/electronic music"/>
    <x v="967"/>
    <x v="1068"/>
    <x v="4"/>
    <x v="8"/>
    <x v="1083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01"/>
    <b v="1"/>
    <s v="music/electronic music"/>
    <x v="968"/>
    <x v="1069"/>
    <x v="4"/>
    <x v="8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23"/>
    <b v="1"/>
    <s v="music/electronic music"/>
    <x v="969"/>
    <x v="1070"/>
    <x v="4"/>
    <x v="8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88"/>
    <b v="1"/>
    <s v="music/electronic music"/>
    <x v="970"/>
    <x v="1071"/>
    <x v="4"/>
    <x v="8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x v="971"/>
    <x v="1072"/>
    <x v="4"/>
    <x v="8"/>
    <x v="1087"/>
    <d v="2012-06-01T14:43:09"/>
  </r>
  <r>
    <n v="2206"/>
    <s v="Arbor Oasis's First Album!"/>
    <s v="We really think we might have what it takes to make it someday! But we really need help to take the first step and release this album!"/>
    <x v="118"/>
    <n v="1130"/>
    <x v="0"/>
    <s v="US"/>
    <s v="USD"/>
    <n v="1334556624"/>
    <n v="1333001424"/>
    <b v="0"/>
    <x v="69"/>
    <b v="1"/>
    <s v="music/electronic music"/>
    <x v="972"/>
    <x v="1073"/>
    <x v="4"/>
    <x v="8"/>
    <x v="1088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x v="31"/>
    <x v="1074"/>
    <x v="4"/>
    <x v="8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x v="190"/>
    <x v="1075"/>
    <x v="4"/>
    <x v="8"/>
    <x v="1090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x v="973"/>
    <x v="1076"/>
    <x v="4"/>
    <x v="8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387"/>
    <b v="1"/>
    <s v="music/electronic music"/>
    <x v="974"/>
    <x v="1077"/>
    <x v="4"/>
    <x v="8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38"/>
    <b v="1"/>
    <s v="music/electronic music"/>
    <x v="975"/>
    <x v="395"/>
    <x v="4"/>
    <x v="8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37"/>
    <b v="1"/>
    <s v="music/electronic music"/>
    <x v="976"/>
    <x v="1078"/>
    <x v="4"/>
    <x v="8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206"/>
    <n v="10"/>
    <x v="0"/>
    <s v="US"/>
    <s v="USD"/>
    <n v="1431719379"/>
    <n v="1429127379"/>
    <b v="0"/>
    <x v="29"/>
    <b v="1"/>
    <s v="music/electronic music"/>
    <x v="977"/>
    <x v="440"/>
    <x v="4"/>
    <x v="8"/>
    <x v="1095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x v="978"/>
    <x v="1079"/>
    <x v="4"/>
    <x v="8"/>
    <x v="1096"/>
    <d v="2014-02-06T14:00:48"/>
  </r>
  <r>
    <n v="2215"/>
    <s v="&quot;Something to See, Not to Say&quot; - Anemometer's First EP Album"/>
    <s v="Ambient Electro Grind-fest!"/>
    <x v="109"/>
    <n v="860"/>
    <x v="0"/>
    <s v="US"/>
    <s v="USD"/>
    <n v="1331621940"/>
    <n v="1329671572"/>
    <b v="0"/>
    <x v="51"/>
    <b v="1"/>
    <s v="music/electronic music"/>
    <x v="979"/>
    <x v="1080"/>
    <x v="4"/>
    <x v="8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x v="980"/>
    <x v="1081"/>
    <x v="4"/>
    <x v="8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207"/>
    <n v="425"/>
    <x v="0"/>
    <s v="US"/>
    <s v="USD"/>
    <n v="1446451200"/>
    <n v="1445539113"/>
    <b v="0"/>
    <x v="172"/>
    <b v="1"/>
    <s v="music/electronic music"/>
    <x v="981"/>
    <x v="1082"/>
    <x v="4"/>
    <x v="8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228"/>
    <b v="1"/>
    <s v="music/electronic music"/>
    <x v="982"/>
    <x v="1083"/>
    <x v="4"/>
    <x v="8"/>
    <x v="1100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x v="648"/>
    <x v="1084"/>
    <x v="4"/>
    <x v="8"/>
    <x v="1101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x v="983"/>
    <x v="1085"/>
    <x v="4"/>
    <x v="8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02"/>
    <b v="1"/>
    <s v="games/tabletop games"/>
    <x v="984"/>
    <x v="1086"/>
    <x v="6"/>
    <x v="14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195"/>
    <b v="1"/>
    <s v="games/tabletop games"/>
    <x v="985"/>
    <x v="1087"/>
    <x v="6"/>
    <x v="14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x v="208"/>
    <n v="20631"/>
    <x v="0"/>
    <s v="CA"/>
    <s v="CAD"/>
    <n v="1435418568"/>
    <n v="1432826568"/>
    <b v="0"/>
    <x v="61"/>
    <b v="1"/>
    <s v="games/tabletop games"/>
    <x v="986"/>
    <x v="1088"/>
    <x v="6"/>
    <x v="14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403"/>
    <b v="1"/>
    <s v="games/tabletop games"/>
    <x v="987"/>
    <x v="1089"/>
    <x v="6"/>
    <x v="14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x v="130"/>
    <n v="198415.01"/>
    <x v="0"/>
    <s v="GB"/>
    <s v="GBP"/>
    <n v="1411326015"/>
    <n v="1408734015"/>
    <b v="0"/>
    <x v="404"/>
    <b v="1"/>
    <s v="games/tabletop games"/>
    <x v="988"/>
    <x v="1090"/>
    <x v="6"/>
    <x v="14"/>
    <x v="1107"/>
    <d v="2014-09-21T14:00:15"/>
  </r>
  <r>
    <n v="2226"/>
    <s v="Street Kings Boardgame"/>
    <s v="Missed the Kickstarter? Contact your local gaming store before going online. Or click on the order button. Thanks for the support!"/>
    <x v="67"/>
    <n v="19523.310000000001"/>
    <x v="0"/>
    <s v="US"/>
    <s v="USD"/>
    <n v="1455253140"/>
    <n v="1452625822"/>
    <b v="0"/>
    <x v="279"/>
    <b v="1"/>
    <s v="games/tabletop games"/>
    <x v="989"/>
    <x v="1091"/>
    <x v="6"/>
    <x v="14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55"/>
    <n v="20459"/>
    <x v="0"/>
    <s v="GB"/>
    <s v="GBP"/>
    <n v="1384374155"/>
    <n v="1381778555"/>
    <b v="0"/>
    <x v="405"/>
    <b v="1"/>
    <s v="games/tabletop games"/>
    <x v="990"/>
    <x v="1092"/>
    <x v="6"/>
    <x v="14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65"/>
    <b v="1"/>
    <s v="games/tabletop games"/>
    <x v="991"/>
    <x v="1093"/>
    <x v="6"/>
    <x v="14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209"/>
    <n v="13704.33"/>
    <x v="0"/>
    <s v="US"/>
    <s v="USD"/>
    <n v="1378180800"/>
    <n v="1375113391"/>
    <b v="0"/>
    <x v="359"/>
    <b v="1"/>
    <s v="games/tabletop games"/>
    <x v="992"/>
    <x v="1094"/>
    <x v="6"/>
    <x v="14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46"/>
    <b v="1"/>
    <s v="games/tabletop games"/>
    <x v="993"/>
    <x v="1095"/>
    <x v="6"/>
    <x v="14"/>
    <x v="1112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06"/>
    <b v="1"/>
    <s v="games/tabletop games"/>
    <x v="994"/>
    <x v="1096"/>
    <x v="6"/>
    <x v="14"/>
    <x v="1113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07"/>
    <b v="1"/>
    <s v="games/tabletop games"/>
    <x v="995"/>
    <x v="1097"/>
    <x v="6"/>
    <x v="14"/>
    <x v="1114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08"/>
    <b v="1"/>
    <s v="games/tabletop games"/>
    <x v="996"/>
    <x v="1098"/>
    <x v="6"/>
    <x v="14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129"/>
    <n v="1165"/>
    <x v="0"/>
    <s v="US"/>
    <s v="USD"/>
    <n v="1483645647"/>
    <n v="1481053647"/>
    <b v="0"/>
    <x v="33"/>
    <b v="1"/>
    <s v="games/tabletop games"/>
    <x v="997"/>
    <x v="1099"/>
    <x v="6"/>
    <x v="14"/>
    <x v="1116"/>
    <d v="2017-01-05T14:47:27"/>
  </r>
  <r>
    <n v="2235"/>
    <s v="Miniature Scenery Terrain for Tabletop gaming and Wargames"/>
    <s v="An amazing set of sceneries to create unique atmospheres for your tabletop gaming."/>
    <x v="55"/>
    <n v="19931"/>
    <x v="0"/>
    <s v="CA"/>
    <s v="CAD"/>
    <n v="1427585511"/>
    <n v="1424997111"/>
    <b v="0"/>
    <x v="267"/>
    <b v="1"/>
    <s v="games/tabletop games"/>
    <x v="998"/>
    <x v="1100"/>
    <x v="6"/>
    <x v="14"/>
    <x v="1117"/>
    <d v="2015-03-28T18:31:51"/>
  </r>
  <r>
    <n v="2236"/>
    <s v="Alienation - an intergalactic card drafting game"/>
    <s v="Assume the role of an intergalactic real-estate agent attempting to satisfy various creature clientele!"/>
    <x v="93"/>
    <n v="15039"/>
    <x v="0"/>
    <s v="US"/>
    <s v="USD"/>
    <n v="1454338123"/>
    <n v="1451746123"/>
    <b v="0"/>
    <x v="319"/>
    <b v="1"/>
    <s v="games/tabletop games"/>
    <x v="999"/>
    <x v="1101"/>
    <x v="6"/>
    <x v="14"/>
    <x v="1118"/>
    <d v="2016-02-01T09:48:43"/>
  </r>
  <r>
    <n v="2237"/>
    <s v="Monster Mansion"/>
    <s v="A real-time cooperative adventure for 2-8 players. Defeat legendary monsters to earn gold and escape before the time RUNS OUT!"/>
    <x v="67"/>
    <n v="63527"/>
    <x v="0"/>
    <s v="US"/>
    <s v="USD"/>
    <n v="1415779140"/>
    <n v="1412294683"/>
    <b v="0"/>
    <x v="409"/>
    <b v="1"/>
    <s v="games/tabletop games"/>
    <x v="1000"/>
    <x v="1102"/>
    <x v="6"/>
    <x v="14"/>
    <x v="1119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x v="1001"/>
    <x v="1103"/>
    <x v="6"/>
    <x v="14"/>
    <x v="1120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53"/>
    <b v="1"/>
    <s v="games/tabletop games"/>
    <x v="1002"/>
    <x v="1104"/>
    <x v="6"/>
    <x v="14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83"/>
    <b v="1"/>
    <s v="games/tabletop games"/>
    <x v="1003"/>
    <x v="1105"/>
    <x v="6"/>
    <x v="14"/>
    <x v="1122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10"/>
    <b v="1"/>
    <s v="games/tabletop games"/>
    <x v="1004"/>
    <x v="1106"/>
    <x v="6"/>
    <x v="14"/>
    <x v="1123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11"/>
    <b v="1"/>
    <s v="games/tabletop games"/>
    <x v="1005"/>
    <x v="1107"/>
    <x v="6"/>
    <x v="14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210"/>
    <n v="9302.5"/>
    <x v="0"/>
    <s v="US"/>
    <s v="USD"/>
    <n v="1489374000"/>
    <n v="1488823290"/>
    <b v="0"/>
    <x v="412"/>
    <b v="1"/>
    <s v="games/tabletop games"/>
    <x v="1006"/>
    <x v="1108"/>
    <x v="6"/>
    <x v="14"/>
    <x v="1125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16"/>
    <b v="1"/>
    <s v="games/tabletop games"/>
    <x v="1007"/>
    <x v="1109"/>
    <x v="6"/>
    <x v="14"/>
    <x v="1126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13"/>
    <b v="1"/>
    <s v="games/tabletop games"/>
    <x v="1008"/>
    <x v="1110"/>
    <x v="6"/>
    <x v="14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x v="945"/>
    <x v="1111"/>
    <x v="6"/>
    <x v="14"/>
    <x v="1128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14"/>
    <b v="1"/>
    <s v="games/tabletop games"/>
    <x v="1009"/>
    <x v="1112"/>
    <x v="6"/>
    <x v="14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20"/>
    <b v="1"/>
    <s v="games/tabletop games"/>
    <x v="1010"/>
    <x v="1113"/>
    <x v="6"/>
    <x v="14"/>
    <x v="1130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66"/>
    <b v="1"/>
    <s v="games/tabletop games"/>
    <x v="1011"/>
    <x v="1114"/>
    <x v="6"/>
    <x v="14"/>
    <x v="1131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15"/>
    <b v="1"/>
    <s v="games/tabletop games"/>
    <x v="1012"/>
    <x v="1115"/>
    <x v="6"/>
    <x v="14"/>
    <x v="1132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16"/>
    <b v="1"/>
    <s v="games/tabletop games"/>
    <x v="1013"/>
    <x v="1116"/>
    <x v="6"/>
    <x v="14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17"/>
    <b v="1"/>
    <s v="games/tabletop games"/>
    <x v="1014"/>
    <x v="1117"/>
    <x v="6"/>
    <x v="14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2"/>
    <b v="1"/>
    <s v="games/tabletop games"/>
    <x v="1015"/>
    <x v="1118"/>
    <x v="6"/>
    <x v="14"/>
    <x v="1135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18"/>
    <b v="1"/>
    <s v="games/tabletop games"/>
    <x v="1016"/>
    <x v="1119"/>
    <x v="6"/>
    <x v="14"/>
    <x v="1136"/>
    <d v="2017-01-24T10:32:48"/>
  </r>
  <r>
    <n v="2255"/>
    <s v="Jumbo Jets - Jet Set Expansion Set #2"/>
    <s v="This is the second set of 5 expansions for our route-building game, Jet Set!"/>
    <x v="211"/>
    <n v="11323"/>
    <x v="0"/>
    <s v="US"/>
    <s v="USD"/>
    <n v="1462661451"/>
    <n v="1460069451"/>
    <b v="0"/>
    <x v="189"/>
    <b v="1"/>
    <s v="games/tabletop games"/>
    <x v="1017"/>
    <x v="1120"/>
    <x v="6"/>
    <x v="14"/>
    <x v="1137"/>
    <d v="2016-05-07T17:50:51"/>
  </r>
  <r>
    <n v="2256"/>
    <s v="Bitcoin Empire"/>
    <s v="Build your crypto-currency empire and sabotage your opponents. A deck building, card game. 2-4 players. 15 minutes."/>
    <x v="212"/>
    <n v="1069"/>
    <x v="0"/>
    <s v="GB"/>
    <s v="GBP"/>
    <n v="1479811846"/>
    <n v="1478602246"/>
    <b v="0"/>
    <x v="123"/>
    <b v="1"/>
    <s v="games/tabletop games"/>
    <x v="1018"/>
    <x v="1121"/>
    <x v="6"/>
    <x v="14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x v="1019"/>
    <x v="1122"/>
    <x v="6"/>
    <x v="14"/>
    <x v="1139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19"/>
    <b v="1"/>
    <s v="games/tabletop games"/>
    <x v="1020"/>
    <x v="1123"/>
    <x v="6"/>
    <x v="14"/>
    <x v="1140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81"/>
    <b v="1"/>
    <s v="games/tabletop games"/>
    <x v="1021"/>
    <x v="1124"/>
    <x v="6"/>
    <x v="14"/>
    <x v="1141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2"/>
    <b v="1"/>
    <s v="games/tabletop games"/>
    <x v="1022"/>
    <x v="1125"/>
    <x v="6"/>
    <x v="14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19"/>
    <b v="1"/>
    <s v="games/tabletop games"/>
    <x v="1023"/>
    <x v="1126"/>
    <x v="6"/>
    <x v="14"/>
    <x v="1143"/>
    <d v="2017-02-14T12:23:40"/>
  </r>
  <r>
    <n v="2262"/>
    <s v="Riders: A Game About Cheating Doomsday"/>
    <s v="An RPG about mortal servants of the Horsemen of the Apocalypse deciding to not end the world."/>
    <x v="100"/>
    <n v="5087"/>
    <x v="0"/>
    <s v="US"/>
    <s v="USD"/>
    <n v="1416268800"/>
    <n v="1413295358"/>
    <b v="0"/>
    <x v="308"/>
    <b v="1"/>
    <s v="games/tabletop games"/>
    <x v="1024"/>
    <x v="1127"/>
    <x v="6"/>
    <x v="14"/>
    <x v="1144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x v="1025"/>
    <x v="1128"/>
    <x v="6"/>
    <x v="14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20"/>
    <b v="1"/>
    <s v="games/tabletop games"/>
    <x v="1026"/>
    <x v="1129"/>
    <x v="6"/>
    <x v="14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x v="1027"/>
    <x v="1130"/>
    <x v="6"/>
    <x v="14"/>
    <x v="1147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21"/>
    <b v="1"/>
    <s v="games/tabletop games"/>
    <x v="1028"/>
    <x v="1131"/>
    <x v="6"/>
    <x v="14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22"/>
    <b v="1"/>
    <s v="games/tabletop games"/>
    <x v="1029"/>
    <x v="1132"/>
    <x v="6"/>
    <x v="14"/>
    <x v="1149"/>
    <d v="2014-12-20T20:00:00"/>
  </r>
  <r>
    <n v="2268"/>
    <s v="Chardonnay Go"/>
    <s v="Chardonnay Go, the viral video with 23 million views, is now a hilarious board game for wine lovers, moms and other shameless people."/>
    <x v="213"/>
    <n v="28728"/>
    <x v="0"/>
    <s v="US"/>
    <s v="USD"/>
    <n v="1489283915"/>
    <n v="1486691915"/>
    <b v="0"/>
    <x v="421"/>
    <b v="1"/>
    <s v="games/tabletop games"/>
    <x v="464"/>
    <x v="1133"/>
    <x v="6"/>
    <x v="14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23"/>
    <b v="1"/>
    <s v="games/tabletop games"/>
    <x v="1030"/>
    <x v="1134"/>
    <x v="6"/>
    <x v="14"/>
    <x v="1151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24"/>
    <b v="1"/>
    <s v="games/tabletop games"/>
    <x v="1031"/>
    <x v="1135"/>
    <x v="6"/>
    <x v="14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25"/>
    <b v="1"/>
    <s v="games/tabletop games"/>
    <x v="1032"/>
    <x v="1136"/>
    <x v="6"/>
    <x v="14"/>
    <x v="1153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26"/>
    <b v="1"/>
    <s v="games/tabletop games"/>
    <x v="1033"/>
    <x v="1137"/>
    <x v="6"/>
    <x v="14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67"/>
    <b v="1"/>
    <s v="games/tabletop games"/>
    <x v="1034"/>
    <x v="1138"/>
    <x v="6"/>
    <x v="14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07"/>
    <b v="1"/>
    <s v="games/tabletop games"/>
    <x v="1035"/>
    <x v="1139"/>
    <x v="6"/>
    <x v="14"/>
    <x v="1156"/>
    <d v="2014-02-23T07:00:57"/>
  </r>
  <r>
    <n v="2275"/>
    <s v="Samurai Dwarves (Korobokuru)"/>
    <s v="The aim of this project is to extend our existing Samurai Dwarf range from 6 to 9. The new sculpts will be done by Bob Olley."/>
    <x v="139"/>
    <n v="2650.5"/>
    <x v="0"/>
    <s v="GB"/>
    <s v="GBP"/>
    <n v="1419259679"/>
    <n v="1416667679"/>
    <b v="0"/>
    <x v="1"/>
    <b v="1"/>
    <s v="games/tabletop games"/>
    <x v="1036"/>
    <x v="1140"/>
    <x v="6"/>
    <x v="14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s v="US"/>
    <s v="USD"/>
    <n v="1388936289"/>
    <n v="1386344289"/>
    <b v="0"/>
    <x v="11"/>
    <b v="1"/>
    <s v="games/tabletop games"/>
    <x v="1037"/>
    <x v="1141"/>
    <x v="6"/>
    <x v="14"/>
    <x v="1158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27"/>
    <b v="1"/>
    <s v="games/tabletop games"/>
    <x v="1038"/>
    <x v="1142"/>
    <x v="6"/>
    <x v="14"/>
    <x v="1159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10"/>
    <b v="1"/>
    <s v="games/tabletop games"/>
    <x v="1039"/>
    <x v="1143"/>
    <x v="6"/>
    <x v="14"/>
    <x v="1160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x v="1040"/>
    <x v="1144"/>
    <x v="6"/>
    <x v="14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x v="215"/>
    <n v="39550.5"/>
    <x v="0"/>
    <s v="US"/>
    <s v="USD"/>
    <n v="1442501991"/>
    <n v="1439909991"/>
    <b v="0"/>
    <x v="416"/>
    <b v="1"/>
    <s v="games/tabletop games"/>
    <x v="1041"/>
    <x v="1145"/>
    <x v="6"/>
    <x v="14"/>
    <x v="1162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20"/>
    <b v="1"/>
    <s v="music/rock"/>
    <x v="1042"/>
    <x v="1146"/>
    <x v="4"/>
    <x v="6"/>
    <x v="1163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x v="1043"/>
    <x v="1147"/>
    <x v="4"/>
    <x v="6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x v="1044"/>
    <x v="1148"/>
    <x v="4"/>
    <x v="6"/>
    <x v="1165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197"/>
    <b v="1"/>
    <s v="music/rock"/>
    <x v="1045"/>
    <x v="1149"/>
    <x v="4"/>
    <x v="6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x v="1046"/>
    <x v="1150"/>
    <x v="4"/>
    <x v="6"/>
    <x v="1167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x v="721"/>
    <x v="1151"/>
    <x v="4"/>
    <x v="6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28"/>
    <b v="1"/>
    <s v="music/rock"/>
    <x v="1047"/>
    <x v="1152"/>
    <x v="4"/>
    <x v="6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x v="1048"/>
    <x v="1153"/>
    <x v="4"/>
    <x v="6"/>
    <x v="1170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x v="128"/>
    <x v="1154"/>
    <x v="4"/>
    <x v="6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x v="1049"/>
    <x v="1155"/>
    <x v="4"/>
    <x v="6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x v="1050"/>
    <x v="1156"/>
    <x v="4"/>
    <x v="6"/>
    <x v="1173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x v="1051"/>
    <x v="1157"/>
    <x v="4"/>
    <x v="6"/>
    <x v="1174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x v="1052"/>
    <x v="1158"/>
    <x v="4"/>
    <x v="6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272"/>
    <b v="1"/>
    <s v="music/rock"/>
    <x v="1053"/>
    <x v="1159"/>
    <x v="4"/>
    <x v="6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x v="736"/>
    <x v="1160"/>
    <x v="4"/>
    <x v="6"/>
    <x v="1177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98"/>
    <b v="1"/>
    <s v="music/rock"/>
    <x v="1054"/>
    <x v="1161"/>
    <x v="4"/>
    <x v="6"/>
    <x v="1178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x v="1055"/>
    <x v="1162"/>
    <x v="4"/>
    <x v="6"/>
    <x v="1179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29"/>
    <b v="1"/>
    <s v="music/rock"/>
    <x v="1056"/>
    <x v="1163"/>
    <x v="4"/>
    <x v="6"/>
    <x v="1180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x v="1057"/>
    <x v="1164"/>
    <x v="4"/>
    <x v="6"/>
    <x v="1181"/>
    <d v="2011-02-05T19:46:49"/>
  </r>
  <r>
    <n v="2300"/>
    <s v="Keep The Prison Van Rolling"/>
    <s v="Big Fiction leaves for tour on 6/27 but the Prison Van needs some work!  New brakes, transmission repair, tires... it needs a bit."/>
    <x v="102"/>
    <n v="810"/>
    <x v="0"/>
    <s v="US"/>
    <s v="USD"/>
    <n v="1340904416"/>
    <n v="1339694816"/>
    <b v="0"/>
    <x v="63"/>
    <b v="1"/>
    <s v="music/rock"/>
    <x v="488"/>
    <x v="1165"/>
    <x v="4"/>
    <x v="6"/>
    <x v="1182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35"/>
    <b v="1"/>
    <s v="music/indie rock"/>
    <x v="1058"/>
    <x v="1166"/>
    <x v="4"/>
    <x v="12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61"/>
    <n v="3925"/>
    <x v="0"/>
    <s v="US"/>
    <s v="USD"/>
    <n v="1388473200"/>
    <n v="1385585434"/>
    <b v="1"/>
    <x v="238"/>
    <b v="1"/>
    <s v="music/indie rock"/>
    <x v="1059"/>
    <x v="1167"/>
    <x v="4"/>
    <x v="12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x v="0"/>
    <s v="US"/>
    <s v="USD"/>
    <n v="1323747596"/>
    <n v="1320287996"/>
    <b v="1"/>
    <x v="243"/>
    <b v="1"/>
    <s v="music/indie rock"/>
    <x v="1060"/>
    <x v="1168"/>
    <x v="4"/>
    <x v="12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06"/>
    <b v="1"/>
    <s v="music/indie rock"/>
    <x v="1061"/>
    <x v="1169"/>
    <x v="4"/>
    <x v="12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67"/>
    <n v="18221"/>
    <x v="0"/>
    <s v="US"/>
    <s v="USD"/>
    <n v="1407520800"/>
    <n v="1405356072"/>
    <b v="1"/>
    <x v="147"/>
    <b v="1"/>
    <s v="music/indie rock"/>
    <x v="1062"/>
    <x v="1170"/>
    <x v="4"/>
    <x v="12"/>
    <x v="1187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88"/>
    <b v="1"/>
    <s v="music/indie rock"/>
    <x v="1063"/>
    <x v="1171"/>
    <x v="4"/>
    <x v="12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x v="217"/>
    <n v="2095.2600000000002"/>
    <x v="0"/>
    <s v="US"/>
    <s v="USD"/>
    <n v="1336245328"/>
    <n v="1333653333"/>
    <b v="1"/>
    <x v="11"/>
    <b v="1"/>
    <s v="music/indie rock"/>
    <x v="1064"/>
    <x v="1172"/>
    <x v="4"/>
    <x v="12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x v="69"/>
    <n v="50653.11"/>
    <x v="0"/>
    <s v="US"/>
    <s v="USD"/>
    <n v="1409274000"/>
    <n v="1406847996"/>
    <b v="1"/>
    <x v="430"/>
    <b v="1"/>
    <s v="music/indie rock"/>
    <x v="1065"/>
    <x v="1173"/>
    <x v="4"/>
    <x v="12"/>
    <x v="1190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07"/>
    <b v="1"/>
    <s v="music/indie rock"/>
    <x v="1066"/>
    <x v="1174"/>
    <x v="4"/>
    <x v="12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31"/>
    <b v="1"/>
    <s v="music/indie rock"/>
    <x v="1067"/>
    <x v="1175"/>
    <x v="4"/>
    <x v="12"/>
    <x v="1192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193"/>
    <b v="1"/>
    <s v="music/indie rock"/>
    <x v="1068"/>
    <x v="1176"/>
    <x v="4"/>
    <x v="12"/>
    <x v="1193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x v="1069"/>
    <x v="1177"/>
    <x v="4"/>
    <x v="12"/>
    <x v="1194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06"/>
    <b v="1"/>
    <s v="music/indie rock"/>
    <x v="1070"/>
    <x v="1178"/>
    <x v="4"/>
    <x v="12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23"/>
    <b v="1"/>
    <s v="music/indie rock"/>
    <x v="1071"/>
    <x v="1179"/>
    <x v="4"/>
    <x v="12"/>
    <x v="1196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x v="464"/>
    <x v="1180"/>
    <x v="4"/>
    <x v="12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32"/>
    <b v="1"/>
    <s v="music/indie rock"/>
    <x v="1072"/>
    <x v="1181"/>
    <x v="4"/>
    <x v="12"/>
    <x v="1198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x v="87"/>
    <x v="1182"/>
    <x v="4"/>
    <x v="12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10"/>
    <b v="1"/>
    <s v="music/indie rock"/>
    <x v="1073"/>
    <x v="1183"/>
    <x v="4"/>
    <x v="12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89"/>
    <b v="1"/>
    <s v="music/indie rock"/>
    <x v="1074"/>
    <x v="1184"/>
    <x v="4"/>
    <x v="12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x v="1075"/>
    <x v="1185"/>
    <x v="4"/>
    <x v="12"/>
    <x v="1202"/>
    <d v="2014-04-02T13:36:4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33"/>
    <b v="1"/>
    <s v="food/small batch"/>
    <x v="1076"/>
    <x v="1186"/>
    <x v="7"/>
    <x v="15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395"/>
    <b v="1"/>
    <s v="food/small batch"/>
    <x v="1077"/>
    <x v="1187"/>
    <x v="7"/>
    <x v="15"/>
    <x v="1204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309"/>
    <b v="1"/>
    <s v="food/small batch"/>
    <x v="1078"/>
    <x v="1188"/>
    <x v="7"/>
    <x v="15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10"/>
    <b v="1"/>
    <s v="food/small batch"/>
    <x v="1079"/>
    <x v="1189"/>
    <x v="7"/>
    <x v="15"/>
    <x v="1206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34"/>
    <b v="1"/>
    <s v="food/small batch"/>
    <x v="1080"/>
    <x v="1190"/>
    <x v="7"/>
    <x v="15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35"/>
    <b v="1"/>
    <s v="food/small batch"/>
    <x v="1081"/>
    <x v="1191"/>
    <x v="7"/>
    <x v="15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14"/>
    <b v="1"/>
    <s v="food/small batch"/>
    <x v="1082"/>
    <x v="1192"/>
    <x v="7"/>
    <x v="15"/>
    <x v="1209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186"/>
    <b v="1"/>
    <s v="food/small batch"/>
    <x v="1083"/>
    <x v="1193"/>
    <x v="7"/>
    <x v="15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60"/>
    <b v="1"/>
    <s v="food/small batch"/>
    <x v="1084"/>
    <x v="1194"/>
    <x v="7"/>
    <x v="15"/>
    <x v="1211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36"/>
    <b v="1"/>
    <s v="food/small batch"/>
    <x v="1085"/>
    <x v="1195"/>
    <x v="7"/>
    <x v="15"/>
    <x v="1212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12"/>
    <b v="1"/>
    <s v="food/small batch"/>
    <x v="1086"/>
    <x v="1196"/>
    <x v="7"/>
    <x v="15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37"/>
    <b v="1"/>
    <s v="food/small batch"/>
    <x v="1087"/>
    <x v="1197"/>
    <x v="7"/>
    <x v="15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37"/>
    <b v="1"/>
    <s v="food/small batch"/>
    <x v="1088"/>
    <x v="1198"/>
    <x v="7"/>
    <x v="15"/>
    <x v="1215"/>
    <d v="2016-12-19T02:59:00"/>
  </r>
  <r>
    <n v="2340"/>
    <s v="Doughnuts with love by Strange Matter Coffee"/>
    <s v="Strange Matter Coffee is opening a scratch bakery featuring craft doughnuts with vegan and gluten free options!"/>
    <x v="68"/>
    <n v="42311"/>
    <x v="0"/>
    <s v="US"/>
    <s v="USD"/>
    <n v="1477841138"/>
    <n v="1475249138"/>
    <b v="1"/>
    <x v="438"/>
    <b v="1"/>
    <s v="food/small batch"/>
    <x v="1089"/>
    <x v="1199"/>
    <x v="7"/>
    <x v="15"/>
    <x v="1216"/>
    <d v="2016-10-30T10:25: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51"/>
    <b v="1"/>
    <s v="food/small batch"/>
    <x v="1090"/>
    <x v="1200"/>
    <x v="7"/>
    <x v="15"/>
    <x v="1217"/>
    <d v="2015-07-22T23:59:00"/>
  </r>
  <r>
    <n v="2442"/>
    <s v="Young Mountain Tea: A New White Tea from India's Himalayas"/>
    <s v="The first tea from a new sustainable tea region in India's young, rising Himalayas."/>
    <x v="57"/>
    <n v="30226"/>
    <x v="0"/>
    <s v="US"/>
    <s v="USD"/>
    <n v="1426777228"/>
    <n v="1424188828"/>
    <b v="0"/>
    <x v="439"/>
    <b v="1"/>
    <s v="food/small batch"/>
    <x v="1091"/>
    <x v="1201"/>
    <x v="7"/>
    <x v="15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40"/>
    <b v="1"/>
    <s v="food/small batch"/>
    <x v="1092"/>
    <x v="1202"/>
    <x v="7"/>
    <x v="15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x v="1093"/>
    <x v="1203"/>
    <x v="7"/>
    <x v="15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26"/>
    <b v="1"/>
    <s v="food/small batch"/>
    <x v="1050"/>
    <x v="1204"/>
    <x v="7"/>
    <x v="15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02"/>
    <b v="1"/>
    <s v="food/small batch"/>
    <x v="1094"/>
    <x v="1205"/>
    <x v="7"/>
    <x v="15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42"/>
    <b v="1"/>
    <s v="food/small batch"/>
    <x v="1095"/>
    <x v="1206"/>
    <x v="7"/>
    <x v="15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172"/>
    <b v="1"/>
    <s v="food/small batch"/>
    <x v="1096"/>
    <x v="1207"/>
    <x v="7"/>
    <x v="15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38"/>
    <b v="1"/>
    <s v="food/small batch"/>
    <x v="685"/>
    <x v="1208"/>
    <x v="7"/>
    <x v="15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10"/>
    <b v="1"/>
    <s v="food/small batch"/>
    <x v="1097"/>
    <x v="1209"/>
    <x v="7"/>
    <x v="15"/>
    <x v="1226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43"/>
    <b v="1"/>
    <s v="food/small batch"/>
    <x v="1098"/>
    <x v="1210"/>
    <x v="7"/>
    <x v="15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x v="1099"/>
    <x v="1211"/>
    <x v="7"/>
    <x v="15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186"/>
    <b v="1"/>
    <s v="food/small batch"/>
    <x v="1100"/>
    <x v="1212"/>
    <x v="7"/>
    <x v="15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194"/>
    <b v="1"/>
    <s v="food/small batch"/>
    <x v="1101"/>
    <x v="1213"/>
    <x v="7"/>
    <x v="15"/>
    <x v="1230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x v="1102"/>
    <x v="1214"/>
    <x v="7"/>
    <x v="15"/>
    <x v="1231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186"/>
    <b v="1"/>
    <s v="food/small batch"/>
    <x v="1103"/>
    <x v="1215"/>
    <x v="7"/>
    <x v="15"/>
    <x v="1232"/>
    <d v="2017-02-25T18:03:59"/>
  </r>
  <r>
    <n v="2457"/>
    <s v="NDWK The North Dakota Wine Kitchen"/>
    <s v="If you love wine, and have ever dreamed of crafting your own. You can in 3 easy steps.  Sample~Sprinkle~Savor."/>
    <x v="161"/>
    <n v="23530"/>
    <x v="0"/>
    <s v="US"/>
    <s v="USD"/>
    <n v="1458826056"/>
    <n v="1456237656"/>
    <b v="0"/>
    <x v="441"/>
    <b v="1"/>
    <s v="food/small batch"/>
    <x v="1104"/>
    <x v="1216"/>
    <x v="7"/>
    <x v="15"/>
    <x v="1233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34"/>
    <b v="1"/>
    <s v="food/small batch"/>
    <x v="1105"/>
    <x v="1217"/>
    <x v="7"/>
    <x v="15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42"/>
    <b v="1"/>
    <s v="food/small batch"/>
    <x v="1106"/>
    <x v="1218"/>
    <x v="7"/>
    <x v="15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x v="1107"/>
    <x v="1219"/>
    <x v="7"/>
    <x v="15"/>
    <x v="1236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x v="471"/>
    <x v="1220"/>
    <x v="4"/>
    <x v="12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26"/>
    <b v="1"/>
    <s v="music/indie rock"/>
    <x v="1108"/>
    <x v="1221"/>
    <x v="4"/>
    <x v="12"/>
    <x v="1238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x v="63"/>
    <x v="1222"/>
    <x v="4"/>
    <x v="12"/>
    <x v="1239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x v="132"/>
    <x v="1223"/>
    <x v="4"/>
    <x v="12"/>
    <x v="1240"/>
    <d v="2015-09-30T14:29:00"/>
  </r>
  <r>
    <n v="2465"/>
    <s v="The Lion Oh My - Our first full length release"/>
    <s v="An indie band from Spokane, WA looking to master and package their first full length album."/>
    <x v="113"/>
    <n v="1261"/>
    <x v="0"/>
    <s v="US"/>
    <s v="USD"/>
    <n v="1348420548"/>
    <n v="1345828548"/>
    <b v="0"/>
    <x v="53"/>
    <b v="1"/>
    <s v="music/indie rock"/>
    <x v="1109"/>
    <x v="1224"/>
    <x v="4"/>
    <x v="12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x v="31"/>
    <x v="1225"/>
    <x v="4"/>
    <x v="12"/>
    <x v="1242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x v="23"/>
    <x v="1226"/>
    <x v="4"/>
    <x v="12"/>
    <x v="1243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x v="1110"/>
    <x v="1227"/>
    <x v="4"/>
    <x v="12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x v="487"/>
    <x v="1228"/>
    <x v="4"/>
    <x v="12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x v="1111"/>
    <x v="1229"/>
    <x v="4"/>
    <x v="12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x v="346"/>
    <x v="1230"/>
    <x v="4"/>
    <x v="12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193"/>
    <b v="1"/>
    <s v="music/indie rock"/>
    <x v="1112"/>
    <x v="1231"/>
    <x v="4"/>
    <x v="12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x v="31"/>
    <x v="1232"/>
    <x v="4"/>
    <x v="12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x v="1113"/>
    <x v="1233"/>
    <x v="4"/>
    <x v="12"/>
    <x v="1250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x v="670"/>
    <x v="1234"/>
    <x v="4"/>
    <x v="12"/>
    <x v="1251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55"/>
    <b v="1"/>
    <s v="music/indie rock"/>
    <x v="1114"/>
    <x v="1235"/>
    <x v="4"/>
    <x v="12"/>
    <x v="1252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x v="1115"/>
    <x v="1236"/>
    <x v="4"/>
    <x v="12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x v="1116"/>
    <x v="1237"/>
    <x v="4"/>
    <x v="12"/>
    <x v="1254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x v="1117"/>
    <x v="1238"/>
    <x v="4"/>
    <x v="12"/>
    <x v="1255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x v="31"/>
    <x v="1239"/>
    <x v="4"/>
    <x v="12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87"/>
    <b v="1"/>
    <s v="music/indie rock"/>
    <x v="1118"/>
    <x v="1240"/>
    <x v="4"/>
    <x v="12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x v="1048"/>
    <x v="1153"/>
    <x v="4"/>
    <x v="12"/>
    <x v="1258"/>
    <d v="2011-08-01T13:46:23"/>
  </r>
  <r>
    <n v="2483"/>
    <s v="Intangible Animal's &quot;Oh The Humanity&quot; Tour"/>
    <s v="Send Intangible Animal on our first West Coast Tour!!! The fate of the world rests in your hands."/>
    <x v="118"/>
    <n v="1251"/>
    <x v="0"/>
    <s v="US"/>
    <s v="USD"/>
    <n v="1335891603"/>
    <n v="1330711203"/>
    <b v="0"/>
    <x v="10"/>
    <b v="1"/>
    <s v="music/indie rock"/>
    <x v="1119"/>
    <x v="1241"/>
    <x v="4"/>
    <x v="12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17"/>
    <b v="1"/>
    <s v="music/indie rock"/>
    <x v="1120"/>
    <x v="1242"/>
    <x v="4"/>
    <x v="12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x v="1121"/>
    <x v="1243"/>
    <x v="4"/>
    <x v="12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195"/>
    <b v="1"/>
    <s v="music/indie rock"/>
    <x v="1122"/>
    <x v="1244"/>
    <x v="4"/>
    <x v="12"/>
    <x v="1262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x v="1123"/>
    <x v="1245"/>
    <x v="4"/>
    <x v="12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x v="1124"/>
    <x v="1246"/>
    <x v="4"/>
    <x v="12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x v="1125"/>
    <x v="1247"/>
    <x v="4"/>
    <x v="12"/>
    <x v="1265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x v="1126"/>
    <x v="1248"/>
    <x v="4"/>
    <x v="12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x v="1127"/>
    <x v="1249"/>
    <x v="4"/>
    <x v="12"/>
    <x v="1267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x v="524"/>
    <x v="1250"/>
    <x v="4"/>
    <x v="12"/>
    <x v="1268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43"/>
    <b v="1"/>
    <s v="music/indie rock"/>
    <x v="1128"/>
    <x v="1251"/>
    <x v="4"/>
    <x v="12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x v="1129"/>
    <x v="1252"/>
    <x v="4"/>
    <x v="12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59"/>
    <b v="1"/>
    <s v="music/indie rock"/>
    <x v="1130"/>
    <x v="1253"/>
    <x v="4"/>
    <x v="12"/>
    <x v="1271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x v="31"/>
    <x v="1254"/>
    <x v="4"/>
    <x v="12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x v="1131"/>
    <x v="1255"/>
    <x v="4"/>
    <x v="12"/>
    <x v="1273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x v="1132"/>
    <x v="1256"/>
    <x v="4"/>
    <x v="12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41"/>
    <b v="1"/>
    <s v="music/indie rock"/>
    <x v="1133"/>
    <x v="1257"/>
    <x v="4"/>
    <x v="12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x v="904"/>
    <x v="1258"/>
    <x v="4"/>
    <x v="12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5"/>
    <n v="13685.99"/>
    <x v="0"/>
    <s v="US"/>
    <s v="USD"/>
    <n v="1444778021"/>
    <n v="1442963621"/>
    <b v="0"/>
    <x v="444"/>
    <b v="1"/>
    <s v="music/classical music"/>
    <x v="1134"/>
    <x v="1259"/>
    <x v="4"/>
    <x v="16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x v="31"/>
    <x v="1260"/>
    <x v="4"/>
    <x v="16"/>
    <x v="1278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x v="1135"/>
    <x v="1261"/>
    <x v="4"/>
    <x v="16"/>
    <x v="1279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x v="190"/>
    <x v="1262"/>
    <x v="4"/>
    <x v="16"/>
    <x v="1280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34"/>
    <b v="1"/>
    <s v="music/classical music"/>
    <x v="1136"/>
    <x v="1263"/>
    <x v="4"/>
    <x v="16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x v="1137"/>
    <x v="1264"/>
    <x v="4"/>
    <x v="16"/>
    <x v="1282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x v="1138"/>
    <x v="1265"/>
    <x v="4"/>
    <x v="16"/>
    <x v="1283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x v="1139"/>
    <x v="1266"/>
    <x v="4"/>
    <x v="16"/>
    <x v="1284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228"/>
    <b v="1"/>
    <s v="music/classical music"/>
    <x v="1140"/>
    <x v="1267"/>
    <x v="4"/>
    <x v="16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86"/>
    <n v="6500"/>
    <x v="0"/>
    <s v="US"/>
    <s v="USD"/>
    <n v="1429505400"/>
    <n v="1426711505"/>
    <b v="0"/>
    <x v="53"/>
    <b v="1"/>
    <s v="music/classical music"/>
    <x v="31"/>
    <x v="1268"/>
    <x v="4"/>
    <x v="16"/>
    <x v="1286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x v="84"/>
    <x v="1269"/>
    <x v="4"/>
    <x v="16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x v="1141"/>
    <x v="1270"/>
    <x v="4"/>
    <x v="16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05"/>
    <b v="1"/>
    <s v="music/classical music"/>
    <x v="1142"/>
    <x v="1271"/>
    <x v="4"/>
    <x v="16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x v="2"/>
    <x v="1272"/>
    <x v="4"/>
    <x v="16"/>
    <x v="1290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x v="374"/>
    <x v="1273"/>
    <x v="4"/>
    <x v="16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x v="150"/>
    <n v="29"/>
    <x v="0"/>
    <s v="US"/>
    <s v="USD"/>
    <n v="1375151566"/>
    <n v="1373337166"/>
    <b v="0"/>
    <x v="304"/>
    <b v="1"/>
    <s v="music/classical music"/>
    <x v="713"/>
    <x v="1274"/>
    <x v="4"/>
    <x v="16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20"/>
    <b v="1"/>
    <s v="music/classical music"/>
    <x v="513"/>
    <x v="101"/>
    <x v="4"/>
    <x v="16"/>
    <x v="1293"/>
    <d v="2011-08-01T10:34:15"/>
  </r>
  <r>
    <n v="2538"/>
    <s v="Me, Myself and Albinoni"/>
    <s v="I will record 2 of Tomaso Albinoni's concertos for 2 oboes playing both parts myself."/>
    <x v="67"/>
    <n v="20343.169999999998"/>
    <x v="0"/>
    <s v="US"/>
    <s v="USD"/>
    <n v="1361681940"/>
    <n v="1359029661"/>
    <b v="0"/>
    <x v="445"/>
    <b v="1"/>
    <s v="music/classical music"/>
    <x v="1143"/>
    <x v="1275"/>
    <x v="4"/>
    <x v="16"/>
    <x v="1294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197"/>
    <b v="1"/>
    <s v="music/classical music"/>
    <x v="342"/>
    <x v="1276"/>
    <x v="4"/>
    <x v="16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x v="1144"/>
    <x v="1277"/>
    <x v="4"/>
    <x v="16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58"/>
    <b v="1"/>
    <s v="music/classical music"/>
    <x v="1145"/>
    <x v="1278"/>
    <x v="4"/>
    <x v="16"/>
    <x v="1297"/>
    <d v="2013-09-26T05:46:58"/>
  </r>
  <r>
    <n v="2542"/>
    <s v="Classical Music by Marquita"/>
    <s v="Marquita Renee Ntim records her first Classical Album, complete with her playing the viola, cello and singing opera."/>
    <x v="113"/>
    <n v="725"/>
    <x v="0"/>
    <s v="US"/>
    <s v="USD"/>
    <n v="1380599940"/>
    <n v="1377252857"/>
    <b v="0"/>
    <x v="62"/>
    <b v="1"/>
    <s v="music/classical music"/>
    <x v="1146"/>
    <x v="1279"/>
    <x v="4"/>
    <x v="16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x v="1147"/>
    <x v="1280"/>
    <x v="4"/>
    <x v="16"/>
    <x v="1299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x v="1148"/>
    <x v="1281"/>
    <x v="4"/>
    <x v="16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x v="1149"/>
    <x v="1282"/>
    <x v="4"/>
    <x v="16"/>
    <x v="1301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x v="1150"/>
    <x v="1283"/>
    <x v="4"/>
    <x v="16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x v="65"/>
    <n v="6592"/>
    <x v="0"/>
    <s v="US"/>
    <s v="USD"/>
    <n v="1333560803"/>
    <n v="1330972403"/>
    <b v="0"/>
    <x v="169"/>
    <b v="1"/>
    <s v="music/classical music"/>
    <x v="1151"/>
    <x v="1284"/>
    <x v="4"/>
    <x v="16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x v="1152"/>
    <x v="1285"/>
    <x v="4"/>
    <x v="16"/>
    <x v="1304"/>
    <d v="2016-09-29T23:27:00"/>
  </r>
  <r>
    <n v="2549"/>
    <s v="The Miller's Wife, a new opera"/>
    <s v="A new opera in English by Mike Christie to be premiÃ¨red at the Arcola Theatre, London UK from 14th-17th August 2013."/>
    <x v="218"/>
    <n v="1614"/>
    <x v="0"/>
    <s v="GB"/>
    <s v="GBP"/>
    <n v="1370019600"/>
    <n v="1366999870"/>
    <b v="0"/>
    <x v="77"/>
    <b v="1"/>
    <s v="music/classical music"/>
    <x v="1153"/>
    <x v="1286"/>
    <x v="4"/>
    <x v="16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86"/>
    <n v="6555"/>
    <x v="0"/>
    <s v="US"/>
    <s v="USD"/>
    <n v="1444276740"/>
    <n v="1439392406"/>
    <b v="0"/>
    <x v="3"/>
    <b v="1"/>
    <s v="music/classical music"/>
    <x v="1154"/>
    <x v="1287"/>
    <x v="4"/>
    <x v="16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219"/>
    <n v="3775.5"/>
    <x v="0"/>
    <s v="US"/>
    <s v="USD"/>
    <n v="1332362880"/>
    <n v="1329890585"/>
    <b v="0"/>
    <x v="66"/>
    <b v="1"/>
    <s v="music/classical music"/>
    <x v="1155"/>
    <x v="1288"/>
    <x v="4"/>
    <x v="16"/>
    <x v="1307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x v="925"/>
    <x v="1289"/>
    <x v="4"/>
    <x v="16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x v="1156"/>
    <x v="1290"/>
    <x v="4"/>
    <x v="16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186"/>
    <b v="1"/>
    <s v="music/classical music"/>
    <x v="1157"/>
    <x v="1291"/>
    <x v="4"/>
    <x v="16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x v="1158"/>
    <x v="1292"/>
    <x v="4"/>
    <x v="16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220"/>
    <n v="786"/>
    <x v="0"/>
    <s v="US"/>
    <s v="USD"/>
    <n v="1356392857"/>
    <n v="1352504857"/>
    <b v="0"/>
    <x v="69"/>
    <b v="1"/>
    <s v="music/classical music"/>
    <x v="1159"/>
    <x v="1293"/>
    <x v="4"/>
    <x v="16"/>
    <x v="1312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x v="1160"/>
    <x v="1294"/>
    <x v="4"/>
    <x v="16"/>
    <x v="1313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x v="1161"/>
    <x v="1295"/>
    <x v="4"/>
    <x v="16"/>
    <x v="1314"/>
    <d v="2015-05-01T08:59:00"/>
  </r>
  <r>
    <n v="2559"/>
    <s v="India Meets String Quartet"/>
    <s v="A concert of new music by four composers who have lived in India and been inspired by its music, with the Momenta String Quartet"/>
    <x v="102"/>
    <n v="890"/>
    <x v="0"/>
    <s v="US"/>
    <s v="USD"/>
    <n v="1321385820"/>
    <n v="1318539484"/>
    <b v="0"/>
    <x v="20"/>
    <b v="1"/>
    <s v="music/classical music"/>
    <x v="1162"/>
    <x v="1296"/>
    <x v="4"/>
    <x v="16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x v="1048"/>
    <x v="1297"/>
    <x v="4"/>
    <x v="16"/>
    <x v="1316"/>
    <d v="2015-03-06T17:49:34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69"/>
    <b v="1"/>
    <s v="technology/space exploration"/>
    <x v="1163"/>
    <x v="1298"/>
    <x v="2"/>
    <x v="17"/>
    <x v="1317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46"/>
    <b v="1"/>
    <s v="technology/space exploration"/>
    <x v="1164"/>
    <x v="1299"/>
    <x v="2"/>
    <x v="17"/>
    <x v="1318"/>
    <d v="2014-11-12T16:20:00"/>
  </r>
  <r>
    <n v="2603"/>
    <s v="Manned Mock Mars Mission"/>
    <s v="I will be building a mock space station and simulate living on Mars for two weeks."/>
    <x v="221"/>
    <n v="1776"/>
    <x v="0"/>
    <s v="US"/>
    <s v="USD"/>
    <n v="1387835654"/>
    <n v="1386626054"/>
    <b v="1"/>
    <x v="123"/>
    <b v="1"/>
    <s v="technology/space exploration"/>
    <x v="1165"/>
    <x v="1300"/>
    <x v="2"/>
    <x v="17"/>
    <x v="1319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279"/>
    <b v="1"/>
    <s v="technology/space exploration"/>
    <x v="1166"/>
    <x v="1301"/>
    <x v="2"/>
    <x v="17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x v="60"/>
    <n v="107421.57"/>
    <x v="0"/>
    <s v="US"/>
    <s v="USD"/>
    <n v="1466168390"/>
    <n v="1463576390"/>
    <b v="1"/>
    <x v="447"/>
    <b v="1"/>
    <s v="technology/space exploration"/>
    <x v="1167"/>
    <x v="1302"/>
    <x v="2"/>
    <x v="17"/>
    <x v="1321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48"/>
    <b v="1"/>
    <s v="technology/space exploration"/>
    <x v="1168"/>
    <x v="1303"/>
    <x v="2"/>
    <x v="17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46"/>
    <b v="1"/>
    <s v="technology/space exploration"/>
    <x v="1169"/>
    <x v="1304"/>
    <x v="2"/>
    <x v="17"/>
    <x v="1323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49"/>
    <b v="1"/>
    <s v="technology/space exploration"/>
    <x v="1170"/>
    <x v="1305"/>
    <x v="2"/>
    <x v="17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50"/>
    <b v="1"/>
    <s v="technology/space exploration"/>
    <x v="1171"/>
    <x v="1306"/>
    <x v="2"/>
    <x v="17"/>
    <x v="1325"/>
    <d v="2012-07-15T00:42:31"/>
  </r>
  <r>
    <n v="2610"/>
    <s v="Restore the Pluto Discovery Telescope"/>
    <s v="Preserve the telescope that Clyde Tombaugh used to discover Pluto for generations to come!"/>
    <x v="222"/>
    <n v="32172.66"/>
    <x v="0"/>
    <s v="US"/>
    <s v="USD"/>
    <n v="1471849140"/>
    <n v="1468444125"/>
    <b v="1"/>
    <x v="451"/>
    <b v="1"/>
    <s v="technology/space exploration"/>
    <x v="1172"/>
    <x v="1307"/>
    <x v="2"/>
    <x v="17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52"/>
    <b v="1"/>
    <s v="technology/space exploration"/>
    <x v="1173"/>
    <x v="1308"/>
    <x v="2"/>
    <x v="17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00"/>
    <b v="1"/>
    <s v="technology/space exploration"/>
    <x v="1174"/>
    <x v="1309"/>
    <x v="2"/>
    <x v="17"/>
    <x v="1328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x v="1175"/>
    <x v="1310"/>
    <x v="2"/>
    <x v="17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96"/>
    <n v="10710"/>
    <x v="0"/>
    <s v="US"/>
    <s v="USD"/>
    <n v="1398834000"/>
    <n v="1396371612"/>
    <b v="1"/>
    <x v="61"/>
    <b v="1"/>
    <s v="technology/space exploration"/>
    <x v="351"/>
    <x v="1311"/>
    <x v="2"/>
    <x v="17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x v="387"/>
    <b v="1"/>
    <s v="technology/space exploration"/>
    <x v="1176"/>
    <x v="1312"/>
    <x v="2"/>
    <x v="17"/>
    <x v="1331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36"/>
    <b v="1"/>
    <s v="technology/space exploration"/>
    <x v="1177"/>
    <x v="1313"/>
    <x v="2"/>
    <x v="17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70"/>
    <b v="1"/>
    <s v="technology/space exploration"/>
    <x v="1178"/>
    <x v="1314"/>
    <x v="2"/>
    <x v="17"/>
    <x v="1333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89"/>
    <b v="1"/>
    <s v="technology/space exploration"/>
    <x v="1179"/>
    <x v="1315"/>
    <x v="2"/>
    <x v="17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x v="1180"/>
    <x v="1316"/>
    <x v="2"/>
    <x v="17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62"/>
    <n v="93374"/>
    <x v="0"/>
    <s v="AU"/>
    <s v="AUD"/>
    <n v="1444525200"/>
    <n v="1441339242"/>
    <b v="1"/>
    <x v="453"/>
    <b v="1"/>
    <s v="technology/space exploration"/>
    <x v="1181"/>
    <x v="1317"/>
    <x v="2"/>
    <x v="17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54"/>
    <b v="1"/>
    <s v="technology/space exploration"/>
    <x v="1182"/>
    <x v="1318"/>
    <x v="2"/>
    <x v="17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32"/>
    <b v="1"/>
    <s v="technology/space exploration"/>
    <x v="1183"/>
    <x v="1319"/>
    <x v="2"/>
    <x v="17"/>
    <x v="1338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85"/>
    <b v="1"/>
    <s v="technology/space exploration"/>
    <x v="287"/>
    <x v="1320"/>
    <x v="2"/>
    <x v="17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55"/>
    <b v="1"/>
    <s v="technology/space exploration"/>
    <x v="1184"/>
    <x v="1321"/>
    <x v="2"/>
    <x v="17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x v="201"/>
    <n v="1434"/>
    <x v="0"/>
    <s v="DE"/>
    <s v="EUR"/>
    <n v="1478723208"/>
    <n v="1476559608"/>
    <b v="0"/>
    <x v="47"/>
    <b v="1"/>
    <s v="technology/space exploration"/>
    <x v="1185"/>
    <x v="1322"/>
    <x v="2"/>
    <x v="17"/>
    <x v="1341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23"/>
    <b v="1"/>
    <s v="technology/space exploration"/>
    <x v="1186"/>
    <x v="1323"/>
    <x v="2"/>
    <x v="17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201"/>
    <n v="970"/>
    <x v="0"/>
    <s v="US"/>
    <s v="USD"/>
    <n v="1448571261"/>
    <n v="1445975661"/>
    <b v="0"/>
    <x v="43"/>
    <b v="1"/>
    <s v="technology/space exploration"/>
    <x v="1187"/>
    <x v="1324"/>
    <x v="2"/>
    <x v="17"/>
    <x v="1343"/>
    <d v="2015-11-26T15:54:21"/>
  </r>
  <r>
    <n v="2628"/>
    <s v="Pie In Space!"/>
    <s v="A high school freshman is sending pie into space and you can be a part of it.  GO SCIENCE!!!"/>
    <x v="224"/>
    <n v="926"/>
    <x v="0"/>
    <s v="US"/>
    <s v="USD"/>
    <n v="1417389067"/>
    <n v="1415661067"/>
    <b v="0"/>
    <x v="64"/>
    <b v="1"/>
    <s v="technology/space exploration"/>
    <x v="1188"/>
    <x v="1325"/>
    <x v="2"/>
    <x v="17"/>
    <x v="1344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x v="1189"/>
    <x v="1326"/>
    <x v="2"/>
    <x v="17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x v="1190"/>
    <x v="1327"/>
    <x v="2"/>
    <x v="17"/>
    <x v="1346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62"/>
    <b v="1"/>
    <s v="technology/space exploration"/>
    <x v="1191"/>
    <x v="1328"/>
    <x v="2"/>
    <x v="17"/>
    <x v="1347"/>
    <d v="2015-08-29T23:03:47"/>
  </r>
  <r>
    <n v="2632"/>
    <s v="University Rocket Science"/>
    <s v="Students from 3 universities are designing a dual stage rocket to test experimental rocket technology."/>
    <x v="225"/>
    <n v="1466"/>
    <x v="0"/>
    <s v="US"/>
    <s v="USD"/>
    <n v="1464485339"/>
    <n v="1462325339"/>
    <b v="0"/>
    <x v="259"/>
    <b v="1"/>
    <s v="technology/space exploration"/>
    <x v="1192"/>
    <x v="1329"/>
    <x v="2"/>
    <x v="17"/>
    <x v="1348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56"/>
    <b v="1"/>
    <s v="technology/space exploration"/>
    <x v="1193"/>
    <x v="1330"/>
    <x v="2"/>
    <x v="17"/>
    <x v="1349"/>
    <d v="2014-02-27T18:00:00"/>
  </r>
  <r>
    <n v="2634"/>
    <s v="Project Stardust Part 2"/>
    <s v="After a unsuccessful recovery last time we are trying again to successfully launch and recover a weather balloon from space."/>
    <x v="226"/>
    <n v="986"/>
    <x v="0"/>
    <s v="US"/>
    <s v="USD"/>
    <n v="1475163921"/>
    <n v="1472571921"/>
    <b v="0"/>
    <x v="20"/>
    <b v="1"/>
    <s v="technology/space exploration"/>
    <x v="1194"/>
    <x v="1331"/>
    <x v="2"/>
    <x v="17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27"/>
    <n v="11500"/>
    <x v="0"/>
    <s v="CA"/>
    <s v="CAD"/>
    <n v="1425937761"/>
    <n v="1422917361"/>
    <b v="0"/>
    <x v="82"/>
    <b v="1"/>
    <s v="technology/space exploration"/>
    <x v="31"/>
    <x v="1332"/>
    <x v="2"/>
    <x v="17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23"/>
    <b v="1"/>
    <s v="technology/space exploration"/>
    <x v="1195"/>
    <x v="1333"/>
    <x v="2"/>
    <x v="17"/>
    <x v="1352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x v="1196"/>
    <x v="1334"/>
    <x v="2"/>
    <x v="17"/>
    <x v="1353"/>
    <d v="2016-10-12T08:11:15"/>
  </r>
  <r>
    <n v="2638"/>
    <s v="Pie In Space! (Round 2)"/>
    <s v="The second round of funding for the most amazing project ever where a high school freshman is sending pie into SPACE!!!"/>
    <x v="228"/>
    <n v="353"/>
    <x v="0"/>
    <s v="US"/>
    <s v="USD"/>
    <n v="1421358895"/>
    <n v="1418766895"/>
    <b v="0"/>
    <x v="25"/>
    <b v="1"/>
    <s v="technology/space exploration"/>
    <x v="1197"/>
    <x v="1335"/>
    <x v="2"/>
    <x v="17"/>
    <x v="1354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x v="1198"/>
    <x v="1336"/>
    <x v="2"/>
    <x v="17"/>
    <x v="1355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x v="980"/>
    <x v="1337"/>
    <x v="2"/>
    <x v="17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x v="709"/>
    <x v="1338"/>
    <x v="2"/>
    <x v="18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34"/>
    <b v="1"/>
    <s v="technology/makerspaces"/>
    <x v="1199"/>
    <x v="1339"/>
    <x v="2"/>
    <x v="18"/>
    <x v="1358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x v="1200"/>
    <x v="1340"/>
    <x v="2"/>
    <x v="18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57"/>
    <n v="18100"/>
    <x v="0"/>
    <s v="US"/>
    <s v="USD"/>
    <n v="1449644340"/>
    <n v="1446683797"/>
    <b v="0"/>
    <x v="193"/>
    <b v="1"/>
    <s v="technology/makerspaces"/>
    <x v="1201"/>
    <x v="1341"/>
    <x v="2"/>
    <x v="18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x v="1202"/>
    <x v="1342"/>
    <x v="2"/>
    <x v="18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81"/>
    <b v="1"/>
    <s v="technology/makerspaces"/>
    <x v="1203"/>
    <x v="1343"/>
    <x v="2"/>
    <x v="18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x v="1142"/>
    <x v="1344"/>
    <x v="2"/>
    <x v="18"/>
    <x v="1363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x v="1204"/>
    <x v="1345"/>
    <x v="2"/>
    <x v="18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x v="102"/>
    <n v="1001"/>
    <x v="0"/>
    <s v="US"/>
    <s v="USD"/>
    <n v="1452387096"/>
    <n v="1447203096"/>
    <b v="0"/>
    <x v="220"/>
    <b v="1"/>
    <s v="technology/makerspaces"/>
    <x v="647"/>
    <x v="1346"/>
    <x v="2"/>
    <x v="18"/>
    <x v="1365"/>
    <d v="2016-01-09T19:51:36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x v="1205"/>
    <x v="1347"/>
    <x v="1"/>
    <x v="19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57"/>
    <b v="1"/>
    <s v="theater/spaces"/>
    <x v="1206"/>
    <x v="1348"/>
    <x v="1"/>
    <x v="19"/>
    <x v="136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58"/>
    <b v="1"/>
    <s v="theater/spaces"/>
    <x v="1207"/>
    <x v="1349"/>
    <x v="1"/>
    <x v="19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9"/>
    <n v="50803"/>
    <x v="0"/>
    <s v="US"/>
    <s v="USD"/>
    <n v="1475553540"/>
    <n v="1472528141"/>
    <b v="1"/>
    <x v="459"/>
    <b v="1"/>
    <s v="theater/spaces"/>
    <x v="1208"/>
    <x v="1350"/>
    <x v="1"/>
    <x v="19"/>
    <x v="1369"/>
    <d v="2016-10-03T22:59:00"/>
  </r>
  <r>
    <n v="2710"/>
    <s v="House of Yes"/>
    <s v="Building Brooklyn's own creative venue for circus, theater and events of all types."/>
    <x v="180"/>
    <n v="92340.21"/>
    <x v="0"/>
    <s v="US"/>
    <s v="USD"/>
    <n v="1407549600"/>
    <n v="1404797428"/>
    <b v="1"/>
    <x v="460"/>
    <b v="1"/>
    <s v="theater/spaces"/>
    <x v="1209"/>
    <x v="1351"/>
    <x v="1"/>
    <x v="19"/>
    <x v="1370"/>
    <d v="2014-08-08T21:00:00"/>
  </r>
  <r>
    <n v="2711"/>
    <s v="The Red Shoes"/>
    <s v="We're aiming to launch a production involving circus performers, musicians and artists in a new space, creating a night of live art."/>
    <x v="229"/>
    <n v="3938"/>
    <x v="0"/>
    <s v="GB"/>
    <s v="GBP"/>
    <n v="1403301660"/>
    <n v="1400694790"/>
    <b v="1"/>
    <x v="188"/>
    <b v="1"/>
    <s v="theater/spaces"/>
    <x v="1210"/>
    <x v="1352"/>
    <x v="1"/>
    <x v="19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5"/>
    <n v="7226"/>
    <x v="0"/>
    <s v="US"/>
    <s v="USD"/>
    <n v="1373738400"/>
    <n v="1370568560"/>
    <b v="1"/>
    <x v="210"/>
    <b v="1"/>
    <s v="theater/spaces"/>
    <x v="1211"/>
    <x v="1353"/>
    <x v="1"/>
    <x v="19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74"/>
    <n v="153362"/>
    <x v="0"/>
    <s v="US"/>
    <s v="USD"/>
    <n v="1450971684"/>
    <n v="1447515684"/>
    <b v="1"/>
    <x v="461"/>
    <b v="1"/>
    <s v="theater/spaces"/>
    <x v="1212"/>
    <x v="1354"/>
    <x v="1"/>
    <x v="19"/>
    <x v="137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10"/>
    <b v="1"/>
    <s v="theater/spaces"/>
    <x v="1213"/>
    <x v="1355"/>
    <x v="1"/>
    <x v="19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62"/>
    <b v="1"/>
    <s v="theater/spaces"/>
    <x v="1214"/>
    <x v="1356"/>
    <x v="1"/>
    <x v="19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63"/>
    <b v="1"/>
    <s v="theater/spaces"/>
    <x v="1215"/>
    <x v="1357"/>
    <x v="1"/>
    <x v="19"/>
    <x v="137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56"/>
    <b v="1"/>
    <s v="theater/spaces"/>
    <x v="1216"/>
    <x v="1358"/>
    <x v="1"/>
    <x v="19"/>
    <x v="1377"/>
    <d v="2014-12-06T17:57:29"/>
  </r>
  <r>
    <n v="2718"/>
    <s v="Bard Beyond the Big Top"/>
    <s v="The Bard has burst beyond the big top and we're reaching out to our Beloved Benefactors to help build our festival's future."/>
    <x v="67"/>
    <n v="18645"/>
    <x v="0"/>
    <s v="US"/>
    <s v="USD"/>
    <n v="1462316400"/>
    <n v="1459865945"/>
    <b v="1"/>
    <x v="270"/>
    <b v="1"/>
    <s v="theater/spaces"/>
    <x v="1217"/>
    <x v="1359"/>
    <x v="1"/>
    <x v="19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x v="1218"/>
    <x v="1360"/>
    <x v="1"/>
    <x v="19"/>
    <x v="137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196"/>
    <b v="1"/>
    <s v="theater/spaces"/>
    <x v="1219"/>
    <x v="1361"/>
    <x v="1"/>
    <x v="19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289"/>
    <b v="1"/>
    <s v="technology/hardware"/>
    <x v="1220"/>
    <x v="1362"/>
    <x v="2"/>
    <x v="13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445"/>
    <b v="1"/>
    <s v="technology/hardware"/>
    <x v="1221"/>
    <x v="1363"/>
    <x v="2"/>
    <x v="13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53"/>
    <b v="1"/>
    <s v="technology/hardware"/>
    <x v="1222"/>
    <x v="1364"/>
    <x v="2"/>
    <x v="13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230"/>
    <n v="7326.88"/>
    <x v="0"/>
    <s v="GB"/>
    <s v="GBP"/>
    <n v="1439625059"/>
    <n v="1436860259"/>
    <b v="0"/>
    <x v="464"/>
    <b v="1"/>
    <s v="technology/hardware"/>
    <x v="1223"/>
    <x v="1365"/>
    <x v="2"/>
    <x v="13"/>
    <x v="1384"/>
    <d v="2015-08-15T02:50:59"/>
  </r>
  <r>
    <n v="2725"/>
    <s v="Digital MPPT and Solar BMS for a Net Zero energy House"/>
    <s v="Best Net Zero energy solution for new or existing house (no more heating or electricity bills)."/>
    <x v="68"/>
    <n v="57817"/>
    <x v="0"/>
    <s v="CA"/>
    <s v="CAD"/>
    <n v="1488390735"/>
    <n v="1484070735"/>
    <b v="0"/>
    <x v="106"/>
    <b v="1"/>
    <s v="technology/hardware"/>
    <x v="1224"/>
    <x v="1366"/>
    <x v="2"/>
    <x v="13"/>
    <x v="1385"/>
    <d v="2017-03-01T12:52:15"/>
  </r>
  <r>
    <n v="2726"/>
    <s v="Krimston TWO - Dual SIM case for iPhone"/>
    <s v="Krimston TWO: iPhone Dual SIM Case"/>
    <x v="60"/>
    <n v="105745"/>
    <x v="0"/>
    <s v="US"/>
    <s v="USD"/>
    <n v="1461333311"/>
    <n v="1458741311"/>
    <b v="0"/>
    <x v="422"/>
    <b v="1"/>
    <s v="technology/hardware"/>
    <x v="1225"/>
    <x v="1367"/>
    <x v="2"/>
    <x v="13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65"/>
    <b v="1"/>
    <s v="technology/hardware"/>
    <x v="1226"/>
    <x v="1368"/>
    <x v="2"/>
    <x v="13"/>
    <x v="138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392"/>
    <b v="1"/>
    <s v="technology/hardware"/>
    <x v="1227"/>
    <x v="1369"/>
    <x v="2"/>
    <x v="13"/>
    <x v="138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x v="476"/>
    <x v="1370"/>
    <x v="2"/>
    <x v="13"/>
    <x v="1389"/>
    <d v="2015-05-01T00:46:37"/>
  </r>
  <r>
    <n v="2730"/>
    <s v="Yaba - Portable Speaker &amp; Guitar Amp"/>
    <s v="The world's most powerful portable speaker and guitar amplifier. Turns any surface into a speaker."/>
    <x v="63"/>
    <n v="45979.01"/>
    <x v="0"/>
    <s v="US"/>
    <s v="USD"/>
    <n v="1366635575"/>
    <n v="1363611575"/>
    <b v="0"/>
    <x v="324"/>
    <b v="1"/>
    <s v="technology/hardware"/>
    <x v="1228"/>
    <x v="1371"/>
    <x v="2"/>
    <x v="13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x v="1229"/>
    <x v="1372"/>
    <x v="2"/>
    <x v="13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86"/>
    <b v="1"/>
    <s v="technology/hardware"/>
    <x v="1230"/>
    <x v="1373"/>
    <x v="2"/>
    <x v="13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9"/>
    <n v="53769"/>
    <x v="0"/>
    <s v="US"/>
    <s v="USD"/>
    <n v="1428643974"/>
    <n v="1423463574"/>
    <b v="0"/>
    <x v="46"/>
    <b v="1"/>
    <s v="technology/hardware"/>
    <x v="1231"/>
    <x v="1374"/>
    <x v="2"/>
    <x v="13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210"/>
    <n v="22603"/>
    <x v="0"/>
    <s v="US"/>
    <s v="USD"/>
    <n v="1476395940"/>
    <n v="1473782592"/>
    <b v="0"/>
    <x v="410"/>
    <b v="1"/>
    <s v="technology/hardware"/>
    <x v="1232"/>
    <x v="1375"/>
    <x v="2"/>
    <x v="13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66"/>
    <b v="1"/>
    <s v="technology/hardware"/>
    <x v="1233"/>
    <x v="1376"/>
    <x v="2"/>
    <x v="13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x v="1234"/>
    <x v="1377"/>
    <x v="2"/>
    <x v="13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467"/>
    <b v="1"/>
    <s v="technology/hardware"/>
    <x v="1235"/>
    <x v="1378"/>
    <x v="2"/>
    <x v="13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x v="1236"/>
    <x v="1379"/>
    <x v="2"/>
    <x v="13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18"/>
    <n v="4225"/>
    <x v="0"/>
    <s v="GB"/>
    <s v="GBP"/>
    <n v="1399324717"/>
    <n v="1395436717"/>
    <b v="0"/>
    <x v="248"/>
    <b v="1"/>
    <s v="technology/hardware"/>
    <x v="1237"/>
    <x v="1380"/>
    <x v="2"/>
    <x v="13"/>
    <x v="139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x v="101"/>
    <x v="1381"/>
    <x v="2"/>
    <x v="13"/>
    <x v="1400"/>
    <d v="2015-03-11T18:45:52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x v="1238"/>
    <x v="767"/>
    <x v="1"/>
    <x v="3"/>
    <x v="140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x v="43"/>
    <x v="1382"/>
    <x v="1"/>
    <x v="3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x v="762"/>
    <x v="1383"/>
    <x v="1"/>
    <x v="3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x v="490"/>
    <x v="1384"/>
    <x v="1"/>
    <x v="3"/>
    <x v="140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26"/>
    <b v="1"/>
    <s v="theater/plays"/>
    <x v="138"/>
    <x v="1385"/>
    <x v="1"/>
    <x v="3"/>
    <x v="140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32"/>
    <b v="1"/>
    <s v="theater/plays"/>
    <x v="1239"/>
    <x v="1386"/>
    <x v="1"/>
    <x v="3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x v="1240"/>
    <x v="1387"/>
    <x v="1"/>
    <x v="3"/>
    <x v="140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x v="78"/>
    <x v="379"/>
    <x v="1"/>
    <x v="3"/>
    <x v="140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x v="1241"/>
    <x v="1388"/>
    <x v="1"/>
    <x v="3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x v="1242"/>
    <x v="1389"/>
    <x v="1"/>
    <x v="3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x v="78"/>
    <x v="1390"/>
    <x v="1"/>
    <x v="3"/>
    <x v="141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x v="1243"/>
    <x v="1391"/>
    <x v="1"/>
    <x v="3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88"/>
    <b v="1"/>
    <s v="theater/plays"/>
    <x v="1244"/>
    <x v="1392"/>
    <x v="1"/>
    <x v="3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311"/>
    <b v="1"/>
    <s v="theater/plays"/>
    <x v="1245"/>
    <x v="801"/>
    <x v="1"/>
    <x v="3"/>
    <x v="1414"/>
    <d v="2016-03-03T14:00:00"/>
  </r>
  <r>
    <n v="2795"/>
    <s v="Good Men Wanted at ANT Fest"/>
    <s v="A new play about five bad bitches who fought in the Civil War disguised as men, premiering at Ars Nova's ANT Fest."/>
    <x v="113"/>
    <n v="730"/>
    <x v="0"/>
    <s v="US"/>
    <s v="USD"/>
    <n v="1402095600"/>
    <n v="1400675841"/>
    <b v="0"/>
    <x v="9"/>
    <b v="1"/>
    <s v="theater/plays"/>
    <x v="1246"/>
    <x v="1393"/>
    <x v="1"/>
    <x v="3"/>
    <x v="1415"/>
    <d v="2014-06-06T18:00:00"/>
  </r>
  <r>
    <n v="2796"/>
    <s v="Fishcakes"/>
    <s v="Fishcakes is a piece of new writing for the Camden Fringe that explores a story of love, loss, and all the â€˜little things'."/>
    <x v="102"/>
    <n v="924"/>
    <x v="0"/>
    <s v="GB"/>
    <s v="GBP"/>
    <n v="1404564028"/>
    <n v="1401972028"/>
    <b v="0"/>
    <x v="64"/>
    <b v="1"/>
    <s v="theater/plays"/>
    <x v="1247"/>
    <x v="1394"/>
    <x v="1"/>
    <x v="3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14"/>
    <b v="1"/>
    <s v="theater/plays"/>
    <x v="1248"/>
    <x v="1395"/>
    <x v="1"/>
    <x v="3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13"/>
    <b v="1"/>
    <s v="theater/plays"/>
    <x v="322"/>
    <x v="1396"/>
    <x v="1"/>
    <x v="3"/>
    <x v="141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194"/>
    <b v="1"/>
    <s v="theater/plays"/>
    <x v="1249"/>
    <x v="1397"/>
    <x v="1"/>
    <x v="3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52"/>
    <b v="1"/>
    <s v="theater/plays"/>
    <x v="1250"/>
    <x v="1398"/>
    <x v="1"/>
    <x v="3"/>
    <x v="142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x v="1251"/>
    <x v="1399"/>
    <x v="1"/>
    <x v="3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17"/>
    <b v="1"/>
    <s v="theater/plays"/>
    <x v="1252"/>
    <x v="1400"/>
    <x v="1"/>
    <x v="3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33"/>
    <b v="1"/>
    <s v="theater/plays"/>
    <x v="1253"/>
    <x v="1401"/>
    <x v="1"/>
    <x v="3"/>
    <x v="142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x v="453"/>
    <x v="73"/>
    <x v="1"/>
    <x v="3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x v="513"/>
    <x v="1402"/>
    <x v="1"/>
    <x v="3"/>
    <x v="142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228"/>
    <b v="1"/>
    <s v="theater/plays"/>
    <x v="1254"/>
    <x v="1403"/>
    <x v="1"/>
    <x v="3"/>
    <x v="142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71"/>
    <b v="1"/>
    <s v="theater/plays"/>
    <x v="326"/>
    <x v="1404"/>
    <x v="1"/>
    <x v="3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x v="1255"/>
    <x v="1405"/>
    <x v="1"/>
    <x v="3"/>
    <x v="142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x v="1256"/>
    <x v="1406"/>
    <x v="1"/>
    <x v="3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x v="1257"/>
    <x v="1407"/>
    <x v="1"/>
    <x v="3"/>
    <x v="143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x v="1258"/>
    <x v="1408"/>
    <x v="1"/>
    <x v="3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74"/>
    <b v="1"/>
    <s v="theater/plays"/>
    <x v="1259"/>
    <x v="1409"/>
    <x v="1"/>
    <x v="3"/>
    <x v="1432"/>
    <d v="2015-04-05T23:00:00"/>
  </r>
  <r>
    <n v="2813"/>
    <s v="Hi, Are You Single? by Ryan J. Haddad"/>
    <s v="Ryan has a higher sex drive than you. He also has cerebral palsy. Join him for his hilarious and poignant new solo show!"/>
    <x v="93"/>
    <n v="3572.12"/>
    <x v="0"/>
    <s v="US"/>
    <s v="USD"/>
    <n v="1481737761"/>
    <n v="1479577761"/>
    <b v="0"/>
    <x v="83"/>
    <b v="1"/>
    <s v="theater/plays"/>
    <x v="1260"/>
    <x v="1410"/>
    <x v="1"/>
    <x v="3"/>
    <x v="143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x v="1261"/>
    <x v="1411"/>
    <x v="1"/>
    <x v="3"/>
    <x v="143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x v="509"/>
    <x v="1412"/>
    <x v="1"/>
    <x v="3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x v="1262"/>
    <x v="1413"/>
    <x v="1"/>
    <x v="3"/>
    <x v="143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x v="1263"/>
    <x v="1414"/>
    <x v="1"/>
    <x v="3"/>
    <x v="143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10"/>
    <b v="1"/>
    <s v="theater/plays"/>
    <x v="1264"/>
    <x v="1415"/>
    <x v="1"/>
    <x v="3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193"/>
    <b v="1"/>
    <s v="theater/plays"/>
    <x v="1265"/>
    <x v="1416"/>
    <x v="1"/>
    <x v="3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x v="917"/>
    <x v="1417"/>
    <x v="1"/>
    <x v="3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x v="31"/>
    <x v="848"/>
    <x v="1"/>
    <x v="3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14"/>
    <b v="1"/>
    <s v="theater/plays"/>
    <x v="31"/>
    <x v="1418"/>
    <x v="1"/>
    <x v="3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129"/>
    <n v="124"/>
    <x v="0"/>
    <s v="GB"/>
    <s v="GBP"/>
    <n v="1427842740"/>
    <n v="1425428206"/>
    <b v="0"/>
    <x v="25"/>
    <b v="1"/>
    <s v="theater/plays"/>
    <x v="520"/>
    <x v="1419"/>
    <x v="1"/>
    <x v="3"/>
    <x v="1443"/>
    <d v="2015-03-31T17:59:00"/>
  </r>
  <r>
    <n v="2824"/>
    <s v="The Rooftop"/>
    <s v="I wrote a One Act play called The Rooftop for a Female Playwright's festival. Every little bit helps!"/>
    <x v="139"/>
    <n v="760"/>
    <x v="0"/>
    <s v="US"/>
    <s v="USD"/>
    <n v="1434159780"/>
    <n v="1431412196"/>
    <b v="0"/>
    <x v="41"/>
    <b v="1"/>
    <s v="theater/plays"/>
    <x v="1266"/>
    <x v="1420"/>
    <x v="1"/>
    <x v="3"/>
    <x v="144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x v="101"/>
    <x v="1421"/>
    <x v="1"/>
    <x v="3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x v="1267"/>
    <x v="1422"/>
    <x v="1"/>
    <x v="3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x v="472"/>
    <x v="1423"/>
    <x v="1"/>
    <x v="3"/>
    <x v="1447"/>
    <d v="2016-06-03T11:30:00"/>
  </r>
  <r>
    <n v="2828"/>
    <s v="Peace In Our Time"/>
    <s v="The Battle of Britain has been lost; London is occupied, who can you trust? Help produce this classic piece of theatre. Drama for now."/>
    <x v="140"/>
    <n v="9536"/>
    <x v="0"/>
    <s v="GB"/>
    <s v="GBP"/>
    <n v="1443826800"/>
    <n v="1441606869"/>
    <b v="0"/>
    <x v="164"/>
    <b v="1"/>
    <s v="theater/plays"/>
    <x v="1268"/>
    <x v="1424"/>
    <x v="1"/>
    <x v="3"/>
    <x v="144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228"/>
    <b v="1"/>
    <s v="theater/plays"/>
    <x v="1269"/>
    <x v="1425"/>
    <x v="1"/>
    <x v="3"/>
    <x v="144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20"/>
    <b v="1"/>
    <s v="theater/plays"/>
    <x v="31"/>
    <x v="1426"/>
    <x v="1"/>
    <x v="3"/>
    <x v="145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x v="1142"/>
    <x v="1427"/>
    <x v="1"/>
    <x v="3"/>
    <x v="145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87"/>
    <b v="1"/>
    <s v="theater/plays"/>
    <x v="1270"/>
    <x v="1428"/>
    <x v="1"/>
    <x v="3"/>
    <x v="1452"/>
    <d v="2014-11-23T17:00:00"/>
  </r>
  <r>
    <n v="2833"/>
    <s v="Star Man Rocket Man"/>
    <s v="A new play about exploring outer space"/>
    <x v="128"/>
    <n v="2923"/>
    <x v="0"/>
    <s v="US"/>
    <s v="USD"/>
    <n v="1444528800"/>
    <n v="1442804633"/>
    <b v="0"/>
    <x v="2"/>
    <b v="1"/>
    <s v="theater/plays"/>
    <x v="1271"/>
    <x v="1429"/>
    <x v="1"/>
    <x v="3"/>
    <x v="1453"/>
    <d v="2015-10-10T21:00:00"/>
  </r>
  <r>
    <n v="2834"/>
    <s v="Thank You For Smoking"/>
    <s v="Thank You For Smoking. A play about love, 5 trillion cigarettes and how the Flintstones earned the tobacco industry millions."/>
    <x v="102"/>
    <n v="1360"/>
    <x v="0"/>
    <s v="GB"/>
    <s v="GBP"/>
    <n v="1422658930"/>
    <n v="1421362930"/>
    <b v="0"/>
    <x v="64"/>
    <b v="1"/>
    <s v="theater/plays"/>
    <x v="1272"/>
    <x v="1430"/>
    <x v="1"/>
    <x v="3"/>
    <x v="145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71"/>
    <b v="1"/>
    <s v="theater/plays"/>
    <x v="1273"/>
    <x v="1431"/>
    <x v="1"/>
    <x v="3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20"/>
    <b v="1"/>
    <s v="theater/plays"/>
    <x v="437"/>
    <x v="1432"/>
    <x v="1"/>
    <x v="3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x v="31"/>
    <x v="1433"/>
    <x v="1"/>
    <x v="3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18"/>
    <b v="1"/>
    <s v="theater/plays"/>
    <x v="472"/>
    <x v="1434"/>
    <x v="1"/>
    <x v="3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52"/>
    <b v="1"/>
    <s v="theater/plays"/>
    <x v="1274"/>
    <x v="1435"/>
    <x v="1"/>
    <x v="3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44"/>
    <b v="1"/>
    <s v="theater/plays"/>
    <x v="87"/>
    <x v="1436"/>
    <x v="1"/>
    <x v="3"/>
    <x v="1460"/>
    <d v="2015-03-18T12:00:00"/>
  </r>
  <r>
    <n v="2921"/>
    <s v="Fools Rush In: A Cabaret Benefiting BC/EFA Kickstarter"/>
    <s v="I'm creating a cabaret in which all donations go directly to Broadway Cares/Equity Fights AIDS."/>
    <x v="129"/>
    <n v="129"/>
    <x v="0"/>
    <s v="US"/>
    <s v="USD"/>
    <n v="1411679804"/>
    <n v="1409087804"/>
    <b v="0"/>
    <x v="311"/>
    <b v="1"/>
    <s v="theater/musical"/>
    <x v="1275"/>
    <x v="845"/>
    <x v="1"/>
    <x v="20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244"/>
    <b v="1"/>
    <s v="theater/musical"/>
    <x v="31"/>
    <x v="1437"/>
    <x v="1"/>
    <x v="20"/>
    <x v="146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x v="31"/>
    <x v="446"/>
    <x v="1"/>
    <x v="20"/>
    <x v="146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67"/>
    <b v="1"/>
    <s v="theater/musical"/>
    <x v="1127"/>
    <x v="1438"/>
    <x v="1"/>
    <x v="20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x v="66"/>
    <n v="46100.69"/>
    <x v="0"/>
    <s v="US"/>
    <s v="USD"/>
    <n v="1410444068"/>
    <n v="1407852068"/>
    <b v="0"/>
    <x v="456"/>
    <b v="1"/>
    <s v="theater/musical"/>
    <x v="1276"/>
    <x v="1439"/>
    <x v="1"/>
    <x v="20"/>
    <x v="146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23"/>
    <b v="1"/>
    <s v="theater/musical"/>
    <x v="524"/>
    <x v="1440"/>
    <x v="1"/>
    <x v="20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x v="1277"/>
    <x v="1441"/>
    <x v="1"/>
    <x v="20"/>
    <x v="146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x v="31"/>
    <x v="1442"/>
    <x v="1"/>
    <x v="20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x v="1278"/>
    <x v="1443"/>
    <x v="1"/>
    <x v="20"/>
    <x v="146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85"/>
    <b v="1"/>
    <s v="theater/musical"/>
    <x v="1279"/>
    <x v="1444"/>
    <x v="1"/>
    <x v="20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172"/>
    <b v="1"/>
    <s v="theater/musical"/>
    <x v="456"/>
    <x v="1445"/>
    <x v="1"/>
    <x v="20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s v="AU"/>
    <s v="AUD"/>
    <n v="1424516400"/>
    <n v="1421812637"/>
    <b v="0"/>
    <x v="44"/>
    <b v="1"/>
    <s v="theater/musical"/>
    <x v="1280"/>
    <x v="1446"/>
    <x v="1"/>
    <x v="20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18"/>
    <b v="1"/>
    <s v="theater/musical"/>
    <x v="1281"/>
    <x v="1447"/>
    <x v="1"/>
    <x v="20"/>
    <x v="147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x v="685"/>
    <x v="1448"/>
    <x v="1"/>
    <x v="20"/>
    <x v="147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x v="1282"/>
    <x v="1449"/>
    <x v="1"/>
    <x v="20"/>
    <x v="147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x v="346"/>
    <x v="1230"/>
    <x v="1"/>
    <x v="20"/>
    <x v="147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55"/>
    <b v="1"/>
    <s v="theater/musical"/>
    <x v="25"/>
    <x v="1450"/>
    <x v="1"/>
    <x v="20"/>
    <x v="147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x v="226"/>
    <x v="1451"/>
    <x v="1"/>
    <x v="20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x v="1283"/>
    <x v="1452"/>
    <x v="1"/>
    <x v="20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x v="1284"/>
    <x v="1453"/>
    <x v="1"/>
    <x v="20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x v="1285"/>
    <x v="1454"/>
    <x v="1"/>
    <x v="3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x v="396"/>
    <x v="1455"/>
    <x v="1"/>
    <x v="3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x v="1286"/>
    <x v="1456"/>
    <x v="1"/>
    <x v="3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84"/>
    <b v="1"/>
    <s v="theater/plays"/>
    <x v="1287"/>
    <x v="1457"/>
    <x v="1"/>
    <x v="3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x v="1288"/>
    <x v="1458"/>
    <x v="1"/>
    <x v="3"/>
    <x v="148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20"/>
    <b v="1"/>
    <s v="theater/plays"/>
    <x v="1289"/>
    <x v="1459"/>
    <x v="1"/>
    <x v="3"/>
    <x v="148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x v="1290"/>
    <x v="1460"/>
    <x v="1"/>
    <x v="3"/>
    <x v="148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x v="456"/>
    <x v="1461"/>
    <x v="1"/>
    <x v="3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x v="1291"/>
    <x v="1462"/>
    <x v="1"/>
    <x v="3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00"/>
    <b v="1"/>
    <s v="theater/plays"/>
    <x v="456"/>
    <x v="1463"/>
    <x v="1"/>
    <x v="3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x v="1292"/>
    <x v="1464"/>
    <x v="1"/>
    <x v="3"/>
    <x v="149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x v="1293"/>
    <x v="1465"/>
    <x v="1"/>
    <x v="3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x v="1294"/>
    <x v="1466"/>
    <x v="1"/>
    <x v="3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x v="351"/>
    <x v="1467"/>
    <x v="1"/>
    <x v="3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06"/>
    <b v="1"/>
    <s v="theater/plays"/>
    <x v="1295"/>
    <x v="1468"/>
    <x v="1"/>
    <x v="3"/>
    <x v="1495"/>
    <d v="2014-11-26T22:00:00"/>
  </r>
  <r>
    <n v="2976"/>
    <s v="Pizza Delique"/>
    <s v="A play that addresses an important social issue, brought to light by members of the UoM Drama Society."/>
    <x v="101"/>
    <n v="120"/>
    <x v="0"/>
    <s v="GB"/>
    <s v="GBP"/>
    <n v="1457870400"/>
    <n v="1456421530"/>
    <b v="0"/>
    <x v="25"/>
    <b v="1"/>
    <s v="theater/plays"/>
    <x v="1296"/>
    <x v="1469"/>
    <x v="1"/>
    <x v="3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195"/>
    <b v="1"/>
    <s v="theater/plays"/>
    <x v="1297"/>
    <x v="1470"/>
    <x v="1"/>
    <x v="3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x v="1298"/>
    <x v="1471"/>
    <x v="1"/>
    <x v="3"/>
    <x v="149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x v="322"/>
    <x v="1472"/>
    <x v="1"/>
    <x v="3"/>
    <x v="149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x v="1299"/>
    <x v="1473"/>
    <x v="1"/>
    <x v="3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64"/>
    <b v="1"/>
    <s v="theater/spaces"/>
    <x v="1300"/>
    <x v="1474"/>
    <x v="1"/>
    <x v="19"/>
    <x v="150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197"/>
    <b v="1"/>
    <s v="theater/spaces"/>
    <x v="1301"/>
    <x v="1475"/>
    <x v="1"/>
    <x v="19"/>
    <x v="1502"/>
    <d v="2016-02-11T11:29:03"/>
  </r>
  <r>
    <n v="2983"/>
    <s v="Build the House of Dad's!"/>
    <s v="Dad's Garage Theatre Company needs your help buying our new, forever home by hitting our $150,000 STRETCH GOAL!"/>
    <x v="232"/>
    <n v="169985.91"/>
    <x v="0"/>
    <s v="US"/>
    <s v="USD"/>
    <n v="1415722236"/>
    <n v="1410534636"/>
    <b v="1"/>
    <x v="468"/>
    <b v="1"/>
    <s v="theater/spaces"/>
    <x v="1302"/>
    <x v="1476"/>
    <x v="1"/>
    <x v="19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02"/>
    <b v="1"/>
    <s v="theater/spaces"/>
    <x v="1303"/>
    <x v="1477"/>
    <x v="1"/>
    <x v="19"/>
    <x v="150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02"/>
    <b v="1"/>
    <s v="theater/spaces"/>
    <x v="1304"/>
    <x v="1478"/>
    <x v="1"/>
    <x v="19"/>
    <x v="1505"/>
    <d v="2016-10-30T23:00:00"/>
  </r>
  <r>
    <n v="2986"/>
    <s v="Higher Education"/>
    <s v="Support the circus arts and help our aerial students work with more height. With your support, we will install beams at 19ft!"/>
    <x v="233"/>
    <n v="2532"/>
    <x v="0"/>
    <s v="GB"/>
    <s v="GBP"/>
    <n v="1462100406"/>
    <n v="1456920006"/>
    <b v="0"/>
    <x v="66"/>
    <b v="1"/>
    <s v="theater/spaces"/>
    <x v="195"/>
    <x v="1479"/>
    <x v="1"/>
    <x v="19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12"/>
    <b v="1"/>
    <s v="theater/spaces"/>
    <x v="1305"/>
    <x v="1480"/>
    <x v="1"/>
    <x v="19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x v="31"/>
    <x v="1481"/>
    <x v="1"/>
    <x v="19"/>
    <x v="150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69"/>
    <b v="1"/>
    <s v="theater/spaces"/>
    <x v="1306"/>
    <x v="1482"/>
    <x v="1"/>
    <x v="19"/>
    <x v="150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x v="31"/>
    <x v="1483"/>
    <x v="1"/>
    <x v="19"/>
    <x v="151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71"/>
    <b v="1"/>
    <s v="theater/spaces"/>
    <x v="1307"/>
    <x v="1484"/>
    <x v="1"/>
    <x v="19"/>
    <x v="151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x v="1308"/>
    <x v="1485"/>
    <x v="1"/>
    <x v="19"/>
    <x v="151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x v="1309"/>
    <x v="1486"/>
    <x v="1"/>
    <x v="19"/>
    <x v="151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197"/>
    <b v="1"/>
    <s v="theater/spaces"/>
    <x v="1310"/>
    <x v="1487"/>
    <x v="1"/>
    <x v="19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17"/>
    <b v="1"/>
    <s v="theater/spaces"/>
    <x v="1311"/>
    <x v="1488"/>
    <x v="1"/>
    <x v="19"/>
    <x v="151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392"/>
    <b v="1"/>
    <s v="theater/spaces"/>
    <x v="1312"/>
    <x v="1489"/>
    <x v="1"/>
    <x v="19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26"/>
    <b v="1"/>
    <s v="theater/spaces"/>
    <x v="1313"/>
    <x v="1490"/>
    <x v="1"/>
    <x v="19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9"/>
    <n v="51514.5"/>
    <x v="0"/>
    <s v="US"/>
    <s v="USD"/>
    <n v="1402892700"/>
    <n v="1400474329"/>
    <b v="0"/>
    <x v="470"/>
    <b v="1"/>
    <s v="theater/spaces"/>
    <x v="1314"/>
    <x v="1491"/>
    <x v="1"/>
    <x v="19"/>
    <x v="1518"/>
    <d v="2014-06-15T23:25:00"/>
  </r>
  <r>
    <n v="2999"/>
    <s v="RAT Fund-Riser"/>
    <s v="Restless Artists' Theatre is building risers and installing better lighting for our patrons.  We need to purchase raw materials."/>
    <x v="234"/>
    <n v="1605"/>
    <x v="0"/>
    <s v="US"/>
    <s v="USD"/>
    <n v="1488333600"/>
    <n v="1487094360"/>
    <b v="0"/>
    <x v="9"/>
    <b v="1"/>
    <s v="theater/spaces"/>
    <x v="1315"/>
    <x v="1492"/>
    <x v="1"/>
    <x v="19"/>
    <x v="151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x v="31"/>
    <x v="613"/>
    <x v="1"/>
    <x v="19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x v="235"/>
    <n v="22991.01"/>
    <x v="0"/>
    <s v="US"/>
    <s v="USD"/>
    <n v="1468445382"/>
    <n v="1465853382"/>
    <b v="0"/>
    <x v="471"/>
    <b v="1"/>
    <s v="theater/spaces"/>
    <x v="1316"/>
    <x v="1493"/>
    <x v="1"/>
    <x v="19"/>
    <x v="152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193"/>
    <b v="1"/>
    <s v="theater/spaces"/>
    <x v="1317"/>
    <x v="1494"/>
    <x v="1"/>
    <x v="19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x v="1241"/>
    <x v="1495"/>
    <x v="1"/>
    <x v="19"/>
    <x v="1523"/>
    <d v="2016-03-01T00:59:00"/>
  </r>
  <r>
    <n v="3004"/>
    <s v="Save the Agawam Cinemas"/>
    <s v="The Agawam Cinemas is to be successfully reopened by new ownership and the twin theaters must be converted to digital projection."/>
    <x v="68"/>
    <n v="45126"/>
    <x v="0"/>
    <s v="US"/>
    <s v="USD"/>
    <n v="1416089324"/>
    <n v="1413493724"/>
    <b v="0"/>
    <x v="472"/>
    <b v="1"/>
    <s v="theater/spaces"/>
    <x v="1318"/>
    <x v="1496"/>
    <x v="1"/>
    <x v="19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x v="236"/>
    <n v="12772.6"/>
    <x v="0"/>
    <s v="US"/>
    <s v="USD"/>
    <n v="1412611905"/>
    <n v="1410019905"/>
    <b v="0"/>
    <x v="105"/>
    <b v="1"/>
    <s v="theater/spaces"/>
    <x v="1319"/>
    <x v="1497"/>
    <x v="1"/>
    <x v="19"/>
    <x v="152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64"/>
    <b v="1"/>
    <s v="theater/spaces"/>
    <x v="1267"/>
    <x v="1498"/>
    <x v="1"/>
    <x v="19"/>
    <x v="152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x v="1320"/>
    <x v="850"/>
    <x v="1"/>
    <x v="19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x v="1241"/>
    <x v="1499"/>
    <x v="1"/>
    <x v="19"/>
    <x v="152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20"/>
    <b v="1"/>
    <s v="theater/spaces"/>
    <x v="1321"/>
    <x v="1500"/>
    <x v="1"/>
    <x v="19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x v="1322"/>
    <x v="1501"/>
    <x v="1"/>
    <x v="19"/>
    <x v="153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x v="1323"/>
    <x v="1502"/>
    <x v="1"/>
    <x v="19"/>
    <x v="153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55"/>
    <b v="1"/>
    <s v="theater/spaces"/>
    <x v="1324"/>
    <x v="1503"/>
    <x v="1"/>
    <x v="19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07"/>
    <b v="1"/>
    <s v="theater/spaces"/>
    <x v="1325"/>
    <x v="1504"/>
    <x v="1"/>
    <x v="19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73"/>
    <b v="1"/>
    <s v="theater/spaces"/>
    <x v="1326"/>
    <x v="1505"/>
    <x v="1"/>
    <x v="19"/>
    <x v="1534"/>
    <d v="2014-11-05T00:00:00"/>
  </r>
  <r>
    <n v="3015"/>
    <s v="A Sign for 34 West"/>
    <s v="We're turning an old yogurt shop into a live theater in downtown Charleston.   Please help us hang our sign!"/>
    <x v="72"/>
    <n v="3508"/>
    <x v="0"/>
    <s v="US"/>
    <s v="USD"/>
    <n v="1402459200"/>
    <n v="1401125238"/>
    <b v="0"/>
    <x v="222"/>
    <b v="1"/>
    <s v="theater/spaces"/>
    <x v="1327"/>
    <x v="1506"/>
    <x v="1"/>
    <x v="19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x v="1328"/>
    <x v="1507"/>
    <x v="1"/>
    <x v="19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70"/>
    <b v="1"/>
    <s v="theater/spaces"/>
    <x v="1329"/>
    <x v="1508"/>
    <x v="1"/>
    <x v="19"/>
    <x v="1537"/>
    <d v="2014-08-20T15:24:03"/>
  </r>
  <r>
    <n v="3018"/>
    <s v="Why Theatre"/>
    <s v="Le projet vise la crÃ©ation dâ€™un lieu de rÃ©sidence, recherche et formation dÃ©diÃ© Ã  l'art vivant, l'image et la narration."/>
    <x v="203"/>
    <n v="4230"/>
    <x v="0"/>
    <s v="FR"/>
    <s v="EUR"/>
    <n v="1437429600"/>
    <n v="1433747376"/>
    <b v="0"/>
    <x v="14"/>
    <b v="1"/>
    <s v="theater/spaces"/>
    <x v="1330"/>
    <x v="1509"/>
    <x v="1"/>
    <x v="19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12"/>
    <b v="1"/>
    <s v="theater/spaces"/>
    <x v="1331"/>
    <x v="1510"/>
    <x v="1"/>
    <x v="19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195"/>
    <b v="1"/>
    <s v="theater/spaces"/>
    <x v="1332"/>
    <x v="1511"/>
    <x v="1"/>
    <x v="19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43"/>
    <b v="1"/>
    <s v="theater/spaces"/>
    <x v="1333"/>
    <x v="1512"/>
    <x v="1"/>
    <x v="19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85"/>
    <b v="1"/>
    <s v="theater/spaces"/>
    <x v="1334"/>
    <x v="1513"/>
    <x v="1"/>
    <x v="19"/>
    <x v="1542"/>
    <d v="2016-08-27T17:53:29"/>
  </r>
  <r>
    <n v="3023"/>
    <s v="The Night Watch"/>
    <s v="Antonia Goddard Productions in association with Jethro Compton Productions presents THE NIGHT WATCH, an exciting new historical drama."/>
    <x v="113"/>
    <n v="721"/>
    <x v="0"/>
    <s v="GB"/>
    <s v="GBP"/>
    <n v="1434039186"/>
    <n v="1430151186"/>
    <b v="0"/>
    <x v="244"/>
    <b v="1"/>
    <s v="theater/spaces"/>
    <x v="214"/>
    <x v="1514"/>
    <x v="1"/>
    <x v="19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x v="1335"/>
    <x v="1515"/>
    <x v="1"/>
    <x v="19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98"/>
    <b v="1"/>
    <s v="theater/spaces"/>
    <x v="1336"/>
    <x v="1516"/>
    <x v="1"/>
    <x v="19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x v="1337"/>
    <x v="1249"/>
    <x v="1"/>
    <x v="19"/>
    <x v="1546"/>
    <d v="2017-03-03T06:01:32"/>
  </r>
  <r>
    <n v="3027"/>
    <s v="Help ReNew the Rainbow Stage (&amp; office) for Future Stars"/>
    <s v="Wavy says let's LIGHT UP THE RAINBOW STAGE and as our stretch reward we'll throw all of us a PARTY!"/>
    <x v="68"/>
    <n v="52576"/>
    <x v="0"/>
    <s v="US"/>
    <s v="USD"/>
    <n v="1426866851"/>
    <n v="1424278451"/>
    <b v="0"/>
    <x v="474"/>
    <b v="1"/>
    <s v="theater/spaces"/>
    <x v="1338"/>
    <x v="1517"/>
    <x v="1"/>
    <x v="19"/>
    <x v="154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07"/>
    <b v="1"/>
    <s v="theater/spaces"/>
    <x v="1339"/>
    <x v="1518"/>
    <x v="1"/>
    <x v="19"/>
    <x v="154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75"/>
    <b v="1"/>
    <s v="theater/spaces"/>
    <x v="1340"/>
    <x v="1519"/>
    <x v="1"/>
    <x v="19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x v="221"/>
    <n v="1867"/>
    <x v="0"/>
    <s v="US"/>
    <s v="USD"/>
    <n v="1442426171"/>
    <n v="1439834171"/>
    <b v="0"/>
    <x v="14"/>
    <b v="1"/>
    <s v="theater/spaces"/>
    <x v="1341"/>
    <x v="1520"/>
    <x v="1"/>
    <x v="19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x v="31"/>
    <x v="1521"/>
    <x v="1"/>
    <x v="19"/>
    <x v="155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x v="66"/>
    <x v="1522"/>
    <x v="1"/>
    <x v="19"/>
    <x v="155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x v="1342"/>
    <x v="1523"/>
    <x v="1"/>
    <x v="19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60"/>
    <n v="112536"/>
    <x v="0"/>
    <s v="US"/>
    <s v="USD"/>
    <n v="1477972740"/>
    <n v="1475326255"/>
    <b v="0"/>
    <x v="476"/>
    <b v="1"/>
    <s v="theater/spaces"/>
    <x v="1343"/>
    <x v="1524"/>
    <x v="1"/>
    <x v="19"/>
    <x v="155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77"/>
    <b v="1"/>
    <s v="theater/spaces"/>
    <x v="1344"/>
    <x v="1525"/>
    <x v="1"/>
    <x v="19"/>
    <x v="155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288"/>
    <b v="1"/>
    <s v="theater/spaces"/>
    <x v="1345"/>
    <x v="1526"/>
    <x v="1"/>
    <x v="19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x v="1346"/>
    <x v="1527"/>
    <x v="1"/>
    <x v="19"/>
    <x v="155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x v="10"/>
    <x v="1528"/>
    <x v="1"/>
    <x v="19"/>
    <x v="155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53"/>
    <b v="1"/>
    <s v="theater/spaces"/>
    <x v="1347"/>
    <x v="1529"/>
    <x v="1"/>
    <x v="19"/>
    <x v="155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59"/>
    <b v="1"/>
    <s v="theater/spaces"/>
    <x v="1096"/>
    <x v="1530"/>
    <x v="1"/>
    <x v="19"/>
    <x v="1560"/>
    <d v="2015-06-26T18:00:00"/>
  </r>
  <r>
    <n v="3041"/>
    <s v="Lend a Hand in Our Home"/>
    <s v="Privet! Hello! Bon Jour! We are the Arlekin Players Theatre and we need a home."/>
    <x v="237"/>
    <n v="9170"/>
    <x v="0"/>
    <s v="US"/>
    <s v="USD"/>
    <n v="1453323048"/>
    <n v="1450731048"/>
    <b v="0"/>
    <x v="187"/>
    <b v="1"/>
    <s v="theater/spaces"/>
    <x v="1348"/>
    <x v="1531"/>
    <x v="1"/>
    <x v="19"/>
    <x v="156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x v="346"/>
    <x v="1532"/>
    <x v="1"/>
    <x v="19"/>
    <x v="156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20"/>
    <b v="1"/>
    <s v="theater/spaces"/>
    <x v="1349"/>
    <x v="1533"/>
    <x v="1"/>
    <x v="19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16"/>
    <b v="1"/>
    <s v="theater/spaces"/>
    <x v="1350"/>
    <x v="1534"/>
    <x v="1"/>
    <x v="19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x v="1351"/>
    <x v="1535"/>
    <x v="1"/>
    <x v="19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167"/>
    <n v="15077"/>
    <x v="0"/>
    <s v="US"/>
    <s v="USD"/>
    <n v="1410324720"/>
    <n v="1407784586"/>
    <b v="0"/>
    <x v="6"/>
    <b v="1"/>
    <s v="theater/spaces"/>
    <x v="1352"/>
    <x v="1536"/>
    <x v="1"/>
    <x v="19"/>
    <x v="156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x v="1353"/>
    <x v="1537"/>
    <x v="1"/>
    <x v="19"/>
    <x v="156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x v="1354"/>
    <x v="1538"/>
    <x v="1"/>
    <x v="19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56"/>
    <n v="4000"/>
    <x v="0"/>
    <s v="US"/>
    <s v="USD"/>
    <n v="1434241255"/>
    <n v="1431649255"/>
    <b v="0"/>
    <x v="218"/>
    <b v="1"/>
    <s v="theater/spaces"/>
    <x v="239"/>
    <x v="1539"/>
    <x v="1"/>
    <x v="19"/>
    <x v="156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172"/>
    <b v="1"/>
    <s v="theater/spaces"/>
    <x v="456"/>
    <x v="1540"/>
    <x v="1"/>
    <x v="19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78"/>
    <b v="1"/>
    <s v="theater/plays"/>
    <x v="1355"/>
    <x v="1541"/>
    <x v="1"/>
    <x v="3"/>
    <x v="1571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x v="1356"/>
    <x v="1542"/>
    <x v="1"/>
    <x v="3"/>
    <x v="1572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x v="87"/>
    <x v="1543"/>
    <x v="1"/>
    <x v="3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193"/>
    <b v="1"/>
    <s v="theater/plays"/>
    <x v="50"/>
    <x v="1544"/>
    <x v="1"/>
    <x v="3"/>
    <x v="1574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x v="84"/>
    <x v="1545"/>
    <x v="1"/>
    <x v="3"/>
    <x v="1575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186"/>
    <b v="1"/>
    <s v="theater/plays"/>
    <x v="1357"/>
    <x v="1546"/>
    <x v="1"/>
    <x v="3"/>
    <x v="1576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0"/>
    <b v="1"/>
    <s v="theater/plays"/>
    <x v="1358"/>
    <x v="1547"/>
    <x v="1"/>
    <x v="3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37"/>
    <b v="1"/>
    <s v="theater/plays"/>
    <x v="1359"/>
    <x v="1548"/>
    <x v="1"/>
    <x v="3"/>
    <x v="1578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67"/>
    <b v="1"/>
    <s v="theater/plays"/>
    <x v="1360"/>
    <x v="1549"/>
    <x v="1"/>
    <x v="3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x v="65"/>
    <n v="5600"/>
    <x v="0"/>
    <s v="US"/>
    <s v="USD"/>
    <n v="1338591144"/>
    <n v="1335567144"/>
    <b v="1"/>
    <x v="30"/>
    <b v="1"/>
    <s v="theater/plays"/>
    <x v="1361"/>
    <x v="1550"/>
    <x v="1"/>
    <x v="3"/>
    <x v="1580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x v="50"/>
    <x v="1551"/>
    <x v="1"/>
    <x v="3"/>
    <x v="1581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x v="287"/>
    <x v="1552"/>
    <x v="1"/>
    <x v="3"/>
    <x v="1582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x v="1362"/>
    <x v="1553"/>
    <x v="1"/>
    <x v="3"/>
    <x v="1583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x v="726"/>
    <x v="1554"/>
    <x v="1"/>
    <x v="3"/>
    <x v="1584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32"/>
    <b v="1"/>
    <s v="theater/plays"/>
    <x v="1363"/>
    <x v="1555"/>
    <x v="1"/>
    <x v="3"/>
    <x v="1585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58"/>
    <b v="1"/>
    <s v="theater/plays"/>
    <x v="1364"/>
    <x v="1556"/>
    <x v="1"/>
    <x v="3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55"/>
    <n v="14450"/>
    <x v="0"/>
    <s v="US"/>
    <s v="USD"/>
    <n v="1402855525"/>
    <n v="1400263525"/>
    <b v="1"/>
    <x v="387"/>
    <b v="1"/>
    <s v="theater/plays"/>
    <x v="1365"/>
    <x v="1557"/>
    <x v="1"/>
    <x v="3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x v="1366"/>
    <x v="1558"/>
    <x v="1"/>
    <x v="3"/>
    <x v="1588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x v="1367"/>
    <x v="1559"/>
    <x v="1"/>
    <x v="3"/>
    <x v="1589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79"/>
    <b v="1"/>
    <s v="theater/plays"/>
    <x v="1368"/>
    <x v="1560"/>
    <x v="1"/>
    <x v="3"/>
    <x v="1590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55"/>
    <b v="1"/>
    <s v="theater/plays"/>
    <x v="1369"/>
    <x v="1561"/>
    <x v="1"/>
    <x v="3"/>
    <x v="1591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x v="1370"/>
    <x v="1562"/>
    <x v="1"/>
    <x v="3"/>
    <x v="1592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31"/>
    <b v="1"/>
    <s v="theater/plays"/>
    <x v="1371"/>
    <x v="1563"/>
    <x v="1"/>
    <x v="3"/>
    <x v="1593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x v="1372"/>
    <x v="1564"/>
    <x v="1"/>
    <x v="3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x v="1373"/>
    <x v="1565"/>
    <x v="1"/>
    <x v="3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x v="453"/>
    <x v="1566"/>
    <x v="1"/>
    <x v="3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32"/>
    <b v="1"/>
    <s v="theater/plays"/>
    <x v="214"/>
    <x v="1567"/>
    <x v="1"/>
    <x v="3"/>
    <x v="1597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x v="1374"/>
    <x v="1568"/>
    <x v="1"/>
    <x v="3"/>
    <x v="1598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x v="1375"/>
    <x v="1569"/>
    <x v="1"/>
    <x v="3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x v="104"/>
    <n v="2182"/>
    <x v="0"/>
    <s v="US"/>
    <s v="USD"/>
    <n v="1376838000"/>
    <n v="1374531631"/>
    <b v="1"/>
    <x v="155"/>
    <b v="1"/>
    <s v="theater/plays"/>
    <x v="1376"/>
    <x v="1570"/>
    <x v="1"/>
    <x v="3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x v="1377"/>
    <x v="1571"/>
    <x v="1"/>
    <x v="3"/>
    <x v="1601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x v="1378"/>
    <x v="1572"/>
    <x v="1"/>
    <x v="3"/>
    <x v="1602"/>
    <d v="2014-07-16T09:31:15"/>
  </r>
  <r>
    <n v="3179"/>
    <s v="I Do Wonder"/>
    <s v="A Sci-fi play in several vignettes that will narrate an alternate history in the mid-20th century."/>
    <x v="203"/>
    <n v="4794.82"/>
    <x v="0"/>
    <s v="US"/>
    <s v="USD"/>
    <n v="1367859071"/>
    <n v="1365699071"/>
    <b v="1"/>
    <x v="85"/>
    <b v="1"/>
    <s v="theater/plays"/>
    <x v="1379"/>
    <x v="1573"/>
    <x v="1"/>
    <x v="3"/>
    <x v="1603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x v="1380"/>
    <x v="1574"/>
    <x v="1"/>
    <x v="3"/>
    <x v="1604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x v="1288"/>
    <x v="1575"/>
    <x v="1"/>
    <x v="3"/>
    <x v="1605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69"/>
    <b v="1"/>
    <s v="theater/plays"/>
    <x v="1282"/>
    <x v="1576"/>
    <x v="1"/>
    <x v="3"/>
    <x v="1606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x v="1288"/>
    <x v="1577"/>
    <x v="1"/>
    <x v="3"/>
    <x v="1607"/>
    <d v="2013-08-23T14:04:29"/>
  </r>
  <r>
    <n v="3184"/>
    <s v="Equus at Frenetic Theatre"/>
    <s v="Equus is the story of a psychiatrist treating a teenaged boy who blinds six horses with a metal spike."/>
    <x v="238"/>
    <n v="4610"/>
    <x v="0"/>
    <s v="US"/>
    <s v="USD"/>
    <n v="1404258631"/>
    <n v="1401666631"/>
    <b v="1"/>
    <x v="67"/>
    <b v="1"/>
    <s v="theater/plays"/>
    <x v="1381"/>
    <x v="1578"/>
    <x v="1"/>
    <x v="3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x v="31"/>
    <x v="1442"/>
    <x v="1"/>
    <x v="3"/>
    <x v="1609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x v="1382"/>
    <x v="1579"/>
    <x v="1"/>
    <x v="3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28"/>
    <b v="1"/>
    <s v="theater/plays"/>
    <x v="1383"/>
    <x v="1580"/>
    <x v="1"/>
    <x v="3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31"/>
    <b v="1"/>
    <s v="theater/plays"/>
    <x v="497"/>
    <x v="1581"/>
    <x v="1"/>
    <x v="3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40"/>
    <n v="11335.7"/>
    <x v="0"/>
    <s v="US"/>
    <s v="USD"/>
    <n v="1403305200"/>
    <n v="1400512658"/>
    <b v="1"/>
    <x v="312"/>
    <b v="1"/>
    <s v="theater/plays"/>
    <x v="1384"/>
    <x v="1582"/>
    <x v="1"/>
    <x v="3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x v="1385"/>
    <x v="1583"/>
    <x v="1"/>
    <x v="3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1"/>
    <n v="27541"/>
    <x v="0"/>
    <s v="US"/>
    <s v="USD"/>
    <n v="1408068000"/>
    <n v="1405346680"/>
    <b v="1"/>
    <x v="480"/>
    <b v="1"/>
    <s v="theater/plays"/>
    <x v="1386"/>
    <x v="1584"/>
    <x v="1"/>
    <x v="3"/>
    <x v="1615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14"/>
    <b v="1"/>
    <s v="theater/plays"/>
    <x v="1387"/>
    <x v="1585"/>
    <x v="1"/>
    <x v="3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x v="1388"/>
    <x v="1586"/>
    <x v="1"/>
    <x v="3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26"/>
    <b v="1"/>
    <s v="theater/plays"/>
    <x v="1389"/>
    <x v="1587"/>
    <x v="1"/>
    <x v="3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69"/>
    <b v="1"/>
    <s v="theater/plays"/>
    <x v="1390"/>
    <x v="1588"/>
    <x v="1"/>
    <x v="3"/>
    <x v="1619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x v="1391"/>
    <x v="1589"/>
    <x v="1"/>
    <x v="3"/>
    <x v="1620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193"/>
    <b v="1"/>
    <s v="theater/plays"/>
    <x v="1333"/>
    <x v="1590"/>
    <x v="1"/>
    <x v="3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83"/>
    <b v="1"/>
    <s v="theater/plays"/>
    <x v="283"/>
    <x v="1591"/>
    <x v="1"/>
    <x v="3"/>
    <x v="1622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x v="1392"/>
    <x v="1592"/>
    <x v="1"/>
    <x v="3"/>
    <x v="1623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197"/>
    <b v="1"/>
    <s v="theater/plays"/>
    <x v="1393"/>
    <x v="1593"/>
    <x v="1"/>
    <x v="3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06"/>
    <b v="1"/>
    <s v="theater/plays"/>
    <x v="1394"/>
    <x v="1594"/>
    <x v="1"/>
    <x v="3"/>
    <x v="1625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2"/>
    <b v="1"/>
    <s v="theater/plays"/>
    <x v="1395"/>
    <x v="1595"/>
    <x v="1"/>
    <x v="3"/>
    <x v="1626"/>
    <d v="2015-10-24T16:29:00"/>
  </r>
  <r>
    <n v="3223"/>
    <s v="Good People by David Lindsay-Abaire at Waterfront Playhouse"/>
    <s v="Bringing David Lindsay-Abaire's award-winning story of our times to the East Bay."/>
    <x v="231"/>
    <n v="3395"/>
    <x v="0"/>
    <s v="US"/>
    <s v="USD"/>
    <n v="1440100976"/>
    <n v="1437508976"/>
    <b v="1"/>
    <x v="132"/>
    <b v="1"/>
    <s v="theater/plays"/>
    <x v="1396"/>
    <x v="1596"/>
    <x v="1"/>
    <x v="3"/>
    <x v="1627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81"/>
    <b v="1"/>
    <s v="theater/plays"/>
    <x v="1397"/>
    <x v="1597"/>
    <x v="1"/>
    <x v="3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x v="569"/>
    <x v="1598"/>
    <x v="1"/>
    <x v="3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x v="44"/>
    <x v="1599"/>
    <x v="1"/>
    <x v="3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195"/>
    <b v="1"/>
    <s v="theater/plays"/>
    <x v="524"/>
    <x v="73"/>
    <x v="1"/>
    <x v="3"/>
    <x v="1631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x v="1398"/>
    <x v="1600"/>
    <x v="1"/>
    <x v="3"/>
    <x v="1632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80"/>
    <b v="1"/>
    <s v="theater/plays"/>
    <x v="1399"/>
    <x v="1601"/>
    <x v="1"/>
    <x v="3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x v="1400"/>
    <x v="1602"/>
    <x v="1"/>
    <x v="3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x v="1401"/>
    <x v="1603"/>
    <x v="1"/>
    <x v="3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x v="1402"/>
    <x v="1604"/>
    <x v="1"/>
    <x v="3"/>
    <x v="1636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x v="1403"/>
    <x v="1605"/>
    <x v="1"/>
    <x v="3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26"/>
    <b v="1"/>
    <s v="theater/plays"/>
    <x v="1404"/>
    <x v="1606"/>
    <x v="1"/>
    <x v="3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08"/>
    <b v="1"/>
    <s v="theater/plays"/>
    <x v="1405"/>
    <x v="1607"/>
    <x v="1"/>
    <x v="3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15"/>
    <b v="1"/>
    <s v="theater/plays"/>
    <x v="1055"/>
    <x v="1608"/>
    <x v="1"/>
    <x v="3"/>
    <x v="1640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289"/>
    <b v="1"/>
    <s v="theater/plays"/>
    <x v="1406"/>
    <x v="1609"/>
    <x v="1"/>
    <x v="3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0"/>
    <s v="GB"/>
    <s v="GBP"/>
    <n v="1435752898"/>
    <n v="1433160898"/>
    <b v="1"/>
    <x v="1"/>
    <b v="1"/>
    <s v="theater/plays"/>
    <x v="1407"/>
    <x v="1610"/>
    <x v="1"/>
    <x v="3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0"/>
    <s v="GB"/>
    <s v="GBP"/>
    <n v="1445817540"/>
    <n v="1443665293"/>
    <b v="1"/>
    <x v="193"/>
    <b v="1"/>
    <s v="theater/plays"/>
    <x v="1408"/>
    <x v="1611"/>
    <x v="1"/>
    <x v="3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x v="316"/>
    <x v="1612"/>
    <x v="1"/>
    <x v="3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47"/>
    <b v="1"/>
    <s v="theater/plays"/>
    <x v="1409"/>
    <x v="1613"/>
    <x v="1"/>
    <x v="3"/>
    <x v="1645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46"/>
    <b v="1"/>
    <s v="theater/plays"/>
    <x v="1410"/>
    <x v="1614"/>
    <x v="1"/>
    <x v="3"/>
    <x v="1646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x v="1411"/>
    <x v="1615"/>
    <x v="1"/>
    <x v="3"/>
    <x v="1647"/>
    <d v="2015-10-08T19:00:00"/>
  </r>
  <r>
    <n v="3244"/>
    <s v="'Time Please'"/>
    <s v="'Time Please' is a black comedy set in a failing public house in a run-down part of town, where things are about to get messy."/>
    <x v="117"/>
    <n v="1647"/>
    <x v="0"/>
    <s v="GB"/>
    <s v="GBP"/>
    <n v="1480613982"/>
    <n v="1478018382"/>
    <b v="0"/>
    <x v="50"/>
    <b v="1"/>
    <s v="theater/plays"/>
    <x v="1412"/>
    <x v="1616"/>
    <x v="1"/>
    <x v="3"/>
    <x v="1648"/>
    <d v="2016-12-01T12:39:42"/>
  </r>
  <r>
    <n v="3245"/>
    <s v="Roughly Speaking: Voices from The Soup Kitchen"/>
    <s v="Five playwrights volunteer at New York's largest soup kitchen and develop a play around the people they meet."/>
    <x v="130"/>
    <n v="21904"/>
    <x v="0"/>
    <s v="US"/>
    <s v="USD"/>
    <n v="1434074400"/>
    <n v="1431354258"/>
    <b v="0"/>
    <x v="482"/>
    <b v="1"/>
    <s v="theater/plays"/>
    <x v="1413"/>
    <x v="1617"/>
    <x v="1"/>
    <x v="3"/>
    <x v="1649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0"/>
    <b v="1"/>
    <s v="theater/plays"/>
    <x v="1414"/>
    <x v="1618"/>
    <x v="1"/>
    <x v="3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x v="1415"/>
    <x v="1619"/>
    <x v="1"/>
    <x v="3"/>
    <x v="1651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32"/>
    <b v="1"/>
    <s v="theater/plays"/>
    <x v="1416"/>
    <x v="1620"/>
    <x v="1"/>
    <x v="3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5"/>
    <n v="5771"/>
    <x v="0"/>
    <s v="US"/>
    <s v="USD"/>
    <n v="1434822914"/>
    <n v="1432230914"/>
    <b v="1"/>
    <x v="96"/>
    <b v="1"/>
    <s v="theater/plays"/>
    <x v="1417"/>
    <x v="1621"/>
    <x v="1"/>
    <x v="3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78"/>
    <b v="1"/>
    <s v="theater/plays"/>
    <x v="1418"/>
    <x v="1622"/>
    <x v="1"/>
    <x v="3"/>
    <x v="1654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x v="903"/>
    <x v="1623"/>
    <x v="1"/>
    <x v="3"/>
    <x v="1655"/>
    <d v="2015-06-21T12:32:46"/>
  </r>
  <r>
    <n v="3252"/>
    <s v="Modern Love"/>
    <s v="How do we navigate the boundaries between friendship, sexual intimacy and obsessive desire?"/>
    <x v="240"/>
    <n v="2876"/>
    <x v="0"/>
    <s v="GB"/>
    <s v="GBP"/>
    <n v="1473247240"/>
    <n v="1470655240"/>
    <b v="1"/>
    <x v="123"/>
    <b v="1"/>
    <s v="theater/plays"/>
    <x v="1419"/>
    <x v="1624"/>
    <x v="1"/>
    <x v="3"/>
    <x v="1656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26"/>
    <b v="1"/>
    <s v="theater/plays"/>
    <x v="1420"/>
    <x v="1625"/>
    <x v="1"/>
    <x v="3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55"/>
    <n v="13163.5"/>
    <x v="0"/>
    <s v="GB"/>
    <s v="GBP"/>
    <n v="1427331809"/>
    <n v="1424743409"/>
    <b v="1"/>
    <x v="143"/>
    <b v="1"/>
    <s v="theater/plays"/>
    <x v="1421"/>
    <x v="1626"/>
    <x v="1"/>
    <x v="3"/>
    <x v="1658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x v="698"/>
    <x v="1627"/>
    <x v="1"/>
    <x v="3"/>
    <x v="1659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53"/>
    <b v="1"/>
    <s v="theater/plays"/>
    <x v="1422"/>
    <x v="1628"/>
    <x v="1"/>
    <x v="3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x v="1423"/>
    <x v="1629"/>
    <x v="1"/>
    <x v="3"/>
    <x v="1661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x v="1424"/>
    <x v="1630"/>
    <x v="1"/>
    <x v="3"/>
    <x v="1662"/>
    <d v="2015-01-08T16:17:41"/>
  </r>
  <r>
    <n v="3259"/>
    <s v="Laughter is Sacred Space 2.0"/>
    <s v="The Human Faces Tour - Every Story Sacred. This tour is about laughter, grief, and identity in the human striving toward wholeness"/>
    <x v="161"/>
    <n v="24418.6"/>
    <x v="0"/>
    <s v="US"/>
    <s v="USD"/>
    <n v="1475294340"/>
    <n v="1472753745"/>
    <b v="1"/>
    <x v="164"/>
    <b v="1"/>
    <s v="theater/plays"/>
    <x v="1425"/>
    <x v="1631"/>
    <x v="1"/>
    <x v="3"/>
    <x v="1663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88"/>
    <b v="1"/>
    <s v="theater/plays"/>
    <x v="1426"/>
    <x v="1632"/>
    <x v="1"/>
    <x v="3"/>
    <x v="1664"/>
    <d v="2015-11-30T12:08:38"/>
  </r>
  <r>
    <n v="3261"/>
    <s v="Scrappy Shakespeare: A Midsummer Night's Dream"/>
    <s v="Six Spartanburg-based professional actors perform A Midsummer Night's Dream outdoors in downtown Spartanburg."/>
    <x v="100"/>
    <n v="3315"/>
    <x v="0"/>
    <s v="US"/>
    <s v="USD"/>
    <n v="1437067476"/>
    <n v="1434475476"/>
    <b v="1"/>
    <x v="72"/>
    <b v="1"/>
    <s v="theater/plays"/>
    <x v="1427"/>
    <x v="1633"/>
    <x v="1"/>
    <x v="3"/>
    <x v="1665"/>
    <d v="2015-07-16T12:24:36"/>
  </r>
  <r>
    <n v="3262"/>
    <s v="Prison Boxing: A New Play by Leah Joki"/>
    <s v="A one-woman theatrical exploration of the prison system and its inhabitants."/>
    <x v="241"/>
    <n v="12571"/>
    <x v="0"/>
    <s v="US"/>
    <s v="USD"/>
    <n v="1419220800"/>
    <n v="1416555262"/>
    <b v="1"/>
    <x v="169"/>
    <b v="1"/>
    <s v="theater/plays"/>
    <x v="1428"/>
    <x v="1634"/>
    <x v="1"/>
    <x v="3"/>
    <x v="1666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x v="1429"/>
    <x v="1635"/>
    <x v="1"/>
    <x v="3"/>
    <x v="1667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x v="214"/>
    <x v="1636"/>
    <x v="1"/>
    <x v="3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x v="128"/>
    <n v="4428"/>
    <x v="0"/>
    <s v="IE"/>
    <s v="EUR"/>
    <n v="1449162000"/>
    <n v="1446570315"/>
    <b v="1"/>
    <x v="258"/>
    <b v="1"/>
    <s v="theater/plays"/>
    <x v="1198"/>
    <x v="1637"/>
    <x v="1"/>
    <x v="3"/>
    <x v="1669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10"/>
    <b v="1"/>
    <s v="theater/plays"/>
    <x v="1430"/>
    <x v="1638"/>
    <x v="1"/>
    <x v="3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29"/>
    <b v="1"/>
    <s v="theater/plays"/>
    <x v="283"/>
    <x v="1639"/>
    <x v="1"/>
    <x v="3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59"/>
    <b v="1"/>
    <s v="theater/plays"/>
    <x v="346"/>
    <x v="1640"/>
    <x v="1"/>
    <x v="3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x v="648"/>
    <x v="1641"/>
    <x v="1"/>
    <x v="3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195"/>
    <b v="1"/>
    <s v="theater/plays"/>
    <x v="392"/>
    <x v="1642"/>
    <x v="1"/>
    <x v="3"/>
    <x v="1674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x v="1263"/>
    <x v="1643"/>
    <x v="1"/>
    <x v="3"/>
    <x v="1675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98"/>
    <b v="1"/>
    <s v="theater/plays"/>
    <x v="1431"/>
    <x v="1644"/>
    <x v="1"/>
    <x v="3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x v="128"/>
    <x v="1645"/>
    <x v="1"/>
    <x v="3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x v="242"/>
    <n v="15705"/>
    <x v="0"/>
    <s v="US"/>
    <s v="USD"/>
    <n v="1458075600"/>
    <n v="1454259272"/>
    <b v="1"/>
    <x v="162"/>
    <b v="1"/>
    <s v="theater/plays"/>
    <x v="1432"/>
    <x v="1646"/>
    <x v="1"/>
    <x v="3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x v="1433"/>
    <x v="1647"/>
    <x v="1"/>
    <x v="3"/>
    <x v="1679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x v="1434"/>
    <x v="1648"/>
    <x v="1"/>
    <x v="3"/>
    <x v="1680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x v="1093"/>
    <x v="1649"/>
    <x v="1"/>
    <x v="3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x v="1144"/>
    <x v="1650"/>
    <x v="1"/>
    <x v="3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43"/>
    <n v="6628"/>
    <x v="0"/>
    <s v="US"/>
    <s v="USD"/>
    <n v="1459474059"/>
    <n v="1456885659"/>
    <b v="0"/>
    <x v="258"/>
    <b v="1"/>
    <s v="theater/plays"/>
    <x v="1435"/>
    <x v="1651"/>
    <x v="1"/>
    <x v="3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195"/>
    <b v="1"/>
    <s v="theater/plays"/>
    <x v="214"/>
    <x v="1652"/>
    <x v="1"/>
    <x v="3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x v="1436"/>
    <x v="1653"/>
    <x v="1"/>
    <x v="3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244"/>
    <n v="31820.5"/>
    <x v="0"/>
    <s v="US"/>
    <s v="USD"/>
    <n v="1461904788"/>
    <n v="1458103188"/>
    <b v="0"/>
    <x v="177"/>
    <b v="1"/>
    <s v="theater/plays"/>
    <x v="1437"/>
    <x v="1654"/>
    <x v="1"/>
    <x v="3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02"/>
    <n v="838"/>
    <x v="0"/>
    <s v="GB"/>
    <s v="GBP"/>
    <n v="1455138000"/>
    <n v="1452448298"/>
    <b v="0"/>
    <x v="5"/>
    <b v="1"/>
    <s v="theater/plays"/>
    <x v="1438"/>
    <x v="1655"/>
    <x v="1"/>
    <x v="3"/>
    <x v="1687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x v="190"/>
    <x v="1656"/>
    <x v="1"/>
    <x v="3"/>
    <x v="1688"/>
    <d v="2016-01-29T00:59:00"/>
  </r>
  <r>
    <n v="3285"/>
    <s v="By Morning"/>
    <s v="A new play by Matthew Gasda"/>
    <x v="245"/>
    <n v="5604"/>
    <x v="0"/>
    <s v="US"/>
    <s v="USD"/>
    <n v="1488258000"/>
    <n v="1485556626"/>
    <b v="0"/>
    <x v="75"/>
    <b v="1"/>
    <s v="theater/plays"/>
    <x v="1439"/>
    <x v="1657"/>
    <x v="1"/>
    <x v="3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31"/>
    <b v="1"/>
    <s v="theater/plays"/>
    <x v="1440"/>
    <x v="1658"/>
    <x v="1"/>
    <x v="3"/>
    <x v="1690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x v="31"/>
    <x v="1659"/>
    <x v="1"/>
    <x v="3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27"/>
    <b v="1"/>
    <s v="theater/plays"/>
    <x v="1441"/>
    <x v="1660"/>
    <x v="1"/>
    <x v="3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x v="1442"/>
    <x v="1661"/>
    <x v="1"/>
    <x v="3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387"/>
    <b v="1"/>
    <s v="theater/plays"/>
    <x v="655"/>
    <x v="1662"/>
    <x v="1"/>
    <x v="3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x v="287"/>
    <x v="1663"/>
    <x v="1"/>
    <x v="3"/>
    <x v="1695"/>
    <d v="2015-09-16T22:59:00"/>
  </r>
  <r>
    <n v="3292"/>
    <s v="Dick Whittington - our 2016 community pantomime!"/>
    <s v="Iver Heath Drama Club is a not-for-profit community group and this year we are performing DICK WHITTINGTON."/>
    <x v="246"/>
    <n v="289"/>
    <x v="0"/>
    <s v="GB"/>
    <s v="GBP"/>
    <n v="1449257348"/>
    <n v="1444069748"/>
    <b v="0"/>
    <x v="41"/>
    <b v="1"/>
    <s v="theater/plays"/>
    <x v="1443"/>
    <x v="1664"/>
    <x v="1"/>
    <x v="3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00"/>
    <b v="1"/>
    <s v="theater/plays"/>
    <x v="1444"/>
    <x v="1665"/>
    <x v="1"/>
    <x v="3"/>
    <x v="1697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x v="645"/>
    <x v="1666"/>
    <x v="1"/>
    <x v="3"/>
    <x v="1698"/>
    <d v="2015-06-16T07:59:14"/>
  </r>
  <r>
    <n v="3295"/>
    <s v="The Divine Comedy Show"/>
    <s v="A comedic drama about The Devil and his quest to take a bride and to Hell with the consequences, no matter what they may be."/>
    <x v="113"/>
    <n v="720.01"/>
    <x v="0"/>
    <s v="GB"/>
    <s v="GBP"/>
    <n v="1474886229"/>
    <n v="1472294229"/>
    <b v="0"/>
    <x v="74"/>
    <b v="1"/>
    <s v="theater/plays"/>
    <x v="1445"/>
    <x v="1667"/>
    <x v="1"/>
    <x v="3"/>
    <x v="1699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x v="1446"/>
    <x v="1668"/>
    <x v="1"/>
    <x v="3"/>
    <x v="1700"/>
    <d v="2015-11-22T17:00:00"/>
  </r>
  <r>
    <n v="3297"/>
    <s v="MY EYES WENT DARK"/>
    <s v="A father loses his family in a freak plane crash and goes on to murder the air traffic controller he holds responsible."/>
    <x v="65"/>
    <n v="5504"/>
    <x v="0"/>
    <s v="GB"/>
    <s v="GBP"/>
    <n v="1438037940"/>
    <n v="1436380256"/>
    <b v="0"/>
    <x v="34"/>
    <b v="1"/>
    <s v="theater/plays"/>
    <x v="1447"/>
    <x v="1669"/>
    <x v="1"/>
    <x v="3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387"/>
    <b v="1"/>
    <s v="theater/plays"/>
    <x v="1448"/>
    <x v="1670"/>
    <x v="1"/>
    <x v="3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58"/>
    <b v="1"/>
    <s v="theater/plays"/>
    <x v="1449"/>
    <x v="1671"/>
    <x v="1"/>
    <x v="3"/>
    <x v="1703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96"/>
    <b v="1"/>
    <s v="theater/plays"/>
    <x v="1450"/>
    <x v="1672"/>
    <x v="1"/>
    <x v="3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x v="750"/>
    <x v="1673"/>
    <x v="1"/>
    <x v="3"/>
    <x v="1705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23"/>
    <b v="1"/>
    <s v="theater/plays"/>
    <x v="1451"/>
    <x v="1674"/>
    <x v="1"/>
    <x v="3"/>
    <x v="1706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x v="1452"/>
    <x v="1675"/>
    <x v="1"/>
    <x v="3"/>
    <x v="1707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71"/>
    <b v="1"/>
    <s v="theater/plays"/>
    <x v="1453"/>
    <x v="1676"/>
    <x v="1"/>
    <x v="3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x v="1454"/>
    <x v="1677"/>
    <x v="1"/>
    <x v="3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18"/>
    <b v="1"/>
    <s v="theater/plays"/>
    <x v="1455"/>
    <x v="1678"/>
    <x v="1"/>
    <x v="3"/>
    <x v="1710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x v="1456"/>
    <x v="1679"/>
    <x v="1"/>
    <x v="3"/>
    <x v="1711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x v="1457"/>
    <x v="1680"/>
    <x v="1"/>
    <x v="3"/>
    <x v="1712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52"/>
    <b v="1"/>
    <s v="theater/plays"/>
    <x v="1458"/>
    <x v="1681"/>
    <x v="1"/>
    <x v="3"/>
    <x v="1713"/>
    <d v="2016-10-16T10:36:18"/>
  </r>
  <r>
    <n v="3310"/>
    <s v="The Island Boys: A New Play"/>
    <s v="A new play about coming coming home, recovery, and trying to find God in the process."/>
    <x v="86"/>
    <n v="6505"/>
    <x v="0"/>
    <s v="US"/>
    <s v="USD"/>
    <n v="1444169825"/>
    <n v="1441577825"/>
    <b v="0"/>
    <x v="152"/>
    <b v="1"/>
    <s v="theater/plays"/>
    <x v="743"/>
    <x v="1682"/>
    <x v="1"/>
    <x v="3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x v="1459"/>
    <x v="1683"/>
    <x v="1"/>
    <x v="3"/>
    <x v="1715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x v="1460"/>
    <x v="1642"/>
    <x v="1"/>
    <x v="3"/>
    <x v="1716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x v="1461"/>
    <x v="1684"/>
    <x v="1"/>
    <x v="3"/>
    <x v="1717"/>
    <d v="2016-01-26T20:00:00"/>
  </r>
  <r>
    <n v="3314"/>
    <s v="The White Bike"/>
    <s v="I want to add a new perspective to the cycling safety debate by taking my play THE WHITE BIKE to the Edinburgh Festival of Cycling"/>
    <x v="102"/>
    <n v="1686"/>
    <x v="0"/>
    <s v="GB"/>
    <s v="GBP"/>
    <n v="1431115500"/>
    <n v="1428733511"/>
    <b v="0"/>
    <x v="6"/>
    <b v="1"/>
    <s v="theater/plays"/>
    <x v="1462"/>
    <x v="1685"/>
    <x v="1"/>
    <x v="3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x v="513"/>
    <x v="1686"/>
    <x v="1"/>
    <x v="3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s v="US"/>
    <s v="USD"/>
    <n v="1407506040"/>
    <n v="1404680075"/>
    <b v="0"/>
    <x v="309"/>
    <b v="1"/>
    <s v="theater/plays"/>
    <x v="1463"/>
    <x v="1687"/>
    <x v="1"/>
    <x v="3"/>
    <x v="1720"/>
    <d v="2014-08-08T08:54:00"/>
  </r>
  <r>
    <n v="3317"/>
    <s v="Seven Minutes in Eternity"/>
    <s v="Andy Boyd's epic new satire about heroes and villains, humankind's search for glory, and fascism in America"/>
    <x v="248"/>
    <n v="1115"/>
    <x v="0"/>
    <s v="US"/>
    <s v="USD"/>
    <n v="1465347424"/>
    <n v="1462755424"/>
    <b v="0"/>
    <x v="59"/>
    <b v="1"/>
    <s v="theater/plays"/>
    <x v="1464"/>
    <x v="1688"/>
    <x v="1"/>
    <x v="3"/>
    <x v="1721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x v="1465"/>
    <x v="1689"/>
    <x v="1"/>
    <x v="3"/>
    <x v="1722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x v="685"/>
    <x v="751"/>
    <x v="1"/>
    <x v="3"/>
    <x v="1723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x v="50"/>
    <x v="1690"/>
    <x v="1"/>
    <x v="3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x v="128"/>
    <x v="1691"/>
    <x v="1"/>
    <x v="3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00"/>
    <n v="3350"/>
    <x v="0"/>
    <s v="US"/>
    <s v="USD"/>
    <n v="1466567700"/>
    <n v="1464653696"/>
    <b v="0"/>
    <x v="23"/>
    <b v="1"/>
    <s v="theater/plays"/>
    <x v="1466"/>
    <x v="1692"/>
    <x v="1"/>
    <x v="3"/>
    <x v="1726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x v="1467"/>
    <x v="1693"/>
    <x v="1"/>
    <x v="3"/>
    <x v="1727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x v="392"/>
    <x v="1694"/>
    <x v="1"/>
    <x v="3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x v="1468"/>
    <x v="446"/>
    <x v="1"/>
    <x v="3"/>
    <x v="1729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x v="226"/>
    <x v="1695"/>
    <x v="1"/>
    <x v="3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x v="102"/>
    <n v="810"/>
    <x v="0"/>
    <s v="GB"/>
    <s v="GBP"/>
    <n v="1462697966"/>
    <n v="1460105966"/>
    <b v="0"/>
    <x v="51"/>
    <b v="1"/>
    <s v="theater/plays"/>
    <x v="488"/>
    <x v="1696"/>
    <x v="1"/>
    <x v="3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172"/>
    <b v="1"/>
    <s v="theater/plays"/>
    <x v="1469"/>
    <x v="1697"/>
    <x v="1"/>
    <x v="3"/>
    <x v="1732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x v="1470"/>
    <x v="1698"/>
    <x v="1"/>
    <x v="3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x v="1471"/>
    <x v="1699"/>
    <x v="1"/>
    <x v="3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x v="1472"/>
    <x v="1700"/>
    <x v="1"/>
    <x v="3"/>
    <x v="1735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74"/>
    <b v="1"/>
    <s v="theater/plays"/>
    <x v="31"/>
    <x v="1701"/>
    <x v="1"/>
    <x v="3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02"/>
    <b v="1"/>
    <s v="theater/plays"/>
    <x v="1473"/>
    <x v="1702"/>
    <x v="1"/>
    <x v="3"/>
    <x v="1737"/>
    <d v="2015-06-15T11:14:40"/>
  </r>
  <r>
    <n v="3334"/>
    <s v="The Saltbox Theatre Collective Seed Money Project"/>
    <s v="The Saltbox Theatre Collective is a brand new not-for-profit theatre company in Illinois."/>
    <x v="249"/>
    <n v="5366"/>
    <x v="0"/>
    <s v="US"/>
    <s v="USD"/>
    <n v="1438259422"/>
    <n v="1435667422"/>
    <b v="0"/>
    <x v="67"/>
    <b v="1"/>
    <s v="theater/plays"/>
    <x v="1474"/>
    <x v="1703"/>
    <x v="1"/>
    <x v="3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58"/>
    <b v="1"/>
    <s v="theater/plays"/>
    <x v="1475"/>
    <x v="1704"/>
    <x v="1"/>
    <x v="3"/>
    <x v="1739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172"/>
    <b v="1"/>
    <s v="theater/plays"/>
    <x v="31"/>
    <x v="1250"/>
    <x v="1"/>
    <x v="3"/>
    <x v="1740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x v="567"/>
    <x v="1705"/>
    <x v="1"/>
    <x v="3"/>
    <x v="1741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272"/>
    <b v="1"/>
    <s v="theater/plays"/>
    <x v="1476"/>
    <x v="1706"/>
    <x v="1"/>
    <x v="3"/>
    <x v="1742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x v="1477"/>
    <x v="1707"/>
    <x v="1"/>
    <x v="3"/>
    <x v="1743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x v="1478"/>
    <x v="1708"/>
    <x v="1"/>
    <x v="3"/>
    <x v="1744"/>
    <d v="2016-12-06T18:22:34"/>
  </r>
  <r>
    <n v="3341"/>
    <s v="Today I Live"/>
    <s v="A London flat, two stories play simultaneously. Irish mapmaker 1821, Iranian artist present day. Each senses the other. Worlds collide."/>
    <x v="171"/>
    <n v="3350"/>
    <x v="0"/>
    <s v="GB"/>
    <s v="GBP"/>
    <n v="1465750800"/>
    <n v="1463771421"/>
    <b v="0"/>
    <x v="33"/>
    <b v="1"/>
    <s v="theater/plays"/>
    <x v="31"/>
    <x v="1709"/>
    <x v="1"/>
    <x v="3"/>
    <x v="1745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x v="392"/>
    <x v="1710"/>
    <x v="1"/>
    <x v="3"/>
    <x v="1746"/>
    <d v="2015-03-31T23:59:00"/>
  </r>
  <r>
    <n v="3343"/>
    <s v="The Girl Who Touched the Stars"/>
    <s v="Two sisters make a set of paper dolls which take them on a journey across lands, creating memories along the way."/>
    <x v="113"/>
    <n v="1200"/>
    <x v="0"/>
    <s v="GB"/>
    <s v="GBP"/>
    <n v="1460553480"/>
    <n v="1458770384"/>
    <b v="0"/>
    <x v="23"/>
    <b v="1"/>
    <s v="theater/plays"/>
    <x v="1296"/>
    <x v="564"/>
    <x v="1"/>
    <x v="3"/>
    <x v="1747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22"/>
    <b v="1"/>
    <s v="theater/plays"/>
    <x v="1479"/>
    <x v="1711"/>
    <x v="1"/>
    <x v="3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x v="1263"/>
    <x v="73"/>
    <x v="1"/>
    <x v="3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x v="513"/>
    <x v="1712"/>
    <x v="1"/>
    <x v="3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x v="1480"/>
    <x v="1713"/>
    <x v="1"/>
    <x v="3"/>
    <x v="1751"/>
    <d v="2016-05-08T16:00:00"/>
  </r>
  <r>
    <n v="3348"/>
    <s v="Macbeth"/>
    <s v="Old Hat's new production explores the bleak culture of war and the cosmic powers of guilt and imagination in Shakespeare's tragedy."/>
    <x v="65"/>
    <n v="5516"/>
    <x v="0"/>
    <s v="US"/>
    <s v="USD"/>
    <n v="1461988740"/>
    <n v="1459949080"/>
    <b v="0"/>
    <x v="1"/>
    <b v="1"/>
    <s v="theater/plays"/>
    <x v="1481"/>
    <x v="1714"/>
    <x v="1"/>
    <x v="3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x v="1482"/>
    <x v="1715"/>
    <x v="1"/>
    <x v="3"/>
    <x v="1753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x v="1483"/>
    <x v="1716"/>
    <x v="1"/>
    <x v="3"/>
    <x v="1754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18"/>
    <b v="1"/>
    <s v="theater/plays"/>
    <x v="458"/>
    <x v="1717"/>
    <x v="1"/>
    <x v="3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x v="1484"/>
    <x v="1718"/>
    <x v="1"/>
    <x v="3"/>
    <x v="1756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x v="1485"/>
    <x v="1719"/>
    <x v="1"/>
    <x v="3"/>
    <x v="1757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55"/>
    <b v="1"/>
    <s v="theater/plays"/>
    <x v="1486"/>
    <x v="1720"/>
    <x v="1"/>
    <x v="3"/>
    <x v="1758"/>
    <d v="2015-10-28T23:01:00"/>
  </r>
  <r>
    <n v="3355"/>
    <s v="Jelly Beans at Theatre503"/>
    <s v="Help get Jelly Beans to the Theatre503 stage. An important piece of new writing by Dan Pick, produced by Kuleshov Theatre"/>
    <x v="221"/>
    <n v="2210"/>
    <x v="0"/>
    <s v="GB"/>
    <s v="GBP"/>
    <n v="1462879020"/>
    <n v="1461941527"/>
    <b v="0"/>
    <x v="41"/>
    <b v="1"/>
    <s v="theater/plays"/>
    <x v="1487"/>
    <x v="1721"/>
    <x v="1"/>
    <x v="3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x v="322"/>
    <x v="1722"/>
    <x v="1"/>
    <x v="3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x v="50"/>
    <x v="1723"/>
    <x v="1"/>
    <x v="3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51"/>
    <b v="1"/>
    <s v="theater/plays"/>
    <x v="1488"/>
    <x v="1724"/>
    <x v="1"/>
    <x v="3"/>
    <x v="1762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x v="90"/>
    <x v="1725"/>
    <x v="1"/>
    <x v="3"/>
    <x v="1763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387"/>
    <b v="1"/>
    <s v="theater/plays"/>
    <x v="1489"/>
    <x v="1726"/>
    <x v="1"/>
    <x v="3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x v="1490"/>
    <x v="1727"/>
    <x v="1"/>
    <x v="3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x v="412"/>
    <x v="1728"/>
    <x v="1"/>
    <x v="3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x v="250"/>
    <n v="7860"/>
    <x v="0"/>
    <s v="US"/>
    <s v="USD"/>
    <n v="1408464000"/>
    <n v="1406831445"/>
    <b v="0"/>
    <x v="55"/>
    <b v="1"/>
    <s v="theater/plays"/>
    <x v="1491"/>
    <x v="1729"/>
    <x v="1"/>
    <x v="3"/>
    <x v="1767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387"/>
    <b v="1"/>
    <s v="theater/plays"/>
    <x v="1492"/>
    <x v="1730"/>
    <x v="1"/>
    <x v="3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311"/>
    <b v="1"/>
    <s v="theater/plays"/>
    <x v="87"/>
    <x v="1731"/>
    <x v="1"/>
    <x v="3"/>
    <x v="1769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x v="1493"/>
    <x v="1732"/>
    <x v="1"/>
    <x v="3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195"/>
    <b v="1"/>
    <s v="theater/plays"/>
    <x v="1494"/>
    <x v="1733"/>
    <x v="1"/>
    <x v="3"/>
    <x v="1771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x v="81"/>
    <x v="1734"/>
    <x v="1"/>
    <x v="3"/>
    <x v="1772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18"/>
    <b v="1"/>
    <s v="theater/plays"/>
    <x v="3"/>
    <x v="1735"/>
    <x v="1"/>
    <x v="3"/>
    <x v="1773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x v="1495"/>
    <x v="1736"/>
    <x v="1"/>
    <x v="3"/>
    <x v="1774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172"/>
    <b v="1"/>
    <s v="theater/plays"/>
    <x v="1496"/>
    <x v="1737"/>
    <x v="1"/>
    <x v="3"/>
    <x v="1775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x v="497"/>
    <x v="1738"/>
    <x v="1"/>
    <x v="3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195"/>
    <b v="1"/>
    <s v="theater/plays"/>
    <x v="342"/>
    <x v="1739"/>
    <x v="1"/>
    <x v="3"/>
    <x v="1777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x v="1497"/>
    <x v="1740"/>
    <x v="1"/>
    <x v="3"/>
    <x v="1778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x v="31"/>
    <x v="1741"/>
    <x v="1"/>
    <x v="3"/>
    <x v="1779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x v="77"/>
    <x v="1742"/>
    <x v="1"/>
    <x v="3"/>
    <x v="1780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89"/>
    <b v="1"/>
    <s v="theater/plays"/>
    <x v="274"/>
    <x v="1743"/>
    <x v="1"/>
    <x v="3"/>
    <x v="1781"/>
    <d v="2015-03-20T11:56:00"/>
  </r>
  <r>
    <n v="3378"/>
    <s v="Rose of June"/>
    <s v="'Can you ever find acceptance in death?' _x000a_Rose of June is a piece of theatre exploring the stages of grief. Unity Theatre - September"/>
    <x v="109"/>
    <n v="592"/>
    <x v="0"/>
    <s v="GB"/>
    <s v="GBP"/>
    <n v="1409490480"/>
    <n v="1407400306"/>
    <b v="0"/>
    <x v="64"/>
    <b v="1"/>
    <s v="theater/plays"/>
    <x v="1498"/>
    <x v="1744"/>
    <x v="1"/>
    <x v="3"/>
    <x v="1782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x v="1499"/>
    <x v="1745"/>
    <x v="1"/>
    <x v="3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x v="1500"/>
    <x v="1746"/>
    <x v="1"/>
    <x v="3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x v="1106"/>
    <x v="1747"/>
    <x v="1"/>
    <x v="3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x v="1501"/>
    <x v="1748"/>
    <x v="1"/>
    <x v="3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21"/>
    <n v="1955"/>
    <x v="0"/>
    <s v="US"/>
    <s v="USD"/>
    <n v="1466707620"/>
    <n v="1464979620"/>
    <b v="0"/>
    <x v="195"/>
    <b v="1"/>
    <s v="theater/plays"/>
    <x v="1150"/>
    <x v="1749"/>
    <x v="1"/>
    <x v="3"/>
    <x v="1787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x v="1502"/>
    <x v="1750"/>
    <x v="1"/>
    <x v="3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x v="31"/>
    <x v="44"/>
    <x v="1"/>
    <x v="3"/>
    <x v="1789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x v="2"/>
    <x v="1751"/>
    <x v="1"/>
    <x v="3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x v="1503"/>
    <x v="1752"/>
    <x v="1"/>
    <x v="3"/>
    <x v="1791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x v="471"/>
    <x v="726"/>
    <x v="1"/>
    <x v="3"/>
    <x v="1792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85"/>
    <b v="1"/>
    <s v="theater/plays"/>
    <x v="762"/>
    <x v="1753"/>
    <x v="1"/>
    <x v="3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x v="1256"/>
    <x v="1754"/>
    <x v="1"/>
    <x v="3"/>
    <x v="1794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x v="1504"/>
    <x v="1688"/>
    <x v="1"/>
    <x v="3"/>
    <x v="1795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x v="31"/>
    <x v="1442"/>
    <x v="1"/>
    <x v="3"/>
    <x v="1796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x v="986"/>
    <x v="1755"/>
    <x v="1"/>
    <x v="3"/>
    <x v="1797"/>
    <d v="2014-11-05T19:46:00"/>
  </r>
  <r>
    <n v="3394"/>
    <s v="Buffer: Edinburgh Fringe 2014"/>
    <s v="Ambitious, Edinburgh-based company, Thrive Theatre, are bringing their brand new comedy BUFFER to the 2014 Edinburgh Fringe!"/>
    <x v="109"/>
    <n v="783"/>
    <x v="0"/>
    <s v="GB"/>
    <s v="GBP"/>
    <n v="1406470645"/>
    <n v="1403878645"/>
    <b v="0"/>
    <x v="74"/>
    <b v="1"/>
    <s v="theater/plays"/>
    <x v="1505"/>
    <x v="1756"/>
    <x v="1"/>
    <x v="3"/>
    <x v="1798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x v="1506"/>
    <x v="1757"/>
    <x v="1"/>
    <x v="3"/>
    <x v="1799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x v="1507"/>
    <x v="1758"/>
    <x v="1"/>
    <x v="3"/>
    <x v="1800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x v="1186"/>
    <x v="1759"/>
    <x v="1"/>
    <x v="3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x v="1508"/>
    <x v="1760"/>
    <x v="1"/>
    <x v="3"/>
    <x v="1802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x v="347"/>
    <x v="1761"/>
    <x v="1"/>
    <x v="3"/>
    <x v="1803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38"/>
    <b v="1"/>
    <s v="theater/plays"/>
    <x v="1509"/>
    <x v="1762"/>
    <x v="1"/>
    <x v="3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251"/>
    <n v="2954"/>
    <x v="0"/>
    <s v="GB"/>
    <s v="GBP"/>
    <n v="1438968146"/>
    <n v="1436376146"/>
    <b v="0"/>
    <x v="36"/>
    <b v="1"/>
    <s v="theater/plays"/>
    <x v="1510"/>
    <x v="1763"/>
    <x v="1"/>
    <x v="3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01"/>
    <b v="1"/>
    <s v="theater/plays"/>
    <x v="1511"/>
    <x v="1764"/>
    <x v="1"/>
    <x v="3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x v="31"/>
    <x v="1765"/>
    <x v="1"/>
    <x v="3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311"/>
    <b v="1"/>
    <s v="theater/plays"/>
    <x v="515"/>
    <x v="1766"/>
    <x v="1"/>
    <x v="3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x v="1512"/>
    <x v="1767"/>
    <x v="1"/>
    <x v="3"/>
    <x v="1809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00"/>
    <b v="1"/>
    <s v="theater/plays"/>
    <x v="1513"/>
    <x v="1768"/>
    <x v="1"/>
    <x v="3"/>
    <x v="1810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186"/>
    <b v="1"/>
    <s v="theater/plays"/>
    <x v="558"/>
    <x v="1769"/>
    <x v="1"/>
    <x v="3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x v="1514"/>
    <x v="1770"/>
    <x v="1"/>
    <x v="3"/>
    <x v="1812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x v="1515"/>
    <x v="1771"/>
    <x v="1"/>
    <x v="3"/>
    <x v="1813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22"/>
    <b v="1"/>
    <s v="theater/plays"/>
    <x v="1516"/>
    <x v="1772"/>
    <x v="1"/>
    <x v="3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x v="1517"/>
    <x v="1773"/>
    <x v="1"/>
    <x v="3"/>
    <x v="1815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x v="31"/>
    <x v="1774"/>
    <x v="1"/>
    <x v="3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x v="1263"/>
    <x v="1775"/>
    <x v="1"/>
    <x v="3"/>
    <x v="1817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x v="497"/>
    <x v="1776"/>
    <x v="1"/>
    <x v="3"/>
    <x v="1818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172"/>
    <b v="1"/>
    <s v="theater/plays"/>
    <x v="31"/>
    <x v="1777"/>
    <x v="1"/>
    <x v="3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195"/>
    <b v="1"/>
    <s v="theater/plays"/>
    <x v="1035"/>
    <x v="1778"/>
    <x v="1"/>
    <x v="3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x v="114"/>
    <n v="1700.01"/>
    <x v="0"/>
    <s v="US"/>
    <s v="USD"/>
    <n v="1414284180"/>
    <n v="1410558948"/>
    <b v="0"/>
    <x v="43"/>
    <b v="1"/>
    <s v="theater/plays"/>
    <x v="1518"/>
    <x v="1779"/>
    <x v="1"/>
    <x v="3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x v="1519"/>
    <x v="1780"/>
    <x v="1"/>
    <x v="3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15"/>
    <n v="2930"/>
    <x v="0"/>
    <s v="IE"/>
    <s v="EUR"/>
    <n v="1459978200"/>
    <n v="1458416585"/>
    <b v="0"/>
    <x v="67"/>
    <b v="1"/>
    <s v="theater/plays"/>
    <x v="1520"/>
    <x v="1781"/>
    <x v="1"/>
    <x v="3"/>
    <x v="1823"/>
    <d v="2016-04-06T16:30:00"/>
  </r>
  <r>
    <n v="3420"/>
    <s v="Rounds. Set design campaign."/>
    <s v="A powerful and urgent tale of the first line of defence for the NHS. Based on true stories from junior doctors."/>
    <x v="113"/>
    <n v="966"/>
    <x v="0"/>
    <s v="GB"/>
    <s v="GBP"/>
    <n v="1455408000"/>
    <n v="1454638202"/>
    <b v="0"/>
    <x v="69"/>
    <b v="1"/>
    <s v="theater/plays"/>
    <x v="1521"/>
    <x v="1782"/>
    <x v="1"/>
    <x v="3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x v="1522"/>
    <x v="1783"/>
    <x v="1"/>
    <x v="3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x v="541"/>
    <x v="1784"/>
    <x v="1"/>
    <x v="3"/>
    <x v="1826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x v="1523"/>
    <x v="1785"/>
    <x v="1"/>
    <x v="3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228"/>
    <b v="1"/>
    <s v="theater/plays"/>
    <x v="1217"/>
    <x v="1786"/>
    <x v="1"/>
    <x v="3"/>
    <x v="1828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193"/>
    <b v="1"/>
    <s v="theater/plays"/>
    <x v="1524"/>
    <x v="1787"/>
    <x v="1"/>
    <x v="3"/>
    <x v="1829"/>
    <d v="2014-10-04T09:48:56"/>
  </r>
  <r>
    <n v="3426"/>
    <s v="Holocene"/>
    <s v="Part ghost story, part cautionary tale, Holocene is a play about the end of our world, and the beginning of another."/>
    <x v="156"/>
    <n v="4055"/>
    <x v="0"/>
    <s v="US"/>
    <s v="USD"/>
    <n v="1411264800"/>
    <n v="1409620903"/>
    <b v="0"/>
    <x v="45"/>
    <b v="1"/>
    <s v="theater/plays"/>
    <x v="1525"/>
    <x v="1788"/>
    <x v="1"/>
    <x v="3"/>
    <x v="1830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x v="31"/>
    <x v="1521"/>
    <x v="1"/>
    <x v="3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x v="521"/>
    <x v="1789"/>
    <x v="1"/>
    <x v="3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201"/>
    <n v="195"/>
    <x v="0"/>
    <s v="GB"/>
    <s v="GBP"/>
    <n v="1478046661"/>
    <n v="1476837061"/>
    <b v="0"/>
    <x v="8"/>
    <b v="1"/>
    <s v="theater/plays"/>
    <x v="1263"/>
    <x v="1790"/>
    <x v="1"/>
    <x v="3"/>
    <x v="1833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387"/>
    <b v="1"/>
    <s v="theater/plays"/>
    <x v="1526"/>
    <x v="1791"/>
    <x v="1"/>
    <x v="3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x v="31"/>
    <x v="1792"/>
    <x v="1"/>
    <x v="3"/>
    <x v="1835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59"/>
    <b v="1"/>
    <s v="theater/plays"/>
    <x v="1527"/>
    <x v="1793"/>
    <x v="1"/>
    <x v="3"/>
    <x v="1836"/>
    <d v="2016-02-05T17:00:00"/>
  </r>
  <r>
    <n v="3433"/>
    <s v="The Dybbuk"/>
    <s v="death&amp;pretzels presents their first Chicago based project:_x000a_The Dybbuk by S. Ansky"/>
    <x v="140"/>
    <n v="9525"/>
    <x v="0"/>
    <s v="US"/>
    <s v="USD"/>
    <n v="1402974000"/>
    <n v="1400290255"/>
    <b v="0"/>
    <x v="26"/>
    <b v="1"/>
    <s v="theater/plays"/>
    <x v="1528"/>
    <x v="1794"/>
    <x v="1"/>
    <x v="3"/>
    <x v="1837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19"/>
    <b v="1"/>
    <s v="theater/plays"/>
    <x v="760"/>
    <x v="1795"/>
    <x v="1"/>
    <x v="3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x v="1186"/>
    <x v="1796"/>
    <x v="1"/>
    <x v="3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x v="1529"/>
    <x v="1797"/>
    <x v="1"/>
    <x v="3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x v="50"/>
    <x v="1798"/>
    <x v="1"/>
    <x v="3"/>
    <x v="1841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x v="651"/>
    <x v="1799"/>
    <x v="1"/>
    <x v="3"/>
    <x v="1842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x v="1530"/>
    <x v="1800"/>
    <x v="1"/>
    <x v="3"/>
    <x v="1843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31"/>
    <b v="1"/>
    <s v="theater/plays"/>
    <x v="1531"/>
    <x v="1801"/>
    <x v="1"/>
    <x v="3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x v="464"/>
    <x v="1802"/>
    <x v="1"/>
    <x v="3"/>
    <x v="1845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x v="31"/>
    <x v="1803"/>
    <x v="1"/>
    <x v="3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x v="1532"/>
    <x v="1804"/>
    <x v="1"/>
    <x v="3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x v="1533"/>
    <x v="1805"/>
    <x v="1"/>
    <x v="3"/>
    <x v="1848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52"/>
    <b v="1"/>
    <s v="theater/plays"/>
    <x v="31"/>
    <x v="1806"/>
    <x v="1"/>
    <x v="3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x v="1257"/>
    <x v="1807"/>
    <x v="1"/>
    <x v="3"/>
    <x v="1850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x v="1534"/>
    <x v="1808"/>
    <x v="1"/>
    <x v="3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x v="168"/>
    <n v="2305"/>
    <x v="0"/>
    <s v="US"/>
    <s v="USD"/>
    <n v="1418784689"/>
    <n v="1416192689"/>
    <b v="0"/>
    <x v="43"/>
    <b v="1"/>
    <s v="theater/plays"/>
    <x v="1535"/>
    <x v="1809"/>
    <x v="1"/>
    <x v="3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x v="102"/>
    <n v="1365"/>
    <x v="0"/>
    <s v="US"/>
    <s v="USD"/>
    <n v="1468036800"/>
    <n v="1465607738"/>
    <b v="0"/>
    <x v="9"/>
    <b v="1"/>
    <s v="theater/plays"/>
    <x v="1536"/>
    <x v="1810"/>
    <x v="1"/>
    <x v="3"/>
    <x v="1853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x v="971"/>
    <x v="1811"/>
    <x v="1"/>
    <x v="3"/>
    <x v="1854"/>
    <d v="2015-04-02T10:54:31"/>
  </r>
  <r>
    <n v="3451"/>
    <s v="The Twilight Zone Play"/>
    <s v="I'm a high school student in New Jersey planning on producing and directing a Twilight Zone Play for a &quot;One Act&quot; competition."/>
    <x v="139"/>
    <n v="658"/>
    <x v="0"/>
    <s v="US"/>
    <s v="USD"/>
    <n v="1429636927"/>
    <n v="1427304127"/>
    <b v="0"/>
    <x v="38"/>
    <b v="1"/>
    <s v="theater/plays"/>
    <x v="1537"/>
    <x v="1812"/>
    <x v="1"/>
    <x v="3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x v="1538"/>
    <x v="1813"/>
    <x v="1"/>
    <x v="3"/>
    <x v="1856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x v="1539"/>
    <x v="1814"/>
    <x v="1"/>
    <x v="3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13"/>
    <n v="705"/>
    <x v="0"/>
    <s v="GB"/>
    <s v="GBP"/>
    <n v="1406825159"/>
    <n v="1404233159"/>
    <b v="0"/>
    <x v="64"/>
    <b v="1"/>
    <s v="theater/plays"/>
    <x v="1330"/>
    <x v="1815"/>
    <x v="1"/>
    <x v="3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x v="1540"/>
    <x v="1816"/>
    <x v="1"/>
    <x v="3"/>
    <x v="1859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x v="1541"/>
    <x v="1817"/>
    <x v="1"/>
    <x v="3"/>
    <x v="1860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55"/>
    <b v="1"/>
    <s v="theater/plays"/>
    <x v="1542"/>
    <x v="1818"/>
    <x v="1"/>
    <x v="3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x v="252"/>
    <n v="1216"/>
    <x v="0"/>
    <s v="US"/>
    <s v="USD"/>
    <n v="1422937620"/>
    <n v="1420606303"/>
    <b v="0"/>
    <x v="74"/>
    <b v="1"/>
    <s v="theater/plays"/>
    <x v="1543"/>
    <x v="1819"/>
    <x v="1"/>
    <x v="3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x v="1544"/>
    <x v="1820"/>
    <x v="1"/>
    <x v="3"/>
    <x v="1863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x v="1545"/>
    <x v="73"/>
    <x v="1"/>
    <x v="3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x v="1546"/>
    <x v="1821"/>
    <x v="1"/>
    <x v="3"/>
    <x v="1865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x v="1547"/>
    <x v="1822"/>
    <x v="1"/>
    <x v="3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315"/>
    <b v="1"/>
    <s v="theater/plays"/>
    <x v="1548"/>
    <x v="1823"/>
    <x v="1"/>
    <x v="3"/>
    <x v="1867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71"/>
    <b v="1"/>
    <s v="theater/plays"/>
    <x v="1549"/>
    <x v="1824"/>
    <x v="1"/>
    <x v="3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x v="214"/>
    <x v="1825"/>
    <x v="1"/>
    <x v="3"/>
    <x v="1869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x v="1550"/>
    <x v="1826"/>
    <x v="1"/>
    <x v="3"/>
    <x v="1870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x v="50"/>
    <x v="1827"/>
    <x v="1"/>
    <x v="3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x v="1551"/>
    <x v="1828"/>
    <x v="1"/>
    <x v="3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x v="93"/>
    <n v="3175"/>
    <x v="0"/>
    <s v="US"/>
    <s v="USD"/>
    <n v="1461857045"/>
    <n v="1459265045"/>
    <b v="0"/>
    <x v="258"/>
    <b v="1"/>
    <s v="theater/plays"/>
    <x v="1552"/>
    <x v="1829"/>
    <x v="1"/>
    <x v="3"/>
    <x v="1873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172"/>
    <b v="1"/>
    <s v="theater/plays"/>
    <x v="1245"/>
    <x v="1442"/>
    <x v="1"/>
    <x v="3"/>
    <x v="1874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195"/>
    <b v="1"/>
    <s v="theater/plays"/>
    <x v="1553"/>
    <x v="1830"/>
    <x v="1"/>
    <x v="3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x v="1554"/>
    <x v="1831"/>
    <x v="1"/>
    <x v="3"/>
    <x v="1876"/>
    <d v="2014-11-06T00:59:00"/>
  </r>
  <r>
    <n v="3473"/>
    <s v="King Sisyphus"/>
    <s v="A modern telling of the Greek myth. Sisyphus defies the Gods and attempts to change the world order... but can he overcome his fate?"/>
    <x v="143"/>
    <n v="4900"/>
    <x v="0"/>
    <s v="US"/>
    <s v="USD"/>
    <n v="1426883220"/>
    <n v="1425067296"/>
    <b v="0"/>
    <x v="51"/>
    <b v="1"/>
    <s v="theater/plays"/>
    <x v="31"/>
    <x v="1832"/>
    <x v="1"/>
    <x v="3"/>
    <x v="1877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x v="50"/>
    <x v="1833"/>
    <x v="1"/>
    <x v="3"/>
    <x v="1878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x v="904"/>
    <x v="1834"/>
    <x v="1"/>
    <x v="3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244"/>
    <b v="1"/>
    <s v="theater/plays"/>
    <x v="87"/>
    <x v="1543"/>
    <x v="1"/>
    <x v="3"/>
    <x v="1880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x v="696"/>
    <x v="1835"/>
    <x v="1"/>
    <x v="3"/>
    <x v="1881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x v="1555"/>
    <x v="1836"/>
    <x v="1"/>
    <x v="3"/>
    <x v="1882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x v="1556"/>
    <x v="1837"/>
    <x v="1"/>
    <x v="3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x v="1557"/>
    <x v="1838"/>
    <x v="1"/>
    <x v="3"/>
    <x v="1884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87"/>
    <b v="1"/>
    <s v="theater/plays"/>
    <x v="1403"/>
    <x v="1839"/>
    <x v="1"/>
    <x v="3"/>
    <x v="1885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34"/>
    <b v="1"/>
    <s v="theater/plays"/>
    <x v="1558"/>
    <x v="1840"/>
    <x v="1"/>
    <x v="3"/>
    <x v="1886"/>
    <d v="2014-07-06T13:31:06"/>
  </r>
  <r>
    <n v="3483"/>
    <s v="The Faculty Lounge"/>
    <s v="Join 5 high school teachers in the lounge of every high school in America.  Hear what they never say in the classroom."/>
    <x v="171"/>
    <n v="5358"/>
    <x v="0"/>
    <s v="US"/>
    <s v="USD"/>
    <n v="1404403381"/>
    <n v="1401811381"/>
    <b v="0"/>
    <x v="173"/>
    <b v="1"/>
    <s v="theater/plays"/>
    <x v="1559"/>
    <x v="1841"/>
    <x v="1"/>
    <x v="3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x v="1560"/>
    <x v="1842"/>
    <x v="1"/>
    <x v="3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253"/>
    <n v="1660"/>
    <x v="0"/>
    <s v="US"/>
    <s v="USD"/>
    <n v="1454431080"/>
    <n v="1451839080"/>
    <b v="0"/>
    <x v="195"/>
    <b v="1"/>
    <s v="theater/plays"/>
    <x v="1561"/>
    <x v="1671"/>
    <x v="1"/>
    <x v="3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x v="26"/>
    <x v="1843"/>
    <x v="1"/>
    <x v="3"/>
    <x v="1890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x v="92"/>
    <x v="1844"/>
    <x v="1"/>
    <x v="3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x v="655"/>
    <x v="1845"/>
    <x v="1"/>
    <x v="3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387"/>
    <b v="1"/>
    <s v="theater/plays"/>
    <x v="1562"/>
    <x v="1846"/>
    <x v="1"/>
    <x v="3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x v="1116"/>
    <x v="1082"/>
    <x v="1"/>
    <x v="3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x v="1563"/>
    <x v="1847"/>
    <x v="1"/>
    <x v="3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165"/>
    <n v="4000.22"/>
    <x v="0"/>
    <s v="US"/>
    <s v="USD"/>
    <n v="1445818397"/>
    <n v="1442794397"/>
    <b v="0"/>
    <x v="2"/>
    <b v="1"/>
    <s v="theater/plays"/>
    <x v="1564"/>
    <x v="1848"/>
    <x v="1"/>
    <x v="3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x v="31"/>
    <x v="1521"/>
    <x v="1"/>
    <x v="3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x v="31"/>
    <x v="1849"/>
    <x v="1"/>
    <x v="3"/>
    <x v="1898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387"/>
    <b v="1"/>
    <s v="theater/plays"/>
    <x v="1565"/>
    <x v="1850"/>
    <x v="1"/>
    <x v="3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x v="1566"/>
    <x v="1851"/>
    <x v="1"/>
    <x v="3"/>
    <x v="1900"/>
    <d v="2016-09-11T15:19:26"/>
  </r>
  <r>
    <n v="3497"/>
    <s v="Send SACKERSON to SD Fringe"/>
    <s v="We've been invited to the San Diego International Fringe Festival. Can you help us get there? Special performances in SLC and OREM."/>
    <x v="254"/>
    <n v="1686"/>
    <x v="0"/>
    <s v="US"/>
    <s v="USD"/>
    <n v="1464904800"/>
    <n v="1463852904"/>
    <b v="0"/>
    <x v="72"/>
    <b v="1"/>
    <s v="theater/plays"/>
    <x v="1567"/>
    <x v="1852"/>
    <x v="1"/>
    <x v="3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x v="253"/>
    <n v="1690"/>
    <x v="0"/>
    <s v="CA"/>
    <s v="CAD"/>
    <n v="1464471840"/>
    <n v="1459309704"/>
    <b v="0"/>
    <x v="259"/>
    <b v="1"/>
    <s v="theater/plays"/>
    <x v="1568"/>
    <x v="1853"/>
    <x v="1"/>
    <x v="3"/>
    <x v="1902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x v="195"/>
    <x v="1854"/>
    <x v="1"/>
    <x v="3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59"/>
    <b v="1"/>
    <s v="theater/plays"/>
    <x v="1569"/>
    <x v="1855"/>
    <x v="1"/>
    <x v="3"/>
    <x v="1904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59"/>
    <b v="1"/>
    <s v="theater/plays"/>
    <x v="17"/>
    <x v="1856"/>
    <x v="1"/>
    <x v="3"/>
    <x v="1905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52"/>
    <b v="1"/>
    <s v="theater/plays"/>
    <x v="1570"/>
    <x v="1857"/>
    <x v="1"/>
    <x v="3"/>
    <x v="1906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x v="1571"/>
    <x v="1858"/>
    <x v="1"/>
    <x v="3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x v="31"/>
    <x v="1859"/>
    <x v="1"/>
    <x v="3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x v="1572"/>
    <x v="1860"/>
    <x v="1"/>
    <x v="3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x v="648"/>
    <x v="1861"/>
    <x v="1"/>
    <x v="3"/>
    <x v="1910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387"/>
    <b v="1"/>
    <s v="theater/plays"/>
    <x v="1573"/>
    <x v="1862"/>
    <x v="1"/>
    <x v="3"/>
    <x v="1911"/>
    <d v="2016-05-31T17:08:57"/>
  </r>
  <r>
    <n v="3508"/>
    <s v="Roll The Dice Theatre Company"/>
    <s v="Roll The Dice Theatre Company revolves around taking risks in the game of life vicariously through beloved childhood games."/>
    <x v="129"/>
    <n v="180"/>
    <x v="0"/>
    <s v="GB"/>
    <s v="GBP"/>
    <n v="1462914000"/>
    <n v="1460914253"/>
    <b v="0"/>
    <x v="41"/>
    <b v="1"/>
    <s v="theater/plays"/>
    <x v="1320"/>
    <x v="1863"/>
    <x v="1"/>
    <x v="3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x v="1574"/>
    <x v="1864"/>
    <x v="1"/>
    <x v="3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x v="1575"/>
    <x v="1865"/>
    <x v="1"/>
    <x v="3"/>
    <x v="1914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x v="1576"/>
    <x v="1866"/>
    <x v="1"/>
    <x v="3"/>
    <x v="1915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x v="31"/>
    <x v="1867"/>
    <x v="1"/>
    <x v="3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0"/>
    <s v="US"/>
    <s v="USD"/>
    <n v="1401857940"/>
    <n v="1400725112"/>
    <b v="0"/>
    <x v="34"/>
    <b v="1"/>
    <s v="theater/plays"/>
    <x v="1577"/>
    <x v="1868"/>
    <x v="1"/>
    <x v="3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x v="513"/>
    <x v="1869"/>
    <x v="1"/>
    <x v="3"/>
    <x v="1918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x v="1578"/>
    <x v="1870"/>
    <x v="1"/>
    <x v="3"/>
    <x v="1919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20"/>
    <b v="1"/>
    <s v="theater/plays"/>
    <x v="31"/>
    <x v="1871"/>
    <x v="1"/>
    <x v="3"/>
    <x v="1920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x v="31"/>
    <x v="1872"/>
    <x v="1"/>
    <x v="3"/>
    <x v="1921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x v="1579"/>
    <x v="1873"/>
    <x v="1"/>
    <x v="3"/>
    <x v="1922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x v="40"/>
    <x v="1874"/>
    <x v="1"/>
    <x v="3"/>
    <x v="1923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x v="674"/>
    <x v="1875"/>
    <x v="1"/>
    <x v="3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x v="1580"/>
    <x v="1876"/>
    <x v="1"/>
    <x v="3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255"/>
    <n v="1395"/>
    <x v="0"/>
    <s v="GB"/>
    <s v="GBP"/>
    <n v="1442311560"/>
    <n v="1439924246"/>
    <b v="0"/>
    <x v="69"/>
    <b v="1"/>
    <s v="theater/plays"/>
    <x v="31"/>
    <x v="1877"/>
    <x v="1"/>
    <x v="3"/>
    <x v="1926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34"/>
    <b v="1"/>
    <s v="theater/plays"/>
    <x v="1581"/>
    <x v="1878"/>
    <x v="1"/>
    <x v="3"/>
    <x v="1927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32"/>
    <b v="1"/>
    <s v="theater/plays"/>
    <x v="1582"/>
    <x v="1879"/>
    <x v="1"/>
    <x v="3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x v="456"/>
    <x v="1880"/>
    <x v="1"/>
    <x v="3"/>
    <x v="1929"/>
    <d v="2015-08-09T11:00:00"/>
  </r>
  <r>
    <n v="3526"/>
    <s v="Human, Kind Theater Project"/>
    <s v="By day we perform Acts of Kindness, by night we perform free theater, all sustained by the love of our neighbors, not ticket prices."/>
    <x v="100"/>
    <n v="3366"/>
    <x v="0"/>
    <s v="US"/>
    <s v="USD"/>
    <n v="1461823140"/>
    <n v="1459411371"/>
    <b v="0"/>
    <x v="69"/>
    <b v="1"/>
    <s v="theater/plays"/>
    <x v="351"/>
    <x v="1881"/>
    <x v="1"/>
    <x v="3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x v="1583"/>
    <x v="1882"/>
    <x v="1"/>
    <x v="3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253"/>
    <n v="1669"/>
    <x v="0"/>
    <s v="GB"/>
    <s v="GBP"/>
    <n v="1484740918"/>
    <n v="1483012918"/>
    <b v="0"/>
    <x v="77"/>
    <b v="1"/>
    <s v="theater/plays"/>
    <x v="1584"/>
    <x v="1883"/>
    <x v="1"/>
    <x v="3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x v="1585"/>
    <x v="1884"/>
    <x v="1"/>
    <x v="3"/>
    <x v="1933"/>
    <d v="2015-07-12T20:00:00"/>
  </r>
  <r>
    <n v="3530"/>
    <s v="Far From Fiction"/>
    <s v="â€œFar From Fictionâ€ is a powerful play, written by Sally Willis, offering insights into a new understanding of  female psychology."/>
    <x v="115"/>
    <n v="2750"/>
    <x v="0"/>
    <s v="GB"/>
    <s v="GBP"/>
    <n v="1460318400"/>
    <n v="1457881057"/>
    <b v="0"/>
    <x v="19"/>
    <b v="1"/>
    <s v="theater/plays"/>
    <x v="31"/>
    <x v="1859"/>
    <x v="1"/>
    <x v="3"/>
    <x v="1934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x v="346"/>
    <x v="1885"/>
    <x v="1"/>
    <x v="3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x v="256"/>
    <n v="1142"/>
    <x v="0"/>
    <s v="US"/>
    <s v="USD"/>
    <n v="1411012740"/>
    <n v="1409667827"/>
    <b v="0"/>
    <x v="74"/>
    <b v="1"/>
    <s v="theater/plays"/>
    <x v="1586"/>
    <x v="1886"/>
    <x v="1"/>
    <x v="3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x v="1544"/>
    <x v="1887"/>
    <x v="1"/>
    <x v="3"/>
    <x v="1937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65"/>
    <b v="1"/>
    <s v="theater/plays"/>
    <x v="1587"/>
    <x v="1888"/>
    <x v="1"/>
    <x v="3"/>
    <x v="1938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x v="1588"/>
    <x v="1889"/>
    <x v="1"/>
    <x v="3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201"/>
    <n v="230"/>
    <x v="0"/>
    <s v="GB"/>
    <s v="GBP"/>
    <n v="1450612740"/>
    <n v="1448040425"/>
    <b v="0"/>
    <x v="57"/>
    <b v="1"/>
    <s v="theater/plays"/>
    <x v="71"/>
    <x v="1890"/>
    <x v="1"/>
    <x v="3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x v="257"/>
    <n v="1218"/>
    <x v="0"/>
    <s v="CA"/>
    <s v="CAD"/>
    <n v="1416211140"/>
    <n v="1413016216"/>
    <b v="0"/>
    <x v="33"/>
    <b v="1"/>
    <s v="theater/plays"/>
    <x v="1589"/>
    <x v="1891"/>
    <x v="1"/>
    <x v="3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74"/>
    <b v="1"/>
    <s v="theater/plays"/>
    <x v="1590"/>
    <x v="1892"/>
    <x v="1"/>
    <x v="3"/>
    <x v="1942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x v="1591"/>
    <x v="1893"/>
    <x v="1"/>
    <x v="3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x v="1592"/>
    <x v="1894"/>
    <x v="1"/>
    <x v="3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x v="2"/>
    <x v="1895"/>
    <x v="1"/>
    <x v="3"/>
    <x v="1945"/>
    <d v="2015-08-31T12:31:15"/>
  </r>
  <r>
    <n v="3542"/>
    <s v="Gifts of War"/>
    <s v="Ancient Greece. Giddy, champagne soaked debauchery celebrating the Trojan War's end leads to a shocking and deadly surprise."/>
    <x v="65"/>
    <n v="5623"/>
    <x v="0"/>
    <s v="US"/>
    <s v="USD"/>
    <n v="1410099822"/>
    <n v="1404915822"/>
    <b v="0"/>
    <x v="238"/>
    <b v="1"/>
    <s v="theater/plays"/>
    <x v="1593"/>
    <x v="1896"/>
    <x v="1"/>
    <x v="3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x v="293"/>
    <x v="1897"/>
    <x v="1"/>
    <x v="3"/>
    <x v="1947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x v="31"/>
    <x v="1898"/>
    <x v="1"/>
    <x v="3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x v="84"/>
    <x v="90"/>
    <x v="1"/>
    <x v="3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18"/>
    <n v="1125"/>
    <x v="0"/>
    <s v="US"/>
    <s v="USD"/>
    <n v="1427860740"/>
    <n v="1426002684"/>
    <b v="0"/>
    <x v="10"/>
    <b v="1"/>
    <s v="theater/plays"/>
    <x v="1594"/>
    <x v="1899"/>
    <x v="1"/>
    <x v="3"/>
    <x v="1950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81"/>
    <b v="1"/>
    <s v="theater/plays"/>
    <x v="1595"/>
    <x v="1900"/>
    <x v="1"/>
    <x v="3"/>
    <x v="1951"/>
    <d v="2016-05-13T22:59:00"/>
  </r>
  <r>
    <n v="3548"/>
    <s v="THE UNDERSTUDY @ WORKING STAGE"/>
    <s v="We're putting together a production of THE UNDERSTUDY by Theresa Rebeck and hope you'll help us share this story."/>
    <x v="168"/>
    <n v="2140"/>
    <x v="0"/>
    <s v="US"/>
    <s v="USD"/>
    <n v="1457139600"/>
    <n v="1455230214"/>
    <b v="0"/>
    <x v="62"/>
    <b v="1"/>
    <s v="theater/plays"/>
    <x v="1596"/>
    <x v="1838"/>
    <x v="1"/>
    <x v="3"/>
    <x v="1952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59"/>
    <b v="1"/>
    <s v="theater/plays"/>
    <x v="351"/>
    <x v="1901"/>
    <x v="1"/>
    <x v="3"/>
    <x v="1953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x v="1265"/>
    <x v="1902"/>
    <x v="1"/>
    <x v="3"/>
    <x v="1954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x v="1252"/>
    <x v="1903"/>
    <x v="1"/>
    <x v="3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258"/>
    <n v="773"/>
    <x v="0"/>
    <s v="GB"/>
    <s v="GBP"/>
    <n v="1403964324"/>
    <n v="1401372324"/>
    <b v="0"/>
    <x v="9"/>
    <b v="1"/>
    <s v="theater/plays"/>
    <x v="31"/>
    <x v="1904"/>
    <x v="1"/>
    <x v="3"/>
    <x v="1956"/>
    <d v="2014-06-28T09:05:24"/>
  </r>
  <r>
    <n v="3553"/>
    <s v="Coming Home"/>
    <s v="Professional actors bring to life the true stories of 5 African-Americans struggling with mental health and their search for healing."/>
    <x v="65"/>
    <n v="5845"/>
    <x v="0"/>
    <s v="US"/>
    <s v="USD"/>
    <n v="1439337600"/>
    <n v="1436575280"/>
    <b v="0"/>
    <x v="193"/>
    <b v="1"/>
    <s v="theater/plays"/>
    <x v="1597"/>
    <x v="1905"/>
    <x v="1"/>
    <x v="3"/>
    <x v="1957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x v="1598"/>
    <x v="1906"/>
    <x v="1"/>
    <x v="3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33"/>
    <n v="2400"/>
    <x v="0"/>
    <s v="IT"/>
    <s v="EUR"/>
    <n v="1479382594"/>
    <n v="1476786994"/>
    <b v="0"/>
    <x v="25"/>
    <b v="1"/>
    <s v="theater/plays"/>
    <x v="31"/>
    <x v="1907"/>
    <x v="1"/>
    <x v="3"/>
    <x v="1959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x v="1427"/>
    <x v="1908"/>
    <x v="1"/>
    <x v="3"/>
    <x v="1960"/>
    <d v="2014-08-17T10:35:24"/>
  </r>
  <r>
    <n v="3557"/>
    <s v="Good Bread Alley"/>
    <s v="A play by April Yvette Thompson. A Gullah Healer Woman and an Afro-Cuban Priest forge a new world of magic &amp; dreams in Jim Crow Miami."/>
    <x v="60"/>
    <n v="100036"/>
    <x v="0"/>
    <s v="US"/>
    <s v="USD"/>
    <n v="1399271911"/>
    <n v="1396334311"/>
    <b v="0"/>
    <x v="483"/>
    <b v="1"/>
    <s v="theater/plays"/>
    <x v="1599"/>
    <x v="1909"/>
    <x v="1"/>
    <x v="3"/>
    <x v="1961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x v="1600"/>
    <x v="1910"/>
    <x v="1"/>
    <x v="3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x v="497"/>
    <x v="1911"/>
    <x v="1"/>
    <x v="3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32"/>
    <b v="1"/>
    <s v="theater/plays"/>
    <x v="1601"/>
    <x v="1912"/>
    <x v="1"/>
    <x v="3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18"/>
    <b v="1"/>
    <s v="theater/plays"/>
    <x v="1256"/>
    <x v="1913"/>
    <x v="1"/>
    <x v="3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259"/>
    <n v="469"/>
    <x v="0"/>
    <s v="GB"/>
    <s v="GBP"/>
    <n v="1457906400"/>
    <n v="1457115427"/>
    <b v="0"/>
    <x v="152"/>
    <b v="1"/>
    <s v="theater/plays"/>
    <x v="1602"/>
    <x v="1914"/>
    <x v="1"/>
    <x v="3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x v="1603"/>
    <x v="1915"/>
    <x v="1"/>
    <x v="3"/>
    <x v="1967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x v="10"/>
    <x v="1916"/>
    <x v="1"/>
    <x v="3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x v="1604"/>
    <x v="1917"/>
    <x v="1"/>
    <x v="3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x v="1438"/>
    <x v="1918"/>
    <x v="1"/>
    <x v="3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x v="1605"/>
    <x v="1919"/>
    <x v="1"/>
    <x v="3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x v="1606"/>
    <x v="1920"/>
    <x v="1"/>
    <x v="3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x v="1607"/>
    <x v="1921"/>
    <x v="1"/>
    <x v="3"/>
    <x v="1973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x v="1608"/>
    <x v="1922"/>
    <x v="1"/>
    <x v="3"/>
    <x v="1974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x v="1609"/>
    <x v="1923"/>
    <x v="1"/>
    <x v="3"/>
    <x v="1975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172"/>
    <b v="1"/>
    <s v="theater/plays"/>
    <x v="31"/>
    <x v="1924"/>
    <x v="1"/>
    <x v="3"/>
    <x v="1976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x v="1610"/>
    <x v="1925"/>
    <x v="1"/>
    <x v="3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x v="243"/>
    <n v="6155"/>
    <x v="0"/>
    <s v="US"/>
    <s v="USD"/>
    <n v="1415921848"/>
    <n v="1413326248"/>
    <b v="0"/>
    <x v="43"/>
    <b v="1"/>
    <s v="theater/plays"/>
    <x v="1611"/>
    <x v="1926"/>
    <x v="1"/>
    <x v="3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10"/>
    <b v="1"/>
    <s v="theater/plays"/>
    <x v="1612"/>
    <x v="1927"/>
    <x v="1"/>
    <x v="3"/>
    <x v="1979"/>
    <d v="2016-08-10T22:59:00"/>
  </r>
  <r>
    <n v="3576"/>
    <s v="Vote for Next Season's Shows!"/>
    <s v="Vote here for whatever show you want to see next year! No gimmick, no stretch goals, just a simple vote and a free ticket."/>
    <x v="129"/>
    <n v="100"/>
    <x v="0"/>
    <s v="US"/>
    <s v="USD"/>
    <n v="1480947054"/>
    <n v="1475759454"/>
    <b v="0"/>
    <x v="264"/>
    <b v="1"/>
    <s v="theater/plays"/>
    <x v="31"/>
    <x v="1834"/>
    <x v="1"/>
    <x v="3"/>
    <x v="1980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x v="1263"/>
    <x v="1928"/>
    <x v="1"/>
    <x v="3"/>
    <x v="1981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x v="1613"/>
    <x v="1929"/>
    <x v="1"/>
    <x v="3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x v="31"/>
    <x v="1481"/>
    <x v="1"/>
    <x v="3"/>
    <x v="1983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x v="1614"/>
    <x v="1930"/>
    <x v="1"/>
    <x v="3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x v="31"/>
    <x v="1931"/>
    <x v="1"/>
    <x v="3"/>
    <x v="1985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x v="1615"/>
    <x v="1932"/>
    <x v="1"/>
    <x v="3"/>
    <x v="1986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x v="1516"/>
    <x v="567"/>
    <x v="1"/>
    <x v="3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272"/>
    <b v="1"/>
    <s v="theater/plays"/>
    <x v="1247"/>
    <x v="1933"/>
    <x v="1"/>
    <x v="3"/>
    <x v="1988"/>
    <d v="2015-07-13T02:35:44"/>
  </r>
  <r>
    <n v="3585"/>
    <s v="The Lost Boy (a play)"/>
    <s v="The world premiere of a play, a true story about love, loss, and a man reaching back in time as the only way to move forward."/>
    <x v="72"/>
    <n v="4050"/>
    <x v="0"/>
    <s v="US"/>
    <s v="USD"/>
    <n v="1419181890"/>
    <n v="1416589890"/>
    <b v="0"/>
    <x v="23"/>
    <b v="1"/>
    <s v="theater/plays"/>
    <x v="1616"/>
    <x v="1934"/>
    <x v="1"/>
    <x v="3"/>
    <x v="1989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18"/>
    <b v="1"/>
    <s v="theater/plays"/>
    <x v="1617"/>
    <x v="1935"/>
    <x v="1"/>
    <x v="3"/>
    <x v="1990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x v="1618"/>
    <x v="1936"/>
    <x v="1"/>
    <x v="3"/>
    <x v="1991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20"/>
    <b v="1"/>
    <s v="theater/plays"/>
    <x v="10"/>
    <x v="1937"/>
    <x v="1"/>
    <x v="3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85"/>
    <b v="1"/>
    <s v="theater/plays"/>
    <x v="1116"/>
    <x v="1938"/>
    <x v="1"/>
    <x v="3"/>
    <x v="1993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88"/>
    <b v="1"/>
    <s v="theater/plays"/>
    <x v="1619"/>
    <x v="1939"/>
    <x v="1"/>
    <x v="3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13"/>
    <n v="1225"/>
    <x v="0"/>
    <s v="US"/>
    <s v="USD"/>
    <n v="1422075540"/>
    <n v="1419979544"/>
    <b v="0"/>
    <x v="59"/>
    <b v="1"/>
    <s v="theater/plays"/>
    <x v="698"/>
    <x v="1940"/>
    <x v="1"/>
    <x v="3"/>
    <x v="1995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x v="1620"/>
    <x v="1941"/>
    <x v="1"/>
    <x v="3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x v="1621"/>
    <x v="1942"/>
    <x v="1"/>
    <x v="3"/>
    <x v="1997"/>
    <d v="2015-01-05T15:26:00"/>
  </r>
  <r>
    <n v="3594"/>
    <s v="HEDDA"/>
    <s v="An adaptation that realizes the internal struggle of Ibsenâ€™s most renowned protagonist as she traverses a claustrophobic social world"/>
    <x v="117"/>
    <n v="2015"/>
    <x v="0"/>
    <s v="US"/>
    <s v="USD"/>
    <n v="1472952982"/>
    <n v="1470792982"/>
    <b v="0"/>
    <x v="17"/>
    <b v="1"/>
    <s v="theater/plays"/>
    <x v="1622"/>
    <x v="1943"/>
    <x v="1"/>
    <x v="3"/>
    <x v="1998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85"/>
    <b v="1"/>
    <s v="theater/plays"/>
    <x v="23"/>
    <x v="1944"/>
    <x v="1"/>
    <x v="3"/>
    <x v="1999"/>
    <d v="2015-03-13T01:59:00"/>
  </r>
  <r>
    <n v="3596"/>
    <s v="SHADFLY - NEW PLAY AT THE ARTS PROJECT"/>
    <s v="A play about the last eight years of the life of Egon Schiele, one of the most influential Austrian Expressionist artists."/>
    <x v="118"/>
    <n v="1185"/>
    <x v="0"/>
    <s v="CA"/>
    <s v="CAD"/>
    <n v="1409072982"/>
    <n v="1407258582"/>
    <b v="0"/>
    <x v="41"/>
    <b v="1"/>
    <s v="theater/plays"/>
    <x v="1623"/>
    <x v="1945"/>
    <x v="1"/>
    <x v="3"/>
    <x v="2000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x v="464"/>
    <x v="1946"/>
    <x v="1"/>
    <x v="3"/>
    <x v="2001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x v="1624"/>
    <x v="1947"/>
    <x v="1"/>
    <x v="3"/>
    <x v="2002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x v="1547"/>
    <x v="1948"/>
    <x v="1"/>
    <x v="3"/>
    <x v="2003"/>
    <d v="2015-08-29T19:00:00"/>
  </r>
  <r>
    <n v="3600"/>
    <s v="Pariah"/>
    <s v="The First Play From The Man Who Brought You The Black James Bond!"/>
    <x v="119"/>
    <n v="13"/>
    <x v="0"/>
    <s v="US"/>
    <s v="USD"/>
    <n v="1476390164"/>
    <n v="1473970964"/>
    <b v="0"/>
    <x v="304"/>
    <b v="1"/>
    <s v="theater/plays"/>
    <x v="1263"/>
    <x v="1949"/>
    <x v="1"/>
    <x v="3"/>
    <x v="2004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x v="1477"/>
    <x v="1950"/>
    <x v="1"/>
    <x v="3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x v="1391"/>
    <x v="1951"/>
    <x v="1"/>
    <x v="3"/>
    <x v="2006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x v="1625"/>
    <x v="1952"/>
    <x v="1"/>
    <x v="3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x v="1626"/>
    <x v="1953"/>
    <x v="1"/>
    <x v="3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x v="1506"/>
    <x v="76"/>
    <x v="1"/>
    <x v="3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x v="1627"/>
    <x v="1954"/>
    <x v="1"/>
    <x v="3"/>
    <x v="2010"/>
    <d v="2016-08-14T09:30:57"/>
  </r>
  <r>
    <n v="3607"/>
    <s v="E15 at The Pleasance and CPT"/>
    <s v="'E15' is a verbatim project that looks at the story of the Focus E15 Campaign"/>
    <x v="109"/>
    <n v="580"/>
    <x v="0"/>
    <s v="GB"/>
    <s v="GBP"/>
    <n v="1450137600"/>
    <n v="1448924882"/>
    <b v="0"/>
    <x v="9"/>
    <b v="1"/>
    <s v="theater/plays"/>
    <x v="1628"/>
    <x v="1756"/>
    <x v="1"/>
    <x v="3"/>
    <x v="2011"/>
    <d v="2015-12-14T19:00:00"/>
  </r>
  <r>
    <n v="3608"/>
    <s v="Petrification"/>
    <s v="Help us get the show on the road! Petrification is a new play about home, memory and identity and we need your help to tour."/>
    <x v="102"/>
    <n v="800"/>
    <x v="0"/>
    <s v="GB"/>
    <s v="GBP"/>
    <n v="1466172000"/>
    <n v="1463418090"/>
    <b v="0"/>
    <x v="74"/>
    <b v="1"/>
    <s v="theater/plays"/>
    <x v="31"/>
    <x v="1955"/>
    <x v="1"/>
    <x v="3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260"/>
    <n v="3005"/>
    <x v="0"/>
    <s v="GB"/>
    <s v="GBP"/>
    <n v="1459378085"/>
    <n v="1456789685"/>
    <b v="0"/>
    <x v="64"/>
    <b v="1"/>
    <s v="theater/plays"/>
    <x v="1629"/>
    <x v="1956"/>
    <x v="1"/>
    <x v="3"/>
    <x v="2013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52"/>
    <b v="1"/>
    <s v="theater/plays"/>
    <x v="1630"/>
    <x v="1957"/>
    <x v="1"/>
    <x v="3"/>
    <x v="2014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x v="917"/>
    <x v="1382"/>
    <x v="1"/>
    <x v="3"/>
    <x v="2015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x v="1631"/>
    <x v="1958"/>
    <x v="1"/>
    <x v="3"/>
    <x v="2016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x v="31"/>
    <x v="613"/>
    <x v="1"/>
    <x v="3"/>
    <x v="2017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x v="1632"/>
    <x v="1959"/>
    <x v="1"/>
    <x v="3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387"/>
    <b v="1"/>
    <s v="theater/plays"/>
    <x v="1199"/>
    <x v="1960"/>
    <x v="1"/>
    <x v="3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x v="1395"/>
    <x v="1961"/>
    <x v="1"/>
    <x v="3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x v="261"/>
    <n v="880"/>
    <x v="0"/>
    <s v="GB"/>
    <s v="GBP"/>
    <n v="1488240000"/>
    <n v="1486996729"/>
    <b v="0"/>
    <x v="13"/>
    <b v="1"/>
    <s v="theater/plays"/>
    <x v="1633"/>
    <x v="1962"/>
    <x v="1"/>
    <x v="3"/>
    <x v="2021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x v="50"/>
    <x v="1963"/>
    <x v="1"/>
    <x v="3"/>
    <x v="2022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x v="654"/>
    <x v="709"/>
    <x v="1"/>
    <x v="3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96"/>
    <n v="11045"/>
    <x v="0"/>
    <s v="US"/>
    <s v="USD"/>
    <n v="1425528000"/>
    <n v="1422916261"/>
    <b v="0"/>
    <x v="418"/>
    <b v="1"/>
    <s v="theater/plays"/>
    <x v="1634"/>
    <x v="1964"/>
    <x v="1"/>
    <x v="3"/>
    <x v="2024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x v="1635"/>
    <x v="1965"/>
    <x v="1"/>
    <x v="3"/>
    <x v="2025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x v="1636"/>
    <x v="1966"/>
    <x v="1"/>
    <x v="3"/>
    <x v="2026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x v="43"/>
    <x v="1967"/>
    <x v="1"/>
    <x v="3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x v="1637"/>
    <x v="1968"/>
    <x v="1"/>
    <x v="3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x v="1578"/>
    <x v="1969"/>
    <x v="1"/>
    <x v="3"/>
    <x v="2029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x v="1420"/>
    <x v="1970"/>
    <x v="1"/>
    <x v="3"/>
    <x v="2030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x v="31"/>
    <x v="1971"/>
    <x v="1"/>
    <x v="3"/>
    <x v="2031"/>
    <d v="2016-05-20T22:59:00"/>
  </r>
  <r>
    <n v="3648"/>
    <s v="Moth Theater Lives"/>
    <s v="Help Moth Live! Support Moth and its artist collective to achieve its 2014/15 season."/>
    <x v="68"/>
    <n v="40153"/>
    <x v="0"/>
    <s v="US"/>
    <s v="USD"/>
    <n v="1412492445"/>
    <n v="1409900445"/>
    <b v="0"/>
    <x v="188"/>
    <b v="1"/>
    <s v="theater/plays"/>
    <x v="1638"/>
    <x v="1972"/>
    <x v="1"/>
    <x v="3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x v="87"/>
    <x v="730"/>
    <x v="1"/>
    <x v="3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x v="31"/>
    <x v="1973"/>
    <x v="1"/>
    <x v="3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172"/>
    <b v="1"/>
    <s v="theater/plays"/>
    <x v="87"/>
    <x v="842"/>
    <x v="1"/>
    <x v="3"/>
    <x v="2035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x v="1639"/>
    <x v="1974"/>
    <x v="1"/>
    <x v="3"/>
    <x v="2036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x v="10"/>
    <x v="1975"/>
    <x v="1"/>
    <x v="3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x v="1640"/>
    <x v="1976"/>
    <x v="1"/>
    <x v="3"/>
    <x v="2038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x v="1641"/>
    <x v="1977"/>
    <x v="1"/>
    <x v="3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x v="1642"/>
    <x v="1978"/>
    <x v="1"/>
    <x v="3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x v="1643"/>
    <x v="1979"/>
    <x v="1"/>
    <x v="3"/>
    <x v="2041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x v="17"/>
    <x v="1980"/>
    <x v="1"/>
    <x v="3"/>
    <x v="2042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x v="1397"/>
    <x v="1981"/>
    <x v="1"/>
    <x v="3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x v="31"/>
    <x v="1982"/>
    <x v="1"/>
    <x v="3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x v="1606"/>
    <x v="1983"/>
    <x v="1"/>
    <x v="3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22"/>
    <b v="1"/>
    <s v="theater/plays"/>
    <x v="1644"/>
    <x v="1984"/>
    <x v="1"/>
    <x v="3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x v="262"/>
    <n v="234"/>
    <x v="0"/>
    <s v="GB"/>
    <s v="GBP"/>
    <n v="1482321030"/>
    <n v="1477133430"/>
    <b v="0"/>
    <x v="172"/>
    <b v="1"/>
    <s v="theater/plays"/>
    <x v="87"/>
    <x v="1985"/>
    <x v="1"/>
    <x v="3"/>
    <x v="2047"/>
    <d v="2016-12-21T06:50:30"/>
  </r>
  <r>
    <n v="3664"/>
    <s v="Cubs: an Original Work"/>
    <s v="An Original Short Play: two young women search for answers about sexuality, the history they are taught, and their animal instincts."/>
    <x v="102"/>
    <n v="875"/>
    <x v="0"/>
    <s v="US"/>
    <s v="USD"/>
    <n v="1466056689"/>
    <n v="1464847089"/>
    <b v="0"/>
    <x v="10"/>
    <b v="1"/>
    <s v="theater/plays"/>
    <x v="1645"/>
    <x v="1986"/>
    <x v="1"/>
    <x v="3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263"/>
    <n v="714"/>
    <x v="0"/>
    <s v="FR"/>
    <s v="EUR"/>
    <n v="1446062040"/>
    <n v="1445109822"/>
    <b v="0"/>
    <x v="25"/>
    <b v="1"/>
    <s v="theater/plays"/>
    <x v="1646"/>
    <x v="1987"/>
    <x v="1"/>
    <x v="3"/>
    <x v="2049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x v="31"/>
    <x v="1988"/>
    <x v="1"/>
    <x v="3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x v="1647"/>
    <x v="1989"/>
    <x v="1"/>
    <x v="3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x v="497"/>
    <x v="1990"/>
    <x v="1"/>
    <x v="3"/>
    <x v="2052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x v="1648"/>
    <x v="1991"/>
    <x v="1"/>
    <x v="3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x v="264"/>
    <n v="241"/>
    <x v="0"/>
    <s v="GB"/>
    <s v="GBP"/>
    <n v="1433113200"/>
    <n v="1431951611"/>
    <b v="0"/>
    <x v="8"/>
    <b v="1"/>
    <s v="theater/plays"/>
    <x v="1649"/>
    <x v="1992"/>
    <x v="1"/>
    <x v="3"/>
    <x v="2054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22"/>
    <b v="1"/>
    <s v="theater/plays"/>
    <x v="1650"/>
    <x v="1993"/>
    <x v="1"/>
    <x v="3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x v="726"/>
    <x v="1994"/>
    <x v="1"/>
    <x v="3"/>
    <x v="2056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315"/>
    <b v="1"/>
    <s v="theater/plays"/>
    <x v="1651"/>
    <x v="1995"/>
    <x v="1"/>
    <x v="3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52"/>
    <b v="1"/>
    <s v="theater/plays"/>
    <x v="31"/>
    <x v="1996"/>
    <x v="1"/>
    <x v="3"/>
    <x v="2058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311"/>
    <b v="1"/>
    <s v="theater/plays"/>
    <x v="1523"/>
    <x v="1997"/>
    <x v="1"/>
    <x v="3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x v="102"/>
    <n v="1030"/>
    <x v="0"/>
    <s v="US"/>
    <s v="USD"/>
    <n v="1410550484"/>
    <n v="1408995284"/>
    <b v="0"/>
    <x v="38"/>
    <b v="1"/>
    <s v="theater/plays"/>
    <x v="1652"/>
    <x v="1998"/>
    <x v="1"/>
    <x v="3"/>
    <x v="2060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56"/>
    <b v="1"/>
    <s v="theater/plays"/>
    <x v="1653"/>
    <x v="1999"/>
    <x v="1"/>
    <x v="3"/>
    <x v="2061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52"/>
    <b v="1"/>
    <s v="theater/plays"/>
    <x v="78"/>
    <x v="2000"/>
    <x v="1"/>
    <x v="3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195"/>
    <b v="1"/>
    <s v="theater/plays"/>
    <x v="1624"/>
    <x v="2001"/>
    <x v="1"/>
    <x v="3"/>
    <x v="2063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x v="1654"/>
    <x v="2002"/>
    <x v="1"/>
    <x v="3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x v="1655"/>
    <x v="630"/>
    <x v="1"/>
    <x v="3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186"/>
    <b v="1"/>
    <s v="theater/plays"/>
    <x v="1656"/>
    <x v="2003"/>
    <x v="1"/>
    <x v="3"/>
    <x v="2066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x v="1657"/>
    <x v="2004"/>
    <x v="1"/>
    <x v="3"/>
    <x v="2067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x v="1658"/>
    <x v="2005"/>
    <x v="1"/>
    <x v="3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39"/>
    <b v="1"/>
    <s v="theater/plays"/>
    <x v="1659"/>
    <x v="17"/>
    <x v="1"/>
    <x v="3"/>
    <x v="2069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244"/>
    <b v="1"/>
    <s v="theater/plays"/>
    <x v="1660"/>
    <x v="2006"/>
    <x v="1"/>
    <x v="3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x v="1661"/>
    <x v="2007"/>
    <x v="1"/>
    <x v="3"/>
    <x v="2071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x v="1299"/>
    <x v="2008"/>
    <x v="1"/>
    <x v="3"/>
    <x v="2072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85"/>
    <b v="1"/>
    <s v="theater/plays"/>
    <x v="645"/>
    <x v="2009"/>
    <x v="1"/>
    <x v="3"/>
    <x v="2073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52"/>
    <b v="1"/>
    <s v="theater/plays"/>
    <x v="43"/>
    <x v="2010"/>
    <x v="1"/>
    <x v="3"/>
    <x v="2074"/>
    <d v="2014-11-27T10:21:23"/>
  </r>
  <r>
    <n v="3691"/>
    <s v="Most Dangerous Man in America (WEB DuBois) by Amiri  Baraka"/>
    <s v="World Premiere of last play written by Amiri Baraka"/>
    <x v="68"/>
    <n v="51184"/>
    <x v="0"/>
    <s v="US"/>
    <s v="USD"/>
    <n v="1425272340"/>
    <n v="1421426929"/>
    <b v="0"/>
    <x v="206"/>
    <b v="1"/>
    <s v="theater/plays"/>
    <x v="1662"/>
    <x v="2011"/>
    <x v="1"/>
    <x v="3"/>
    <x v="2075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x v="326"/>
    <x v="2012"/>
    <x v="1"/>
    <x v="3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x v="265"/>
    <n v="430"/>
    <x v="0"/>
    <s v="GB"/>
    <s v="GBP"/>
    <n v="1448922600"/>
    <n v="1446352529"/>
    <b v="0"/>
    <x v="25"/>
    <b v="1"/>
    <s v="theater/plays"/>
    <x v="1663"/>
    <x v="2013"/>
    <x v="1"/>
    <x v="3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x v="1664"/>
    <x v="2014"/>
    <x v="1"/>
    <x v="3"/>
    <x v="2078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x v="1295"/>
    <x v="2015"/>
    <x v="1"/>
    <x v="3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x v="716"/>
    <x v="2016"/>
    <x v="1"/>
    <x v="3"/>
    <x v="2080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195"/>
    <b v="1"/>
    <s v="theater/plays"/>
    <x v="685"/>
    <x v="2017"/>
    <x v="1"/>
    <x v="3"/>
    <x v="2081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05"/>
    <b v="1"/>
    <s v="theater/plays"/>
    <x v="1665"/>
    <x v="2018"/>
    <x v="1"/>
    <x v="3"/>
    <x v="2082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22"/>
    <b v="1"/>
    <s v="theater/plays"/>
    <x v="1632"/>
    <x v="2019"/>
    <x v="1"/>
    <x v="3"/>
    <x v="2083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x v="655"/>
    <x v="1662"/>
    <x v="1"/>
    <x v="3"/>
    <x v="2084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x v="741"/>
    <x v="2020"/>
    <x v="1"/>
    <x v="3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x v="1299"/>
    <x v="2021"/>
    <x v="1"/>
    <x v="3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48"/>
    <n v="1296"/>
    <x v="0"/>
    <s v="US"/>
    <s v="USD"/>
    <n v="1471071540"/>
    <n v="1467720388"/>
    <b v="0"/>
    <x v="195"/>
    <b v="1"/>
    <s v="theater/plays"/>
    <x v="1666"/>
    <x v="2022"/>
    <x v="1"/>
    <x v="3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x v="1667"/>
    <x v="2023"/>
    <x v="1"/>
    <x v="3"/>
    <x v="2088"/>
    <d v="2016-05-31T11:33:14"/>
  </r>
  <r>
    <n v="3705"/>
    <s v="Pennywinkle: A New Chicago Comedy"/>
    <s v="The play satirizes the Chicago improvisation scene exposing the rules of the craft and the eccentricities of its participants"/>
    <x v="266"/>
    <n v="2925"/>
    <x v="0"/>
    <s v="US"/>
    <s v="USD"/>
    <n v="1403546400"/>
    <n v="1401714114"/>
    <b v="0"/>
    <x v="2"/>
    <b v="1"/>
    <s v="theater/plays"/>
    <x v="1668"/>
    <x v="2024"/>
    <x v="1"/>
    <x v="3"/>
    <x v="2089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x v="1669"/>
    <x v="2025"/>
    <x v="1"/>
    <x v="3"/>
    <x v="2090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x v="1670"/>
    <x v="2026"/>
    <x v="1"/>
    <x v="3"/>
    <x v="2091"/>
    <d v="2016-07-22T00:26:00"/>
  </r>
  <r>
    <n v="3708"/>
    <s v="Much Ado About Nothing"/>
    <s v="Dear Stone Theater Company brings its inaugural production of Much Ado About Nothing to Logan Square, Chicago. Thanks for watching!"/>
    <x v="113"/>
    <n v="2100"/>
    <x v="0"/>
    <s v="US"/>
    <s v="USD"/>
    <n v="1404444286"/>
    <n v="1403234686"/>
    <b v="0"/>
    <x v="70"/>
    <b v="1"/>
    <s v="theater/plays"/>
    <x v="1671"/>
    <x v="2027"/>
    <x v="1"/>
    <x v="3"/>
    <x v="2092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x v="1672"/>
    <x v="2028"/>
    <x v="1"/>
    <x v="3"/>
    <x v="2093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x v="1673"/>
    <x v="2029"/>
    <x v="1"/>
    <x v="3"/>
    <x v="2094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x v="287"/>
    <x v="2030"/>
    <x v="1"/>
    <x v="3"/>
    <x v="2095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193"/>
    <b v="1"/>
    <s v="theater/plays"/>
    <x v="1674"/>
    <x v="2031"/>
    <x v="1"/>
    <x v="3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x v="648"/>
    <x v="2032"/>
    <x v="1"/>
    <x v="3"/>
    <x v="2097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64"/>
    <b v="1"/>
    <s v="theater/plays"/>
    <x v="569"/>
    <x v="2033"/>
    <x v="1"/>
    <x v="3"/>
    <x v="2098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x v="1675"/>
    <x v="2034"/>
    <x v="1"/>
    <x v="3"/>
    <x v="2099"/>
    <d v="2015-03-31T07:52:00"/>
  </r>
  <r>
    <n v="3716"/>
    <s v="Sylvia (a benefit show)"/>
    <s v="I am raising money to pay for the rights to produce Sylvia by A.R. Gurney. The show will be a fundraiser for Wayside Waifs."/>
    <x v="102"/>
    <n v="1246"/>
    <x v="0"/>
    <s v="US"/>
    <s v="USD"/>
    <n v="1453411109"/>
    <n v="1450819109"/>
    <b v="0"/>
    <x v="54"/>
    <b v="1"/>
    <s v="theater/plays"/>
    <x v="1676"/>
    <x v="2035"/>
    <x v="1"/>
    <x v="3"/>
    <x v="2100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x v="674"/>
    <x v="2036"/>
    <x v="1"/>
    <x v="3"/>
    <x v="2101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x v="1677"/>
    <x v="2037"/>
    <x v="1"/>
    <x v="3"/>
    <x v="2102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304"/>
    <b v="1"/>
    <s v="theater/plays"/>
    <x v="1678"/>
    <x v="1861"/>
    <x v="1"/>
    <x v="3"/>
    <x v="2103"/>
    <d v="2015-06-22T12:31:06"/>
  </r>
  <r>
    <n v="3720"/>
    <s v="Lakotas and the American Theatre"/>
    <s v="Breaking the American Indian stereotype in the American Theatre."/>
    <x v="100"/>
    <n v="3449"/>
    <x v="0"/>
    <s v="US"/>
    <s v="USD"/>
    <n v="1435881006"/>
    <n v="1433980206"/>
    <b v="0"/>
    <x v="222"/>
    <b v="1"/>
    <s v="theater/plays"/>
    <x v="1679"/>
    <x v="2038"/>
    <x v="1"/>
    <x v="3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x v="1632"/>
    <x v="2039"/>
    <x v="1"/>
    <x v="3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x v="1680"/>
    <x v="2040"/>
    <x v="1"/>
    <x v="3"/>
    <x v="2106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58"/>
    <b v="1"/>
    <s v="theater/plays"/>
    <x v="1681"/>
    <x v="2041"/>
    <x v="1"/>
    <x v="3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38"/>
    <n v="4409.55"/>
    <x v="0"/>
    <s v="GB"/>
    <s v="GBP"/>
    <n v="1462402800"/>
    <n v="1459856860"/>
    <b v="0"/>
    <x v="30"/>
    <b v="1"/>
    <s v="theater/plays"/>
    <x v="1682"/>
    <x v="2042"/>
    <x v="1"/>
    <x v="3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x v="74"/>
    <x v="2043"/>
    <x v="1"/>
    <x v="3"/>
    <x v="2109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x v="1683"/>
    <x v="2044"/>
    <x v="1"/>
    <x v="3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x v="674"/>
    <x v="2045"/>
    <x v="1"/>
    <x v="3"/>
    <x v="2111"/>
    <d v="2016-10-19T23:55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x v="1684"/>
    <x v="2046"/>
    <x v="1"/>
    <x v="20"/>
    <x v="2112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x v="2"/>
    <x v="1440"/>
    <x v="1"/>
    <x v="20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x v="510"/>
    <x v="2047"/>
    <x v="1"/>
    <x v="20"/>
    <x v="2114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20"/>
    <b v="1"/>
    <s v="theater/musical"/>
    <x v="1685"/>
    <x v="2048"/>
    <x v="1"/>
    <x v="20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x v="654"/>
    <x v="2049"/>
    <x v="1"/>
    <x v="20"/>
    <x v="2116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195"/>
    <b v="1"/>
    <s v="theater/musical"/>
    <x v="1686"/>
    <x v="2050"/>
    <x v="1"/>
    <x v="20"/>
    <x v="2117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x v="43"/>
    <x v="2051"/>
    <x v="1"/>
    <x v="20"/>
    <x v="2118"/>
    <d v="2014-07-25T23:59:00"/>
  </r>
  <r>
    <n v="3755"/>
    <s v="Retro Rhapsody"/>
    <s v="We have formed an innovative company that aims to create musical comedic performances suitable for a range of venues."/>
    <x v="109"/>
    <n v="713"/>
    <x v="0"/>
    <s v="GB"/>
    <s v="GBP"/>
    <n v="1460753307"/>
    <n v="1458161307"/>
    <b v="0"/>
    <x v="33"/>
    <b v="1"/>
    <s v="theater/musical"/>
    <x v="1687"/>
    <x v="2052"/>
    <x v="1"/>
    <x v="20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x v="1688"/>
    <x v="2053"/>
    <x v="1"/>
    <x v="20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23"/>
    <b v="1"/>
    <s v="theater/musical"/>
    <x v="1689"/>
    <x v="2054"/>
    <x v="1"/>
    <x v="20"/>
    <x v="2121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x v="1690"/>
    <x v="2055"/>
    <x v="1"/>
    <x v="20"/>
    <x v="2122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96"/>
    <b v="1"/>
    <s v="theater/musical"/>
    <x v="1691"/>
    <x v="2056"/>
    <x v="1"/>
    <x v="20"/>
    <x v="2123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00"/>
    <b v="1"/>
    <s v="theater/musical"/>
    <x v="1692"/>
    <x v="2057"/>
    <x v="1"/>
    <x v="20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311"/>
    <b v="1"/>
    <s v="theater/musical"/>
    <x v="31"/>
    <x v="2058"/>
    <x v="1"/>
    <x v="20"/>
    <x v="2125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x v="1693"/>
    <x v="2059"/>
    <x v="1"/>
    <x v="20"/>
    <x v="2126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89"/>
    <b v="1"/>
    <s v="theater/musical"/>
    <x v="31"/>
    <x v="2060"/>
    <x v="1"/>
    <x v="20"/>
    <x v="2127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x v="31"/>
    <x v="1924"/>
    <x v="1"/>
    <x v="20"/>
    <x v="2128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07"/>
    <b v="1"/>
    <s v="theater/musical"/>
    <x v="1694"/>
    <x v="2061"/>
    <x v="1"/>
    <x v="20"/>
    <x v="2129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83"/>
    <b v="1"/>
    <s v="theater/musical"/>
    <x v="1695"/>
    <x v="2062"/>
    <x v="1"/>
    <x v="20"/>
    <x v="2130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x v="1696"/>
    <x v="2063"/>
    <x v="1"/>
    <x v="20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x v="1697"/>
    <x v="2064"/>
    <x v="1"/>
    <x v="20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x v="118"/>
    <n v="1100"/>
    <x v="0"/>
    <s v="US"/>
    <s v="USD"/>
    <n v="1460730079"/>
    <n v="1458138079"/>
    <b v="0"/>
    <x v="41"/>
    <b v="1"/>
    <s v="theater/musical"/>
    <x v="31"/>
    <x v="2065"/>
    <x v="1"/>
    <x v="20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x v="31"/>
    <x v="101"/>
    <x v="1"/>
    <x v="20"/>
    <x v="2134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x v="1698"/>
    <x v="2066"/>
    <x v="1"/>
    <x v="20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x v="567"/>
    <x v="2067"/>
    <x v="1"/>
    <x v="20"/>
    <x v="2136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x v="1257"/>
    <x v="2068"/>
    <x v="1"/>
    <x v="20"/>
    <x v="2137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x v="31"/>
    <x v="101"/>
    <x v="1"/>
    <x v="20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x v="342"/>
    <x v="2069"/>
    <x v="1"/>
    <x v="20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14"/>
    <b v="1"/>
    <s v="theater/musical"/>
    <x v="1699"/>
    <x v="2070"/>
    <x v="1"/>
    <x v="20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197"/>
    <b v="1"/>
    <s v="theater/musical"/>
    <x v="1700"/>
    <x v="2071"/>
    <x v="1"/>
    <x v="20"/>
    <x v="2141"/>
    <d v="2014-09-26T23:00:00"/>
  </r>
  <r>
    <n v="3778"/>
    <s v="Give a Puppet a Hand"/>
    <s v="Sponsor an AVENUE Q puppet for The Barn Players April 2015 production."/>
    <x v="233"/>
    <n v="2521"/>
    <x v="0"/>
    <s v="US"/>
    <s v="USD"/>
    <n v="1423942780"/>
    <n v="1418758780"/>
    <b v="0"/>
    <x v="17"/>
    <b v="1"/>
    <s v="theater/musical"/>
    <x v="1701"/>
    <x v="2072"/>
    <x v="1"/>
    <x v="20"/>
    <x v="2142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26"/>
    <b v="1"/>
    <s v="theater/musical"/>
    <x v="1702"/>
    <x v="2073"/>
    <x v="1"/>
    <x v="20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195"/>
    <b v="1"/>
    <s v="theater/musical"/>
    <x v="43"/>
    <x v="101"/>
    <x v="1"/>
    <x v="20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x v="1703"/>
    <x v="2074"/>
    <x v="1"/>
    <x v="20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x v="735"/>
    <x v="2075"/>
    <x v="1"/>
    <x v="20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x v="1704"/>
    <x v="2076"/>
    <x v="1"/>
    <x v="20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x v="453"/>
    <x v="2077"/>
    <x v="1"/>
    <x v="20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195"/>
    <b v="1"/>
    <s v="theater/musical"/>
    <x v="1705"/>
    <x v="1563"/>
    <x v="1"/>
    <x v="20"/>
    <x v="2149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x v="1706"/>
    <x v="2078"/>
    <x v="1"/>
    <x v="20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x v="1707"/>
    <x v="2079"/>
    <x v="1"/>
    <x v="20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x v="31"/>
    <x v="1442"/>
    <x v="1"/>
    <x v="3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x v="488"/>
    <x v="825"/>
    <x v="1"/>
    <x v="3"/>
    <x v="2153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x v="1708"/>
    <x v="2080"/>
    <x v="1"/>
    <x v="3"/>
    <x v="2154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x v="1709"/>
    <x v="2081"/>
    <x v="1"/>
    <x v="3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20"/>
    <b v="1"/>
    <s v="theater/plays"/>
    <x v="969"/>
    <x v="2082"/>
    <x v="1"/>
    <x v="3"/>
    <x v="2156"/>
    <d v="2015-05-31T22:59:00"/>
  </r>
  <r>
    <n v="3813"/>
    <s v="SUCKIN INJUN"/>
    <s v="A comedic play about hillbilly vampires and the absurdity of judging by appearances. Wanna live forever? Better watch what you drink."/>
    <x v="168"/>
    <n v="2119.9899999999998"/>
    <x v="0"/>
    <s v="US"/>
    <s v="USD"/>
    <n v="1465940580"/>
    <n v="1462603021"/>
    <b v="0"/>
    <x v="74"/>
    <b v="1"/>
    <s v="theater/plays"/>
    <x v="1710"/>
    <x v="2083"/>
    <x v="1"/>
    <x v="3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x v="1711"/>
    <x v="2084"/>
    <x v="1"/>
    <x v="3"/>
    <x v="2158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x v="1712"/>
    <x v="2085"/>
    <x v="1"/>
    <x v="3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x v="1713"/>
    <x v="2086"/>
    <x v="1"/>
    <x v="3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x v="75"/>
    <x v="2087"/>
    <x v="1"/>
    <x v="3"/>
    <x v="2161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x v="1714"/>
    <x v="2088"/>
    <x v="1"/>
    <x v="3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x v="127"/>
    <x v="2089"/>
    <x v="1"/>
    <x v="3"/>
    <x v="2163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x v="1337"/>
    <x v="2090"/>
    <x v="1"/>
    <x v="3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x v="1715"/>
    <x v="2091"/>
    <x v="1"/>
    <x v="3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228"/>
    <b v="1"/>
    <s v="theater/plays"/>
    <x v="1716"/>
    <x v="2092"/>
    <x v="1"/>
    <x v="3"/>
    <x v="2166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x v="456"/>
    <x v="2093"/>
    <x v="1"/>
    <x v="3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x v="685"/>
    <x v="2094"/>
    <x v="1"/>
    <x v="3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x v="1717"/>
    <x v="2095"/>
    <x v="1"/>
    <x v="3"/>
    <x v="2169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x v="384"/>
    <x v="1814"/>
    <x v="1"/>
    <x v="3"/>
    <x v="2170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x v="1718"/>
    <x v="2096"/>
    <x v="1"/>
    <x v="3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x v="31"/>
    <x v="2097"/>
    <x v="1"/>
    <x v="3"/>
    <x v="2172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x v="20"/>
    <x v="2098"/>
    <x v="1"/>
    <x v="3"/>
    <x v="2173"/>
    <d v="2016-08-31T15:46:11"/>
  </r>
  <r>
    <n v="3830"/>
    <s v="Run Away"/>
    <s v="The Aeon Theatre company is producing another original play by Parker Hale at the Manhattan Reportory Theatre"/>
    <x v="129"/>
    <n v="225"/>
    <x v="0"/>
    <s v="US"/>
    <s v="USD"/>
    <n v="1464371211"/>
    <n v="1463161611"/>
    <b v="0"/>
    <x v="311"/>
    <b v="1"/>
    <s v="theater/plays"/>
    <x v="1719"/>
    <x v="1440"/>
    <x v="1"/>
    <x v="3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172"/>
    <b v="1"/>
    <s v="theater/plays"/>
    <x v="1720"/>
    <x v="2099"/>
    <x v="1"/>
    <x v="3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172"/>
    <b v="1"/>
    <s v="theater/plays"/>
    <x v="293"/>
    <x v="2100"/>
    <x v="1"/>
    <x v="3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x v="494"/>
    <x v="2101"/>
    <x v="1"/>
    <x v="3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x v="1721"/>
    <x v="2102"/>
    <x v="1"/>
    <x v="3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x v="327"/>
    <x v="590"/>
    <x v="1"/>
    <x v="3"/>
    <x v="2179"/>
    <d v="2016-04-21T17:36:48"/>
  </r>
  <r>
    <n v="3836"/>
    <s v="Home (The Place Where My Stuff Resides)"/>
    <s v="&quot;The surveyor said the foundation was shaky&quot;. A woman finds what it means to rebuild her marriage."/>
    <x v="102"/>
    <n v="900"/>
    <x v="0"/>
    <s v="US"/>
    <s v="USD"/>
    <n v="1470197340"/>
    <n v="1467497652"/>
    <b v="0"/>
    <x v="25"/>
    <b v="1"/>
    <s v="theater/plays"/>
    <x v="1468"/>
    <x v="2103"/>
    <x v="1"/>
    <x v="3"/>
    <x v="2180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x v="283"/>
    <x v="2104"/>
    <x v="1"/>
    <x v="3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0"/>
    <n v="100824"/>
    <x v="0"/>
    <s v="SE"/>
    <s v="SEK"/>
    <n v="1432314209"/>
    <n v="1429722209"/>
    <b v="0"/>
    <x v="61"/>
    <b v="1"/>
    <s v="theater/plays"/>
    <x v="1722"/>
    <x v="2105"/>
    <x v="1"/>
    <x v="3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x v="488"/>
    <x v="2106"/>
    <x v="1"/>
    <x v="3"/>
    <x v="2183"/>
    <d v="2015-07-29T22:25:24"/>
  </r>
  <r>
    <n v="3840"/>
    <s v="Tonight I'll be April"/>
    <s v="A gritty play looking at a modern day relationship, highlighting issues of mental health and abuse suffered by men."/>
    <x v="210"/>
    <n v="65"/>
    <x v="0"/>
    <s v="GB"/>
    <s v="GBP"/>
    <n v="1459180229"/>
    <n v="1457023829"/>
    <b v="0"/>
    <x v="311"/>
    <b v="1"/>
    <s v="theater/plays"/>
    <x v="1723"/>
    <x v="94"/>
    <x v="1"/>
    <x v="3"/>
    <x v="2184"/>
    <d v="2016-03-28T10:50:29"/>
  </r>
  <r>
    <n v="1681"/>
    <s v="Slugs and Bugs - TWO &quot;Sing the Bible&quot; CDs!"/>
    <s v="Slugs &amp; Bugs is making TWO NEW Sing the Bible CDs in 2017, with Scripture songs all about Jesus - His words, His life, and His mission."/>
    <x v="62"/>
    <n v="65924.38"/>
    <x v="1"/>
    <s v="US"/>
    <s v="USD"/>
    <n v="1490752800"/>
    <n v="1486522484"/>
    <b v="0"/>
    <x v="484"/>
    <b v="0"/>
    <s v="music/faith"/>
    <x v="1724"/>
    <x v="2107"/>
    <x v="4"/>
    <x v="21"/>
    <x v="2185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1"/>
    <s v="US"/>
    <s v="USD"/>
    <n v="1492142860"/>
    <n v="1486962460"/>
    <b v="0"/>
    <x v="485"/>
    <b v="0"/>
    <s v="music/faith"/>
    <x v="1725"/>
    <x v="2108"/>
    <x v="4"/>
    <x v="21"/>
    <x v="2186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1"/>
    <s v="FR"/>
    <s v="EUR"/>
    <n v="1491590738"/>
    <n v="1489517138"/>
    <b v="0"/>
    <x v="73"/>
    <b v="0"/>
    <s v="music/faith"/>
    <x v="1726"/>
    <x v="2109"/>
    <x v="4"/>
    <x v="21"/>
    <x v="2187"/>
    <d v="2017-04-07T13:45:38"/>
  </r>
  <r>
    <n v="1684"/>
    <s v="Goodness &amp; Mercy EP - Marty Mikles"/>
    <s v="New Music from Marty Mikles!  A new EP all about God's Goodness &amp; Mercy."/>
    <x v="6"/>
    <n v="8730"/>
    <x v="1"/>
    <s v="US"/>
    <s v="USD"/>
    <n v="1489775641"/>
    <n v="1487360041"/>
    <b v="0"/>
    <x v="21"/>
    <b v="0"/>
    <s v="music/faith"/>
    <x v="1727"/>
    <x v="2110"/>
    <x v="4"/>
    <x v="21"/>
    <x v="2188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1"/>
    <s v="US"/>
    <s v="USD"/>
    <n v="1490331623"/>
    <n v="1487743223"/>
    <b v="0"/>
    <x v="41"/>
    <b v="0"/>
    <s v="music/faith"/>
    <x v="82"/>
    <x v="2111"/>
    <x v="4"/>
    <x v="21"/>
    <x v="2189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s v="CA"/>
    <s v="CAD"/>
    <n v="1493320519"/>
    <n v="1488140119"/>
    <b v="0"/>
    <x v="29"/>
    <b v="0"/>
    <s v="music/faith"/>
    <x v="1728"/>
    <x v="1681"/>
    <x v="4"/>
    <x v="21"/>
    <x v="2190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s v="US"/>
    <s v="USD"/>
    <n v="1491855300"/>
    <n v="1488935245"/>
    <b v="0"/>
    <x v="70"/>
    <b v="0"/>
    <s v="music/faith"/>
    <x v="1729"/>
    <x v="2112"/>
    <x v="4"/>
    <x v="21"/>
    <x v="2191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1"/>
    <s v="US"/>
    <s v="USD"/>
    <n v="1491738594"/>
    <n v="1489150194"/>
    <b v="0"/>
    <x v="63"/>
    <b v="0"/>
    <s v="music/faith"/>
    <x v="1730"/>
    <x v="2113"/>
    <x v="4"/>
    <x v="21"/>
    <x v="2192"/>
    <d v="2017-04-09T06:49:54"/>
  </r>
  <r>
    <n v="1689"/>
    <s v="Fly Away"/>
    <s v="Praising the Living God in the second half of life."/>
    <x v="233"/>
    <n v="2400"/>
    <x v="1"/>
    <s v="US"/>
    <s v="USD"/>
    <n v="1489700230"/>
    <n v="1487111830"/>
    <b v="0"/>
    <x v="25"/>
    <b v="0"/>
    <s v="music/faith"/>
    <x v="31"/>
    <x v="1907"/>
    <x v="4"/>
    <x v="21"/>
    <x v="2193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1"/>
    <s v="US"/>
    <s v="USD"/>
    <n v="1491470442"/>
    <n v="1488882042"/>
    <b v="0"/>
    <x v="220"/>
    <b v="0"/>
    <s v="music/faith"/>
    <x v="1731"/>
    <x v="2114"/>
    <x v="4"/>
    <x v="21"/>
    <x v="2194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s v="US"/>
    <s v="USD"/>
    <n v="1491181200"/>
    <n v="1488387008"/>
    <b v="0"/>
    <x v="44"/>
    <b v="0"/>
    <s v="music/faith"/>
    <x v="1732"/>
    <x v="2115"/>
    <x v="4"/>
    <x v="21"/>
    <x v="2195"/>
    <d v="2017-04-02T20:00:00"/>
  </r>
  <r>
    <n v="1692"/>
    <s v="Get Your Hopes Up"/>
    <s v="After 3 years.....It's time for some new music! Album #2 is in motion and I can't wait to share it with all of you!"/>
    <x v="10"/>
    <n v="2390"/>
    <x v="1"/>
    <s v="US"/>
    <s v="USD"/>
    <n v="1490572740"/>
    <n v="1487734667"/>
    <b v="0"/>
    <x v="41"/>
    <b v="0"/>
    <s v="music/faith"/>
    <x v="1733"/>
    <x v="2116"/>
    <x v="4"/>
    <x v="21"/>
    <x v="2196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s v="GB"/>
    <s v="GBP"/>
    <n v="1491768000"/>
    <n v="1489097112"/>
    <b v="0"/>
    <x v="22"/>
    <b v="0"/>
    <s v="music/faith"/>
    <x v="1734"/>
    <x v="1785"/>
    <x v="4"/>
    <x v="21"/>
    <x v="2197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1"/>
    <s v="US"/>
    <s v="USD"/>
    <n v="1490589360"/>
    <n v="1488038674"/>
    <b v="0"/>
    <x v="29"/>
    <b v="0"/>
    <s v="music/faith"/>
    <x v="1735"/>
    <x v="2117"/>
    <x v="4"/>
    <x v="21"/>
    <x v="2198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s v="US"/>
    <s v="USD"/>
    <n v="1491786000"/>
    <n v="1488847514"/>
    <b v="0"/>
    <x v="23"/>
    <b v="0"/>
    <s v="music/faith"/>
    <x v="1736"/>
    <x v="2118"/>
    <x v="4"/>
    <x v="21"/>
    <x v="2199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158"/>
    <n v="0"/>
    <x v="1"/>
    <s v="US"/>
    <s v="USD"/>
    <n v="1491007211"/>
    <n v="1488418811"/>
    <b v="0"/>
    <x v="485"/>
    <b v="0"/>
    <s v="music/faith"/>
    <x v="1725"/>
    <x v="2108"/>
    <x v="4"/>
    <x v="21"/>
    <x v="2200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85"/>
    <n v="2526"/>
    <x v="1"/>
    <s v="US"/>
    <s v="USD"/>
    <n v="1491781648"/>
    <n v="1489193248"/>
    <b v="0"/>
    <x v="19"/>
    <b v="0"/>
    <s v="music/faith"/>
    <x v="1737"/>
    <x v="2119"/>
    <x v="4"/>
    <x v="21"/>
    <x v="2201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91"/>
    <n v="0"/>
    <x v="1"/>
    <s v="US"/>
    <s v="USD"/>
    <n v="1490499180"/>
    <n v="1488430760"/>
    <b v="0"/>
    <x v="485"/>
    <b v="0"/>
    <s v="music/faith"/>
    <x v="1725"/>
    <x v="2108"/>
    <x v="4"/>
    <x v="21"/>
    <x v="2202"/>
    <d v="2017-03-25T22:33:00"/>
  </r>
  <r>
    <n v="1699"/>
    <s v="THE WORSHIP ALBUM!"/>
    <s v="Friends! Will you help me create a new worship album??! I want this album to give God the worship he deserves and draw people to Him."/>
    <x v="267"/>
    <n v="216"/>
    <x v="1"/>
    <s v="US"/>
    <s v="USD"/>
    <n v="1491943445"/>
    <n v="1489351445"/>
    <b v="0"/>
    <x v="304"/>
    <b v="0"/>
    <s v="music/faith"/>
    <x v="1738"/>
    <x v="850"/>
    <x v="4"/>
    <x v="21"/>
    <x v="2203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s v="US"/>
    <s v="USD"/>
    <n v="1491019200"/>
    <n v="1488418990"/>
    <b v="0"/>
    <x v="1"/>
    <b v="0"/>
    <s v="music/faith"/>
    <x v="1739"/>
    <x v="2120"/>
    <x v="4"/>
    <x v="21"/>
    <x v="2204"/>
    <d v="2017-03-31T23:00:00"/>
  </r>
  <r>
    <n v="2321"/>
    <s v="WienerWÃ¼rze"/>
    <s v="Universal organic liquid seasoning brewed all natural from lupine, oat, salt and water for soups, salads, stews and more"/>
    <x v="268"/>
    <n v="4130"/>
    <x v="1"/>
    <s v="AT"/>
    <s v="EUR"/>
    <n v="1491282901"/>
    <n v="1488694501"/>
    <b v="0"/>
    <x v="31"/>
    <b v="0"/>
    <s v="food/small batch"/>
    <x v="1740"/>
    <x v="2121"/>
    <x v="7"/>
    <x v="15"/>
    <x v="2205"/>
    <d v="2017-04-04T00:15:01"/>
  </r>
  <r>
    <n v="2322"/>
    <s v="Jen bakes shortbread needs a commercial kitchen!"/>
    <s v="Jen bakes shortbread is a small batch, all natural shortbread cookie business looking for smart funding to grow!"/>
    <x v="128"/>
    <n v="85"/>
    <x v="1"/>
    <s v="US"/>
    <s v="USD"/>
    <n v="1491769769"/>
    <n v="1489181369"/>
    <b v="0"/>
    <x v="304"/>
    <b v="0"/>
    <s v="food/small batch"/>
    <x v="1741"/>
    <x v="2122"/>
    <x v="7"/>
    <x v="15"/>
    <x v="2206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1"/>
    <s v="US"/>
    <s v="USD"/>
    <n v="1490033247"/>
    <n v="1489428447"/>
    <b v="0"/>
    <x v="304"/>
    <b v="0"/>
    <s v="food/small batch"/>
    <x v="1742"/>
    <x v="446"/>
    <x v="7"/>
    <x v="15"/>
    <x v="2207"/>
    <d v="2017-03-20T13:07:27"/>
  </r>
  <r>
    <n v="2324"/>
    <s v="Pies not Lies"/>
    <s v="A city centre shop selling great locally made food with room to chat and learn about eachother."/>
    <x v="51"/>
    <n v="1555"/>
    <x v="1"/>
    <s v="GB"/>
    <s v="GBP"/>
    <n v="1490559285"/>
    <n v="1487970885"/>
    <b v="0"/>
    <x v="42"/>
    <b v="0"/>
    <s v="food/small batch"/>
    <x v="1743"/>
    <x v="2123"/>
    <x v="7"/>
    <x v="15"/>
    <x v="2208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1"/>
    <s v="US"/>
    <s v="USD"/>
    <n v="1490830331"/>
    <n v="1488241931"/>
    <b v="0"/>
    <x v="63"/>
    <b v="0"/>
    <s v="food/small batch"/>
    <x v="1744"/>
    <x v="2124"/>
    <x v="7"/>
    <x v="15"/>
    <x v="2209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1"/>
    <s v="US"/>
    <s v="USD"/>
    <n v="1493571600"/>
    <n v="1489106948"/>
    <b v="0"/>
    <x v="29"/>
    <b v="0"/>
    <s v="food/small batch"/>
    <x v="1745"/>
    <x v="2125"/>
    <x v="7"/>
    <x v="15"/>
    <x v="2210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x v="72"/>
    <n v="1570"/>
    <x v="1"/>
    <s v="IE"/>
    <s v="EUR"/>
    <n v="1491586534"/>
    <n v="1488911734"/>
    <b v="0"/>
    <x v="67"/>
    <b v="0"/>
    <s v="theater/spaces"/>
    <x v="1746"/>
    <x v="2126"/>
    <x v="1"/>
    <x v="19"/>
    <x v="221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1"/>
    <s v="US"/>
    <s v="USD"/>
    <n v="1491416077"/>
    <n v="1488827677"/>
    <b v="1"/>
    <x v="55"/>
    <b v="0"/>
    <s v="theater/spaces"/>
    <x v="1747"/>
    <x v="2127"/>
    <x v="1"/>
    <x v="19"/>
    <x v="2212"/>
    <d v="2017-04-05T13:14:37"/>
  </r>
  <r>
    <n v="2703"/>
    <s v="Bisagra Teatro: Foro Multidisciplinario"/>
    <s v="Â¡Tu nuevo espacio cultural multidisciplinario en el centro de Pachuca, Hidalgo"/>
    <x v="68"/>
    <n v="41500"/>
    <x v="1"/>
    <s v="MX"/>
    <s v="MXN"/>
    <n v="1490196830"/>
    <n v="1485016430"/>
    <b v="0"/>
    <x v="43"/>
    <b v="0"/>
    <s v="theater/spaces"/>
    <x v="347"/>
    <x v="2128"/>
    <x v="1"/>
    <x v="19"/>
    <x v="2213"/>
    <d v="2017-03-22T10:33:50"/>
  </r>
  <r>
    <n v="2704"/>
    <s v="Little Red Brick House"/>
    <s v="We plan to rescue, relocate, and repurpose, a historic Little Red Brick House, to be incorporated into a riverfront amphitheater."/>
    <x v="162"/>
    <n v="1145"/>
    <x v="1"/>
    <s v="US"/>
    <s v="USD"/>
    <n v="1491421314"/>
    <n v="1487709714"/>
    <b v="0"/>
    <x v="63"/>
    <b v="0"/>
    <s v="theater/spaces"/>
    <x v="1748"/>
    <x v="2129"/>
    <x v="1"/>
    <x v="19"/>
    <x v="2214"/>
    <d v="2017-04-05T14:41:54"/>
  </r>
  <r>
    <n v="2705"/>
    <s v="Fischer Theatre Marquee"/>
    <s v="Help light the lights at the historic Fischer Theatre in Danville, IL."/>
    <x v="269"/>
    <n v="1739"/>
    <x v="1"/>
    <s v="US"/>
    <s v="USD"/>
    <n v="1490389158"/>
    <n v="1486504758"/>
    <b v="0"/>
    <x v="22"/>
    <b v="0"/>
    <s v="theater/spaces"/>
    <x v="1749"/>
    <x v="2130"/>
    <x v="1"/>
    <x v="19"/>
    <x v="2215"/>
    <d v="2017-03-24T15:59:1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1"/>
    <s v="US"/>
    <s v="USD"/>
    <n v="1489690141"/>
    <n v="1487101741"/>
    <b v="0"/>
    <x v="27"/>
    <b v="0"/>
    <s v="theater/plays"/>
    <x v="1750"/>
    <x v="2131"/>
    <x v="1"/>
    <x v="3"/>
    <x v="2216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1"/>
    <s v="US"/>
    <s v="USD"/>
    <n v="1492542819"/>
    <n v="1489090419"/>
    <b v="0"/>
    <x v="29"/>
    <b v="0"/>
    <s v="theater/plays"/>
    <x v="1751"/>
    <x v="440"/>
    <x v="1"/>
    <x v="3"/>
    <x v="2217"/>
    <d v="2017-04-18T14:13:39"/>
  </r>
  <r>
    <n v="3130"/>
    <s v="MEDEA | A New Vision"/>
    <s v="A shockingly relevant modern take on a 2,000-year-old tragedy that confronts current gender politics."/>
    <x v="3"/>
    <n v="375"/>
    <x v="1"/>
    <s v="US"/>
    <s v="USD"/>
    <n v="1492145940"/>
    <n v="1489504916"/>
    <b v="0"/>
    <x v="304"/>
    <b v="0"/>
    <s v="theater/plays"/>
    <x v="1752"/>
    <x v="2132"/>
    <x v="1"/>
    <x v="3"/>
    <x v="2218"/>
    <d v="2017-04-13T23:59:00"/>
  </r>
  <r>
    <n v="3131"/>
    <s v="SNAKE EYES"/>
    <s v="A Staged Reading of &quot;Snake Eyes,&quot; a new play by Alex Rafala"/>
    <x v="270"/>
    <n v="645"/>
    <x v="1"/>
    <s v="US"/>
    <s v="USD"/>
    <n v="1491656045"/>
    <n v="1489067645"/>
    <b v="0"/>
    <x v="8"/>
    <b v="0"/>
    <s v="theater/plays"/>
    <x v="1753"/>
    <x v="757"/>
    <x v="1"/>
    <x v="3"/>
    <x v="2219"/>
    <d v="2017-04-08T07:54:05"/>
  </r>
  <r>
    <n v="3132"/>
    <s v="A Bite of a Snake Play"/>
    <s v="Smells Like Money, Drips Like Honey, Taste Like Mocha, Better Run AWAY"/>
    <x v="11"/>
    <n v="10"/>
    <x v="1"/>
    <s v="US"/>
    <s v="USD"/>
    <n v="1492759460"/>
    <n v="1487579060"/>
    <b v="0"/>
    <x v="29"/>
    <b v="0"/>
    <s v="theater/plays"/>
    <x v="1754"/>
    <x v="440"/>
    <x v="1"/>
    <x v="3"/>
    <x v="2220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1"/>
    <s v="GB"/>
    <s v="GBP"/>
    <n v="1490358834"/>
    <n v="1487770434"/>
    <b v="0"/>
    <x v="38"/>
    <b v="0"/>
    <s v="theater/plays"/>
    <x v="685"/>
    <x v="751"/>
    <x v="1"/>
    <x v="3"/>
    <x v="222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1"/>
    <s v="GB"/>
    <s v="GBP"/>
    <n v="1490631419"/>
    <n v="1488820619"/>
    <b v="0"/>
    <x v="8"/>
    <b v="0"/>
    <s v="theater/plays"/>
    <x v="1755"/>
    <x v="441"/>
    <x v="1"/>
    <x v="3"/>
    <x v="2222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271"/>
    <n v="162"/>
    <x v="1"/>
    <s v="US"/>
    <s v="USD"/>
    <n v="1491277121"/>
    <n v="1489376321"/>
    <b v="0"/>
    <x v="63"/>
    <b v="0"/>
    <s v="theater/plays"/>
    <x v="1756"/>
    <x v="2133"/>
    <x v="1"/>
    <x v="3"/>
    <x v="2223"/>
    <d v="2017-04-03T22:38:41"/>
  </r>
  <r>
    <n v="3136"/>
    <s v="Heroines"/>
    <s v="Help emberfly theatre put on their first production Heroines and pay our actors and creative team! Follow us @emberflytheatre"/>
    <x v="2"/>
    <n v="639"/>
    <x v="1"/>
    <s v="GB"/>
    <s v="GBP"/>
    <n v="1491001140"/>
    <n v="1487847954"/>
    <b v="0"/>
    <x v="19"/>
    <b v="0"/>
    <s v="theater/plays"/>
    <x v="1757"/>
    <x v="2134"/>
    <x v="1"/>
    <x v="3"/>
    <x v="2224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1"/>
    <s v="US"/>
    <s v="USD"/>
    <n v="1493838720"/>
    <n v="1489439669"/>
    <b v="0"/>
    <x v="29"/>
    <b v="0"/>
    <s v="theater/plays"/>
    <x v="1758"/>
    <x v="73"/>
    <x v="1"/>
    <x v="3"/>
    <x v="2225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1"/>
    <s v="GB"/>
    <s v="GBP"/>
    <n v="1491233407"/>
    <n v="1489591807"/>
    <b v="0"/>
    <x v="485"/>
    <b v="0"/>
    <s v="theater/plays"/>
    <x v="1725"/>
    <x v="2108"/>
    <x v="1"/>
    <x v="3"/>
    <x v="2226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9"/>
    <n v="2700"/>
    <x v="1"/>
    <s v="MX"/>
    <s v="MXN"/>
    <n v="1490416380"/>
    <n v="1487485760"/>
    <b v="0"/>
    <x v="244"/>
    <b v="0"/>
    <s v="theater/plays"/>
    <x v="1759"/>
    <x v="2135"/>
    <x v="1"/>
    <x v="3"/>
    <x v="2227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1"/>
    <s v="FR"/>
    <s v="EUR"/>
    <n v="1491581703"/>
    <n v="1488993303"/>
    <b v="0"/>
    <x v="304"/>
    <b v="0"/>
    <s v="theater/plays"/>
    <x v="1760"/>
    <x v="2111"/>
    <x v="1"/>
    <x v="3"/>
    <x v="2228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1"/>
    <s v="NL"/>
    <s v="EUR"/>
    <n v="1492372800"/>
    <n v="1488823488"/>
    <b v="0"/>
    <x v="22"/>
    <b v="0"/>
    <s v="theater/plays"/>
    <x v="1761"/>
    <x v="2136"/>
    <x v="1"/>
    <x v="3"/>
    <x v="2229"/>
    <d v="2017-04-16T15:00:00"/>
  </r>
  <r>
    <n v="3142"/>
    <s v="The Pendulum Swings UK Theatre Tour/EdFringe"/>
    <s v="Our aim is to deliver a powerful piece of theatre to audiences across the UK, including Edinburgh Fringe (2017)."/>
    <x v="115"/>
    <n v="45"/>
    <x v="1"/>
    <s v="GB"/>
    <s v="GBP"/>
    <n v="1489922339"/>
    <n v="1487333939"/>
    <b v="0"/>
    <x v="311"/>
    <b v="0"/>
    <s v="theater/plays"/>
    <x v="1762"/>
    <x v="2"/>
    <x v="1"/>
    <x v="3"/>
    <x v="2230"/>
    <d v="2017-03-19T06:18:59"/>
  </r>
  <r>
    <n v="3143"/>
    <s v="This is Living by Liam Borrett"/>
    <s v="THE POIGNANT EXPLORATION OF WHAT IT MEANS TO SAY GOODBYE._x000a_Stripped Raw brings Liam Borrett's debut play 'This is Living' to Wiltshire."/>
    <x v="113"/>
    <n v="0"/>
    <x v="1"/>
    <s v="GB"/>
    <s v="GBP"/>
    <n v="1491726956"/>
    <n v="1489480556"/>
    <b v="0"/>
    <x v="485"/>
    <b v="0"/>
    <s v="theater/plays"/>
    <x v="1725"/>
    <x v="2108"/>
    <x v="1"/>
    <x v="3"/>
    <x v="2231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1"/>
    <s v="US"/>
    <s v="USD"/>
    <n v="1489903200"/>
    <n v="1488459307"/>
    <b v="0"/>
    <x v="195"/>
    <b v="0"/>
    <s v="theater/plays"/>
    <x v="1763"/>
    <x v="2137"/>
    <x v="1"/>
    <x v="3"/>
    <x v="2232"/>
    <d v="2017-03-19T01:00:00"/>
  </r>
  <r>
    <n v="3145"/>
    <s v="Arlington's 1st Dinner Theatre"/>
    <s v="Dominion Theatre Company is the first community dinner theatre  to be established in Arlington TX."/>
    <x v="31"/>
    <n v="0"/>
    <x v="1"/>
    <s v="US"/>
    <s v="USD"/>
    <n v="1490659134"/>
    <n v="1485478734"/>
    <b v="0"/>
    <x v="485"/>
    <b v="0"/>
    <s v="theater/plays"/>
    <x v="1725"/>
    <x v="2108"/>
    <x v="1"/>
    <x v="3"/>
    <x v="2233"/>
    <d v="2017-03-27T18:58:54"/>
  </r>
  <r>
    <n v="3146"/>
    <s v="SoÃ±Ã© una ciudad amurallada"/>
    <s v="Somos... Podemos... Amamos... Nuestra muralla, nuestra utopÃ­a. Que el amor sea el lÃ­mite"/>
    <x v="69"/>
    <n v="5250"/>
    <x v="1"/>
    <s v="MX"/>
    <s v="MXN"/>
    <n v="1492356166"/>
    <n v="1488471766"/>
    <b v="0"/>
    <x v="8"/>
    <b v="0"/>
    <s v="theater/plays"/>
    <x v="1764"/>
    <x v="2138"/>
    <x v="1"/>
    <x v="3"/>
    <x v="2234"/>
    <d v="2017-04-16T10:22:4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485"/>
    <b v="0"/>
    <s v="film &amp; video/drama"/>
    <x v="1725"/>
    <x v="2108"/>
    <x v="0"/>
    <x v="22"/>
    <x v="2235"/>
    <d v="2015-08-15T16:54:51"/>
  </r>
  <r>
    <n v="161"/>
    <s v="Midway: The Turning Point"/>
    <s v="Step 1 (script editing) to produce a dramatic film about the air/sea battle of WWII that turned the tide of victory for the US."/>
    <x v="69"/>
    <n v="5"/>
    <x v="2"/>
    <s v="US"/>
    <s v="USD"/>
    <n v="1404318595"/>
    <n v="1401726595"/>
    <b v="0"/>
    <x v="29"/>
    <b v="0"/>
    <s v="film &amp; video/drama"/>
    <x v="1765"/>
    <x v="2117"/>
    <x v="0"/>
    <x v="22"/>
    <x v="2236"/>
    <d v="2014-07-02T11:29:55"/>
  </r>
  <r>
    <n v="162"/>
    <s v="See It My Way"/>
    <s v="This film follows a young man who has had only a troubled family life. He turns to all the wrong things and life falls apart."/>
    <x v="93"/>
    <n v="435"/>
    <x v="2"/>
    <s v="US"/>
    <s v="USD"/>
    <n v="1408232520"/>
    <n v="1405393356"/>
    <b v="0"/>
    <x v="73"/>
    <b v="0"/>
    <s v="film &amp; video/drama"/>
    <x v="1766"/>
    <x v="1891"/>
    <x v="0"/>
    <x v="22"/>
    <x v="2237"/>
    <d v="2014-08-16T18:42:00"/>
  </r>
  <r>
    <n v="163"/>
    <s v="UNDIVIDED (Working Title)"/>
    <s v="Over 2.5 million Black men registered for the draft in World War II. _x000a_This will be the most comprehensive portrayal EVER of US. THEN."/>
    <x v="272"/>
    <n v="0"/>
    <x v="2"/>
    <s v="US"/>
    <s v="USD"/>
    <n v="1443657600"/>
    <n v="1440716654"/>
    <b v="0"/>
    <x v="485"/>
    <b v="0"/>
    <s v="film &amp; video/drama"/>
    <x v="1725"/>
    <x v="2108"/>
    <x v="0"/>
    <x v="22"/>
    <x v="2238"/>
    <d v="2015-09-30T19:00:00"/>
  </r>
  <r>
    <n v="164"/>
    <s v="Angelix"/>
    <s v="Two cousins are caught up in the private war between warrior class angels and demons. You may be caught up too and not realize it yet."/>
    <x v="273"/>
    <n v="640"/>
    <x v="2"/>
    <s v="US"/>
    <s v="USD"/>
    <n v="1411150701"/>
    <n v="1405966701"/>
    <b v="0"/>
    <x v="63"/>
    <b v="0"/>
    <s v="film &amp; video/drama"/>
    <x v="1767"/>
    <x v="2139"/>
    <x v="0"/>
    <x v="22"/>
    <x v="2239"/>
    <d v="2014-09-19T13:18:21"/>
  </r>
  <r>
    <n v="165"/>
    <s v="NET"/>
    <s v="A teacher. A boy. The beach and a heatwave that drove them all insane."/>
    <x v="64"/>
    <n v="0"/>
    <x v="2"/>
    <s v="GB"/>
    <s v="GBP"/>
    <n v="1452613724"/>
    <n v="1450021724"/>
    <b v="0"/>
    <x v="485"/>
    <b v="0"/>
    <s v="film &amp; video/drama"/>
    <x v="1725"/>
    <x v="2108"/>
    <x v="0"/>
    <x v="22"/>
    <x v="2240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x v="1768"/>
    <x v="2140"/>
    <x v="0"/>
    <x v="22"/>
    <x v="2241"/>
    <d v="2017-01-15T20:49:22"/>
  </r>
  <r>
    <n v="167"/>
    <s v="Past"/>
    <s v="A young man experiences a tragedy and has the opportunity to go back and learn from his mistakes and find out his true self."/>
    <x v="274"/>
    <n v="11"/>
    <x v="2"/>
    <s v="US"/>
    <s v="USD"/>
    <n v="1438726535"/>
    <n v="1433542535"/>
    <b v="0"/>
    <x v="198"/>
    <b v="0"/>
    <s v="film &amp; video/drama"/>
    <x v="1765"/>
    <x v="2141"/>
    <x v="0"/>
    <x v="22"/>
    <x v="2242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311"/>
    <b v="0"/>
    <s v="film &amp; video/drama"/>
    <x v="1769"/>
    <x v="2142"/>
    <x v="0"/>
    <x v="22"/>
    <x v="2243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x v="1770"/>
    <x v="1323"/>
    <x v="0"/>
    <x v="22"/>
    <x v="2244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x v="1771"/>
    <x v="422"/>
    <x v="0"/>
    <x v="22"/>
    <x v="2245"/>
    <d v="2015-08-30T00:28:00"/>
  </r>
  <r>
    <n v="171"/>
    <s v="IRL: Gamers Unite"/>
    <s v="Team Mayhem, a local small town gang of gamers who are enlisted   to save the world from the new great evil known as Prowler."/>
    <x v="69"/>
    <n v="1"/>
    <x v="2"/>
    <s v="US"/>
    <s v="USD"/>
    <n v="1470975614"/>
    <n v="1465791614"/>
    <b v="0"/>
    <x v="29"/>
    <b v="0"/>
    <s v="film &amp; video/drama"/>
    <x v="1772"/>
    <x v="2143"/>
    <x v="0"/>
    <x v="22"/>
    <x v="2246"/>
    <d v="2016-08-11T23:20:14"/>
  </r>
  <r>
    <n v="172"/>
    <s v="The Blind Dolphin Story"/>
    <s v="A short film on the rarest mammal and the second most endangered freshwater river dolphin, in Pakistan."/>
    <x v="275"/>
    <n v="0"/>
    <x v="2"/>
    <s v="US"/>
    <s v="USD"/>
    <n v="1426753723"/>
    <n v="1423733323"/>
    <b v="0"/>
    <x v="485"/>
    <b v="0"/>
    <s v="film &amp; video/drama"/>
    <x v="1725"/>
    <x v="2108"/>
    <x v="0"/>
    <x v="22"/>
    <x v="2247"/>
    <d v="2015-03-19T03:28:43"/>
  </r>
  <r>
    <n v="173"/>
    <s v="7 Sins"/>
    <s v="This is a film inspired by Quentin Tarantino, I want to make a film thats entertaining yet gritty. 7 Sins is in pre-production."/>
    <x v="276"/>
    <n v="0"/>
    <x v="2"/>
    <s v="GB"/>
    <s v="GBP"/>
    <n v="1425131108"/>
    <n v="1422539108"/>
    <b v="0"/>
    <x v="485"/>
    <b v="0"/>
    <s v="film &amp; video/drama"/>
    <x v="1725"/>
    <x v="2108"/>
    <x v="0"/>
    <x v="22"/>
    <x v="2248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485"/>
    <b v="0"/>
    <s v="film &amp; video/drama"/>
    <x v="1725"/>
    <x v="2108"/>
    <x v="0"/>
    <x v="22"/>
    <x v="2249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x v="1773"/>
    <x v="2144"/>
    <x v="0"/>
    <x v="22"/>
    <x v="2250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485"/>
    <b v="0"/>
    <s v="film &amp; video/drama"/>
    <x v="1725"/>
    <x v="2108"/>
    <x v="0"/>
    <x v="22"/>
    <x v="2251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x v="1774"/>
    <x v="2145"/>
    <x v="0"/>
    <x v="22"/>
    <x v="2252"/>
    <d v="2015-03-23T19:08:46"/>
  </r>
  <r>
    <n v="178"/>
    <s v="El viaje de LucÃ­a"/>
    <s v="El viaje de LucÃ­a es un largometraje de ficciÃ³n con temÃ¡tica sobre el cÃ¡ncer infantil."/>
    <x v="277"/>
    <n v="0"/>
    <x v="2"/>
    <s v="ES"/>
    <s v="EUR"/>
    <n v="1448582145"/>
    <n v="1445986545"/>
    <b v="0"/>
    <x v="485"/>
    <b v="0"/>
    <s v="film &amp; video/drama"/>
    <x v="1725"/>
    <x v="2108"/>
    <x v="0"/>
    <x v="22"/>
    <x v="2253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198"/>
    <b v="0"/>
    <s v="film &amp; video/drama"/>
    <x v="1775"/>
    <x v="101"/>
    <x v="0"/>
    <x v="22"/>
    <x v="2254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x v="1776"/>
    <x v="2146"/>
    <x v="0"/>
    <x v="22"/>
    <x v="2255"/>
    <d v="2015-04-13T14:00:00"/>
  </r>
  <r>
    <n v="181"/>
    <s v="Immemorial"/>
    <s v="Christina has been suffering with flash backs and some very disturbing nightmares and realises that it is more than just nightmares."/>
    <x v="278"/>
    <n v="722"/>
    <x v="2"/>
    <s v="GB"/>
    <s v="GBP"/>
    <n v="1434995295"/>
    <n v="1432403295"/>
    <b v="0"/>
    <x v="304"/>
    <b v="0"/>
    <s v="film &amp; video/drama"/>
    <x v="1777"/>
    <x v="2147"/>
    <x v="0"/>
    <x v="22"/>
    <x v="2256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485"/>
    <b v="0"/>
    <s v="film &amp; video/drama"/>
    <x v="1725"/>
    <x v="2108"/>
    <x v="0"/>
    <x v="22"/>
    <x v="2257"/>
    <d v="2017-01-06T19:17:12"/>
  </r>
  <r>
    <n v="183"/>
    <s v="Three Little Words"/>
    <s v="Don't kill me until I meet my Dad"/>
    <x v="85"/>
    <n v="4482"/>
    <x v="2"/>
    <s v="GB"/>
    <s v="GBP"/>
    <n v="1417033610"/>
    <n v="1414438010"/>
    <b v="0"/>
    <x v="8"/>
    <b v="0"/>
    <s v="film &amp; video/drama"/>
    <x v="1778"/>
    <x v="2148"/>
    <x v="0"/>
    <x v="22"/>
    <x v="2258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198"/>
    <b v="0"/>
    <s v="film &amp; video/drama"/>
    <x v="1779"/>
    <x v="2149"/>
    <x v="0"/>
    <x v="22"/>
    <x v="2259"/>
    <d v="2014-08-31T22:59:00"/>
  </r>
  <r>
    <n v="185"/>
    <s v="BLANK Short Movie"/>
    <s v="Love has no boundaries!"/>
    <x v="68"/>
    <n v="2200"/>
    <x v="2"/>
    <s v="NO"/>
    <s v="NOK"/>
    <n v="1471557139"/>
    <n v="1468965139"/>
    <b v="0"/>
    <x v="73"/>
    <b v="0"/>
    <s v="film &amp; video/drama"/>
    <x v="1780"/>
    <x v="2150"/>
    <x v="0"/>
    <x v="22"/>
    <x v="2260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485"/>
    <b v="0"/>
    <s v="film &amp; video/drama"/>
    <x v="1725"/>
    <x v="2108"/>
    <x v="0"/>
    <x v="22"/>
    <x v="2261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264"/>
    <b v="0"/>
    <s v="film &amp; video/drama"/>
    <x v="1781"/>
    <x v="2151"/>
    <x v="0"/>
    <x v="22"/>
    <x v="2262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485"/>
    <b v="0"/>
    <s v="film &amp; video/drama"/>
    <x v="1725"/>
    <x v="2108"/>
    <x v="0"/>
    <x v="22"/>
    <x v="2263"/>
    <d v="2014-09-04T23:23:35"/>
  </r>
  <r>
    <n v="189"/>
    <s v="A GOOD MAN'S DECISION"/>
    <s v="Jack Barlow's wife and daughter shot in cold blood at a gun confiscation station in Texas, he sets out to save his family &amp; neighbors."/>
    <x v="277"/>
    <n v="345"/>
    <x v="2"/>
    <s v="US"/>
    <s v="USD"/>
    <n v="1472920477"/>
    <n v="1467736477"/>
    <b v="0"/>
    <x v="264"/>
    <b v="0"/>
    <s v="film &amp; video/drama"/>
    <x v="1782"/>
    <x v="2152"/>
    <x v="0"/>
    <x v="22"/>
    <x v="2264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x v="1783"/>
    <x v="73"/>
    <x v="0"/>
    <x v="22"/>
    <x v="2265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311"/>
    <b v="0"/>
    <s v="film &amp; video/drama"/>
    <x v="1784"/>
    <x v="1437"/>
    <x v="0"/>
    <x v="22"/>
    <x v="226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279"/>
    <n v="17"/>
    <x v="2"/>
    <s v="US"/>
    <s v="USD"/>
    <n v="1413572432"/>
    <n v="1410980432"/>
    <b v="0"/>
    <x v="311"/>
    <b v="0"/>
    <s v="film &amp; video/drama"/>
    <x v="1785"/>
    <x v="2153"/>
    <x v="0"/>
    <x v="22"/>
    <x v="226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485"/>
    <b v="0"/>
    <s v="film &amp; video/drama"/>
    <x v="1725"/>
    <x v="2108"/>
    <x v="0"/>
    <x v="22"/>
    <x v="2268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311"/>
    <b v="0"/>
    <s v="film &amp; video/drama"/>
    <x v="1786"/>
    <x v="2143"/>
    <x v="0"/>
    <x v="22"/>
    <x v="2269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272"/>
    <n v="0"/>
    <x v="2"/>
    <s v="US"/>
    <s v="USD"/>
    <n v="1436544332"/>
    <n v="1431360332"/>
    <b v="0"/>
    <x v="485"/>
    <b v="0"/>
    <s v="film &amp; video/drama"/>
    <x v="1725"/>
    <x v="2108"/>
    <x v="0"/>
    <x v="22"/>
    <x v="2270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x v="1787"/>
    <x v="2154"/>
    <x v="0"/>
    <x v="22"/>
    <x v="2271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x v="1788"/>
    <x v="2155"/>
    <x v="0"/>
    <x v="22"/>
    <x v="2272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244"/>
    <b v="0"/>
    <s v="film &amp; video/drama"/>
    <x v="1789"/>
    <x v="2156"/>
    <x v="0"/>
    <x v="22"/>
    <x v="227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485"/>
    <b v="0"/>
    <s v="film &amp; video/drama"/>
    <x v="1725"/>
    <x v="2108"/>
    <x v="0"/>
    <x v="22"/>
    <x v="2274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x v="1790"/>
    <x v="2157"/>
    <x v="0"/>
    <x v="22"/>
    <x v="2275"/>
    <d v="2014-09-14T21:00:03"/>
  </r>
  <r>
    <n v="201"/>
    <s v="Life of Change"/>
    <s v="Everyone has a choice. Can two college students get past their differences to save the life of a man whom they've never met before?"/>
    <x v="139"/>
    <n v="380"/>
    <x v="2"/>
    <s v="US"/>
    <s v="USD"/>
    <n v="1423424329"/>
    <n v="1421696329"/>
    <b v="0"/>
    <x v="63"/>
    <b v="0"/>
    <s v="film &amp; video/drama"/>
    <x v="1791"/>
    <x v="2158"/>
    <x v="0"/>
    <x v="22"/>
    <x v="2276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x v="485"/>
    <b v="0"/>
    <s v="film &amp; video/drama"/>
    <x v="1725"/>
    <x v="2108"/>
    <x v="0"/>
    <x v="22"/>
    <x v="2277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x v="1792"/>
    <x v="2159"/>
    <x v="0"/>
    <x v="22"/>
    <x v="2278"/>
    <d v="2015-01-29T15:21:04"/>
  </r>
  <r>
    <n v="204"/>
    <s v="WHERE IS DANIEL? The feature film"/>
    <s v="A feature film based on the true story of Bruce and Denise Morcombe and their battle for justice for their missing son Daniel."/>
    <x v="158"/>
    <n v="152165"/>
    <x v="2"/>
    <s v="AU"/>
    <s v="AUD"/>
    <n v="1470319203"/>
    <n v="1467727203"/>
    <b v="0"/>
    <x v="486"/>
    <b v="0"/>
    <s v="film &amp; video/drama"/>
    <x v="1793"/>
    <x v="2160"/>
    <x v="0"/>
    <x v="22"/>
    <x v="2279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x v="1794"/>
    <x v="2161"/>
    <x v="0"/>
    <x v="22"/>
    <x v="2280"/>
    <d v="2015-10-06T10:10:22"/>
  </r>
  <r>
    <n v="206"/>
    <s v="Blood Bond Movie Development"/>
    <s v="A love story featuring adoption,struggle,dysfunction,grace, healing, and restoration."/>
    <x v="280"/>
    <n v="0"/>
    <x v="2"/>
    <s v="US"/>
    <s v="USD"/>
    <n v="1470441983"/>
    <n v="1468627583"/>
    <b v="0"/>
    <x v="485"/>
    <b v="0"/>
    <s v="film &amp; video/drama"/>
    <x v="1725"/>
    <x v="2108"/>
    <x v="0"/>
    <x v="22"/>
    <x v="2281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x v="1795"/>
    <x v="2162"/>
    <x v="0"/>
    <x v="22"/>
    <x v="2282"/>
    <d v="2015-01-03T23:43:58"/>
  </r>
  <r>
    <n v="208"/>
    <s v="OLIVIA"/>
    <s v="A young woman's journey from Africa to Australia where she finds heaven on earth, love and tragedy. Within her tragedy she saves lives."/>
    <x v="69"/>
    <n v="0"/>
    <x v="2"/>
    <s v="AU"/>
    <s v="AUD"/>
    <n v="1418719967"/>
    <n v="1416127967"/>
    <b v="0"/>
    <x v="485"/>
    <b v="0"/>
    <s v="film &amp; video/drama"/>
    <x v="1725"/>
    <x v="2108"/>
    <x v="0"/>
    <x v="22"/>
    <x v="2283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485"/>
    <b v="0"/>
    <s v="film &amp; video/drama"/>
    <x v="1725"/>
    <x v="2108"/>
    <x v="0"/>
    <x v="22"/>
    <x v="2284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x v="1796"/>
    <x v="2163"/>
    <x v="0"/>
    <x v="22"/>
    <x v="22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x v="1797"/>
    <x v="2164"/>
    <x v="0"/>
    <x v="22"/>
    <x v="2286"/>
    <d v="2015-09-18T22:50:17"/>
  </r>
  <r>
    <n v="212"/>
    <s v="The Ecstasy of Vengeance - Feature Length Film"/>
    <s v="This film is a fictional crime drama following the events of a heist that ended in bloodshed."/>
    <x v="281"/>
    <n v="1"/>
    <x v="2"/>
    <s v="US"/>
    <s v="USD"/>
    <n v="1460837320"/>
    <n v="1455656920"/>
    <b v="0"/>
    <x v="29"/>
    <b v="0"/>
    <s v="film &amp; video/drama"/>
    <x v="1798"/>
    <x v="2143"/>
    <x v="0"/>
    <x v="22"/>
    <x v="2287"/>
    <d v="2016-04-16T15:08:40"/>
  </r>
  <r>
    <n v="213"/>
    <s v="Hart Blvd. A feature film by Andrew Greve"/>
    <s v="A family dramedy about a grandfather  and grandson who are both on their path to redemption."/>
    <x v="69"/>
    <n v="20"/>
    <x v="2"/>
    <s v="US"/>
    <s v="USD"/>
    <n v="1439734001"/>
    <n v="1437142547"/>
    <b v="0"/>
    <x v="29"/>
    <b v="0"/>
    <s v="film &amp; video/drama"/>
    <x v="1799"/>
    <x v="1834"/>
    <x v="0"/>
    <x v="22"/>
    <x v="228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85"/>
    <n v="1"/>
    <x v="2"/>
    <s v="US"/>
    <s v="USD"/>
    <n v="1425655349"/>
    <n v="1420471349"/>
    <b v="0"/>
    <x v="29"/>
    <b v="0"/>
    <s v="film &amp; video/drama"/>
    <x v="1800"/>
    <x v="2143"/>
    <x v="0"/>
    <x v="22"/>
    <x v="2289"/>
    <d v="2015-03-06T10:22:29"/>
  </r>
  <r>
    <n v="215"/>
    <s v="Invisible Scars"/>
    <s v="A short drama based on a true events. Story of a British Soldier who comes back home suffering from Post Traumatic Stress Disorder."/>
    <x v="151"/>
    <n v="10"/>
    <x v="2"/>
    <s v="GB"/>
    <s v="GBP"/>
    <n v="1455753540"/>
    <n v="1452058282"/>
    <b v="0"/>
    <x v="29"/>
    <b v="0"/>
    <s v="film &amp; video/drama"/>
    <x v="1801"/>
    <x v="440"/>
    <x v="0"/>
    <x v="22"/>
    <x v="2290"/>
    <d v="2016-02-17T18:59:00"/>
  </r>
  <r>
    <n v="216"/>
    <s v="Another Brick In The Wall - Feature Film"/>
    <s v="A nostalgic film about the unorthodox teacher we all wish we had, the girl we all fell for, and the friend we didn't expect to make."/>
    <x v="69"/>
    <n v="27849.22"/>
    <x v="2"/>
    <s v="US"/>
    <s v="USD"/>
    <n v="1429740037"/>
    <n v="1425423637"/>
    <b v="0"/>
    <x v="82"/>
    <b v="0"/>
    <s v="film &amp; video/drama"/>
    <x v="1802"/>
    <x v="2165"/>
    <x v="0"/>
    <x v="22"/>
    <x v="2291"/>
    <d v="2015-04-22T17:00:37"/>
  </r>
  <r>
    <n v="217"/>
    <s v="Bitch"/>
    <s v="A roadmovie by paw"/>
    <x v="60"/>
    <n v="11943"/>
    <x v="2"/>
    <s v="SE"/>
    <s v="SEK"/>
    <n v="1419780149"/>
    <n v="1417101749"/>
    <b v="0"/>
    <x v="44"/>
    <b v="0"/>
    <s v="film &amp; video/drama"/>
    <x v="1803"/>
    <x v="2166"/>
    <x v="0"/>
    <x v="22"/>
    <x v="2292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x v="1804"/>
    <x v="101"/>
    <x v="0"/>
    <x v="22"/>
    <x v="2293"/>
    <d v="2015-05-15T10:04:49"/>
  </r>
  <r>
    <n v="219"/>
    <s v="True Colors"/>
    <s v="An hour-long pilot about a group of suburban LGBT teens coming of age in the early 90's."/>
    <x v="69"/>
    <n v="8815"/>
    <x v="2"/>
    <s v="US"/>
    <s v="USD"/>
    <n v="1459493940"/>
    <n v="1456732225"/>
    <b v="0"/>
    <x v="228"/>
    <b v="0"/>
    <s v="film &amp; video/drama"/>
    <x v="1805"/>
    <x v="2167"/>
    <x v="0"/>
    <x v="22"/>
    <x v="2294"/>
    <d v="2016-04-01T01:59:00"/>
  </r>
  <r>
    <n v="220"/>
    <s v="LA VIE"/>
    <s v="A Freelancer abandons everything to chase after his dream of being &quot;great&quot; escape to Bangkok and return to his home-world."/>
    <x v="69"/>
    <n v="360"/>
    <x v="2"/>
    <s v="US"/>
    <s v="USD"/>
    <n v="1440101160"/>
    <n v="1436542030"/>
    <b v="0"/>
    <x v="311"/>
    <b v="0"/>
    <s v="film &amp; video/drama"/>
    <x v="1745"/>
    <x v="2168"/>
    <x v="0"/>
    <x v="22"/>
    <x v="2295"/>
    <d v="2015-08-20T15:06:00"/>
  </r>
  <r>
    <n v="221"/>
    <s v="Archetypes"/>
    <s v="Film about Schizophrenia with Surreal Twists!"/>
    <x v="69"/>
    <n v="0"/>
    <x v="2"/>
    <s v="US"/>
    <s v="USD"/>
    <n v="1427569564"/>
    <n v="1422389164"/>
    <b v="0"/>
    <x v="485"/>
    <b v="0"/>
    <s v="film &amp; video/drama"/>
    <x v="1725"/>
    <x v="2108"/>
    <x v="0"/>
    <x v="22"/>
    <x v="2296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198"/>
    <b v="0"/>
    <s v="film &amp; video/drama"/>
    <x v="1806"/>
    <x v="2169"/>
    <x v="0"/>
    <x v="22"/>
    <x v="2297"/>
    <d v="2015-03-26T21:39:00"/>
  </r>
  <r>
    <n v="223"/>
    <s v="The Pass"/>
    <s v="An old man, a U.S Marine Corps veteran remembers his combat experience in the battle of Toktong Pass 1950, during the Korean War."/>
    <x v="282"/>
    <n v="0"/>
    <x v="2"/>
    <s v="US"/>
    <s v="USD"/>
    <n v="1463879100"/>
    <n v="1461287350"/>
    <b v="0"/>
    <x v="485"/>
    <b v="0"/>
    <s v="film &amp; video/drama"/>
    <x v="1725"/>
    <x v="2108"/>
    <x v="0"/>
    <x v="22"/>
    <x v="229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283"/>
    <n v="0"/>
    <x v="2"/>
    <s v="AU"/>
    <s v="AUD"/>
    <n v="1436506726"/>
    <n v="1431322726"/>
    <b v="0"/>
    <x v="485"/>
    <b v="0"/>
    <s v="film &amp; video/drama"/>
    <x v="1725"/>
    <x v="2108"/>
    <x v="0"/>
    <x v="22"/>
    <x v="2299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485"/>
    <b v="0"/>
    <s v="film &amp; video/drama"/>
    <x v="1725"/>
    <x v="2108"/>
    <x v="0"/>
    <x v="22"/>
    <x v="2300"/>
    <d v="2016-04-08T17:04:14"/>
  </r>
  <r>
    <n v="226"/>
    <s v="MAGGIE Film"/>
    <s v="A TRUE STORY OF DOMESTIC VILOLENCE THAT SEEKS TO OFFER THE VIEWER OUTLEST OF SUPPORT."/>
    <x v="284"/>
    <n v="250"/>
    <x v="2"/>
    <s v="GB"/>
    <s v="GBP"/>
    <n v="1433064540"/>
    <n v="1428854344"/>
    <b v="0"/>
    <x v="198"/>
    <b v="0"/>
    <s v="film &amp; video/drama"/>
    <x v="1807"/>
    <x v="1859"/>
    <x v="0"/>
    <x v="22"/>
    <x v="2301"/>
    <d v="2015-05-31T04:29:00"/>
  </r>
  <r>
    <n v="227"/>
    <s v="The Chance of Freedom Short Film"/>
    <s v="Imagine your life is full is nothing but pain and darkness. One day, you had the chance to be free from it all. Would you take it?"/>
    <x v="213"/>
    <n v="0"/>
    <x v="2"/>
    <s v="US"/>
    <s v="USD"/>
    <n v="1436477241"/>
    <n v="1433885241"/>
    <b v="0"/>
    <x v="485"/>
    <b v="0"/>
    <s v="film &amp; video/drama"/>
    <x v="1725"/>
    <x v="2108"/>
    <x v="0"/>
    <x v="22"/>
    <x v="2302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485"/>
    <b v="0"/>
    <s v="film &amp; video/drama"/>
    <x v="1725"/>
    <x v="2108"/>
    <x v="0"/>
    <x v="22"/>
    <x v="2303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485"/>
    <b v="0"/>
    <s v="film &amp; video/drama"/>
    <x v="1725"/>
    <x v="2108"/>
    <x v="0"/>
    <x v="22"/>
    <x v="2304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198"/>
    <b v="0"/>
    <s v="film &amp; video/drama"/>
    <x v="1808"/>
    <x v="446"/>
    <x v="0"/>
    <x v="22"/>
    <x v="230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282"/>
    <n v="0"/>
    <x v="2"/>
    <s v="US"/>
    <s v="USD"/>
    <n v="1451775651"/>
    <n v="1449183651"/>
    <b v="0"/>
    <x v="485"/>
    <b v="0"/>
    <s v="film &amp; video/drama"/>
    <x v="1725"/>
    <x v="2108"/>
    <x v="0"/>
    <x v="22"/>
    <x v="2306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x v="1809"/>
    <x v="2170"/>
    <x v="0"/>
    <x v="22"/>
    <x v="2307"/>
    <d v="2015-02-27T14:49:06"/>
  </r>
  <r>
    <n v="233"/>
    <s v="Area 4 - The Film"/>
    <s v="â€œArea 4â€ revolves around Frank Hammond, a counselor at a high school, who discovers the scandals that took place."/>
    <x v="285"/>
    <n v="0"/>
    <x v="2"/>
    <s v="US"/>
    <s v="USD"/>
    <n v="1475185972"/>
    <n v="1472593972"/>
    <b v="0"/>
    <x v="485"/>
    <b v="0"/>
    <s v="film &amp; video/drama"/>
    <x v="1725"/>
    <x v="2108"/>
    <x v="0"/>
    <x v="22"/>
    <x v="2308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264"/>
    <b v="0"/>
    <s v="film &amp; video/drama"/>
    <x v="1810"/>
    <x v="2171"/>
    <x v="0"/>
    <x v="22"/>
    <x v="2309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485"/>
    <b v="0"/>
    <s v="film &amp; video/drama"/>
    <x v="1725"/>
    <x v="2108"/>
    <x v="0"/>
    <x v="22"/>
    <x v="231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74"/>
    <n v="0"/>
    <x v="2"/>
    <s v="US"/>
    <s v="USD"/>
    <n v="1451952000"/>
    <n v="1447380099"/>
    <b v="0"/>
    <x v="485"/>
    <b v="0"/>
    <s v="film &amp; video/drama"/>
    <x v="1725"/>
    <x v="2108"/>
    <x v="0"/>
    <x v="22"/>
    <x v="2311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x v="1811"/>
    <x v="73"/>
    <x v="0"/>
    <x v="22"/>
    <x v="2312"/>
    <d v="2016-03-08T08:51:09"/>
  </r>
  <r>
    <n v="238"/>
    <s v="Within The Threshold"/>
    <s v="A film to stop society from judging others and get along. Life is not about discrimination! Donate for this Thrilling Drama Series!!!!"/>
    <x v="70"/>
    <n v="0"/>
    <x v="2"/>
    <s v="US"/>
    <s v="USD"/>
    <n v="1483088400"/>
    <n v="1481324760"/>
    <b v="0"/>
    <x v="485"/>
    <b v="0"/>
    <s v="film &amp; video/drama"/>
    <x v="1725"/>
    <x v="2108"/>
    <x v="0"/>
    <x v="22"/>
    <x v="2313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264"/>
    <b v="0"/>
    <s v="film &amp; video/drama"/>
    <x v="1812"/>
    <x v="73"/>
    <x v="0"/>
    <x v="22"/>
    <x v="231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00"/>
    <n v="14.5"/>
    <x v="2"/>
    <s v="US"/>
    <s v="USD"/>
    <n v="1394772031"/>
    <n v="1392183631"/>
    <b v="0"/>
    <x v="311"/>
    <b v="0"/>
    <s v="film &amp; video/animation"/>
    <x v="1813"/>
    <x v="2172"/>
    <x v="0"/>
    <x v="23"/>
    <x v="2315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244"/>
    <b v="0"/>
    <s v="film &amp; video/animation"/>
    <x v="1814"/>
    <x v="2173"/>
    <x v="0"/>
    <x v="23"/>
    <x v="231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68"/>
    <n v="430"/>
    <x v="2"/>
    <s v="US"/>
    <s v="USD"/>
    <n v="1410416097"/>
    <n v="1407824097"/>
    <b v="0"/>
    <x v="8"/>
    <b v="0"/>
    <s v="film &amp; video/animation"/>
    <x v="1815"/>
    <x v="2174"/>
    <x v="0"/>
    <x v="23"/>
    <x v="2317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x v="1816"/>
    <x v="2175"/>
    <x v="0"/>
    <x v="23"/>
    <x v="2318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264"/>
    <b v="0"/>
    <s v="film &amp; video/animation"/>
    <x v="1817"/>
    <x v="2176"/>
    <x v="0"/>
    <x v="23"/>
    <x v="2319"/>
    <d v="2012-03-26T03:01:39"/>
  </r>
  <r>
    <n v="425"/>
    <s v="Patch Bo - Organic toons"/>
    <s v="Support new organic, gluten free cartoon! You'll enjoy this funny story about fruits &amp; vegies and will be able to see new episodes!"/>
    <x v="69"/>
    <n v="6"/>
    <x v="2"/>
    <s v="US"/>
    <s v="USD"/>
    <n v="1448660404"/>
    <n v="1443472804"/>
    <b v="0"/>
    <x v="198"/>
    <b v="0"/>
    <s v="film &amp; video/animation"/>
    <x v="1818"/>
    <x v="2177"/>
    <x v="0"/>
    <x v="23"/>
    <x v="2320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x v="1819"/>
    <x v="2178"/>
    <x v="0"/>
    <x v="23"/>
    <x v="2321"/>
    <d v="2016-03-01T12:05:14"/>
  </r>
  <r>
    <n v="427"/>
    <s v="Hard Times Charles Video Book"/>
    <s v="Iâ€™m raising funds to produce a professional Hard Times Charles animated video book, including hiring animators and voice-over talent."/>
    <x v="86"/>
    <n v="0"/>
    <x v="2"/>
    <s v="US"/>
    <s v="USD"/>
    <n v="1445540340"/>
    <n v="1444340940"/>
    <b v="0"/>
    <x v="485"/>
    <b v="0"/>
    <s v="film &amp; video/animation"/>
    <x v="1725"/>
    <x v="2108"/>
    <x v="0"/>
    <x v="23"/>
    <x v="2322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x v="1820"/>
    <x v="1543"/>
    <x v="0"/>
    <x v="23"/>
    <x v="2323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485"/>
    <b v="0"/>
    <s v="film &amp; video/animation"/>
    <x v="1725"/>
    <x v="2108"/>
    <x v="0"/>
    <x v="23"/>
    <x v="2324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264"/>
    <b v="0"/>
    <s v="film &amp; video/animation"/>
    <x v="1821"/>
    <x v="2179"/>
    <x v="0"/>
    <x v="23"/>
    <x v="2325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x v="1822"/>
    <x v="1840"/>
    <x v="0"/>
    <x v="23"/>
    <x v="2326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x v="1823"/>
    <x v="2180"/>
    <x v="0"/>
    <x v="23"/>
    <x v="232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485"/>
    <b v="0"/>
    <s v="film &amp; video/animation"/>
    <x v="1725"/>
    <x v="2108"/>
    <x v="0"/>
    <x v="23"/>
    <x v="2328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198"/>
    <b v="0"/>
    <s v="film &amp; video/animation"/>
    <x v="1784"/>
    <x v="613"/>
    <x v="0"/>
    <x v="23"/>
    <x v="2329"/>
    <d v="2013-12-01T16:01:42"/>
  </r>
  <r>
    <n v="435"/>
    <s v="Planet Earth Superheroes"/>
    <s v="Be a part of the Planet Earth Superheroes legacy by supporting the project. Mike and friends gain powers to save endangered animals."/>
    <x v="274"/>
    <n v="3"/>
    <x v="2"/>
    <s v="US"/>
    <s v="USD"/>
    <n v="1379094980"/>
    <n v="1376502980"/>
    <b v="0"/>
    <x v="311"/>
    <b v="0"/>
    <s v="film &amp; video/animation"/>
    <x v="1824"/>
    <x v="2143"/>
    <x v="0"/>
    <x v="23"/>
    <x v="2330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485"/>
    <b v="0"/>
    <s v="film &amp; video/animation"/>
    <x v="1725"/>
    <x v="2108"/>
    <x v="0"/>
    <x v="23"/>
    <x v="2331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485"/>
    <b v="0"/>
    <s v="film &amp; video/animation"/>
    <x v="1725"/>
    <x v="2108"/>
    <x v="0"/>
    <x v="23"/>
    <x v="2332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20"/>
    <b v="0"/>
    <s v="film &amp; video/animation"/>
    <x v="1825"/>
    <x v="2181"/>
    <x v="0"/>
    <x v="23"/>
    <x v="2333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485"/>
    <b v="0"/>
    <s v="film &amp; video/animation"/>
    <x v="1725"/>
    <x v="2108"/>
    <x v="0"/>
    <x v="23"/>
    <x v="2334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x v="1826"/>
    <x v="2117"/>
    <x v="0"/>
    <x v="23"/>
    <x v="2335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485"/>
    <b v="0"/>
    <s v="film &amp; video/animation"/>
    <x v="1725"/>
    <x v="2108"/>
    <x v="0"/>
    <x v="23"/>
    <x v="2336"/>
    <d v="2013-11-02T14:03:16"/>
  </r>
  <r>
    <n v="442"/>
    <s v="The Paranormal Idiot"/>
    <s v="Doomsday is here"/>
    <x v="64"/>
    <n v="6691"/>
    <x v="2"/>
    <s v="US"/>
    <s v="USD"/>
    <n v="1424380783"/>
    <n v="1421788783"/>
    <b v="0"/>
    <x v="57"/>
    <b v="0"/>
    <s v="film &amp; video/animation"/>
    <x v="1827"/>
    <x v="2182"/>
    <x v="0"/>
    <x v="23"/>
    <x v="2337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198"/>
    <b v="0"/>
    <s v="film &amp; video/animation"/>
    <x v="1826"/>
    <x v="2117"/>
    <x v="0"/>
    <x v="23"/>
    <x v="2338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x v="1784"/>
    <x v="73"/>
    <x v="0"/>
    <x v="23"/>
    <x v="2339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80"/>
    <n v="2"/>
    <x v="2"/>
    <s v="US"/>
    <s v="USD"/>
    <n v="1432195375"/>
    <n v="1430899375"/>
    <b v="0"/>
    <x v="198"/>
    <b v="0"/>
    <s v="film &amp; video/animation"/>
    <x v="1828"/>
    <x v="2143"/>
    <x v="0"/>
    <x v="23"/>
    <x v="2340"/>
    <d v="2015-05-21T03:02:55"/>
  </r>
  <r>
    <n v="446"/>
    <s v="DisChord"/>
    <s v="A faith based animated short. (The same guy who said a picture is worth a thousand words also said a cartoon is worth two thousand.)"/>
    <x v="96"/>
    <n v="766"/>
    <x v="2"/>
    <s v="US"/>
    <s v="USD"/>
    <n v="1425434420"/>
    <n v="1422842420"/>
    <b v="0"/>
    <x v="38"/>
    <b v="0"/>
    <s v="film &amp; video/animation"/>
    <x v="1829"/>
    <x v="2183"/>
    <x v="0"/>
    <x v="23"/>
    <x v="2341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x v="1830"/>
    <x v="2117"/>
    <x v="0"/>
    <x v="23"/>
    <x v="2342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304"/>
    <b v="0"/>
    <s v="film &amp; video/animation"/>
    <x v="1831"/>
    <x v="2184"/>
    <x v="0"/>
    <x v="23"/>
    <x v="2343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264"/>
    <b v="0"/>
    <s v="film &amp; video/animation"/>
    <x v="1832"/>
    <x v="2185"/>
    <x v="0"/>
    <x v="23"/>
    <x v="2344"/>
    <d v="2013-10-17T08:38:05"/>
  </r>
  <r>
    <n v="450"/>
    <s v="DreamAfrica"/>
    <s v="Why do the moon and stars receive their light from the sun? Africa has a story to tell. Ananse and Kweku appear in this great folktale."/>
    <x v="69"/>
    <n v="396"/>
    <x v="2"/>
    <s v="US"/>
    <s v="USD"/>
    <n v="1392417800"/>
    <n v="1389825800"/>
    <b v="0"/>
    <x v="63"/>
    <b v="0"/>
    <s v="film &amp; video/animation"/>
    <x v="1833"/>
    <x v="2186"/>
    <x v="0"/>
    <x v="23"/>
    <x v="2345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485"/>
    <b v="0"/>
    <s v="film &amp; video/animation"/>
    <x v="1725"/>
    <x v="2108"/>
    <x v="0"/>
    <x v="23"/>
    <x v="2346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x v="1834"/>
    <x v="590"/>
    <x v="0"/>
    <x v="23"/>
    <x v="2347"/>
    <d v="2015-05-13T11:53:35"/>
  </r>
  <r>
    <n v="453"/>
    <s v="Jamboni Brothers Pizza Pilot"/>
    <s v="A 7 minute broadcast-quality web pilot (in 3D animation) of Jamboni Brothers Pizza {the ultimate goal being a cartoon TV series}."/>
    <x v="286"/>
    <n v="26"/>
    <x v="2"/>
    <s v="US"/>
    <s v="USD"/>
    <n v="1424375279"/>
    <n v="1422992879"/>
    <b v="0"/>
    <x v="198"/>
    <b v="0"/>
    <s v="film &amp; video/animation"/>
    <x v="1835"/>
    <x v="31"/>
    <x v="0"/>
    <x v="23"/>
    <x v="2348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264"/>
    <b v="0"/>
    <s v="film &amp; video/animation"/>
    <x v="1836"/>
    <x v="2187"/>
    <x v="0"/>
    <x v="23"/>
    <x v="2349"/>
    <d v="2014-11-26T08:14:00"/>
  </r>
  <r>
    <n v="455"/>
    <s v="The FunBunch Cartoon!!!"/>
    <s v="Goal The FunBunch characters animated on TV: Fun entertainment for kids just like other authors before us (ex.Arthur,Clifford,Dr Seuss)"/>
    <x v="62"/>
    <n v="45"/>
    <x v="2"/>
    <s v="US"/>
    <s v="USD"/>
    <n v="1334622660"/>
    <n v="1330733022"/>
    <b v="0"/>
    <x v="198"/>
    <b v="0"/>
    <s v="film &amp; video/animation"/>
    <x v="1837"/>
    <x v="1035"/>
    <x v="0"/>
    <x v="23"/>
    <x v="235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287"/>
    <n v="61"/>
    <x v="2"/>
    <s v="US"/>
    <s v="USD"/>
    <n v="1382414340"/>
    <n v="1380559201"/>
    <b v="0"/>
    <x v="311"/>
    <b v="0"/>
    <s v="film &amp; video/animation"/>
    <x v="1838"/>
    <x v="2188"/>
    <x v="0"/>
    <x v="23"/>
    <x v="2351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485"/>
    <b v="0"/>
    <s v="film &amp; video/animation"/>
    <x v="1725"/>
    <x v="2108"/>
    <x v="0"/>
    <x v="23"/>
    <x v="2352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x v="1839"/>
    <x v="2189"/>
    <x v="0"/>
    <x v="23"/>
    <x v="235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288"/>
    <n v="25"/>
    <x v="2"/>
    <s v="US"/>
    <s v="USD"/>
    <n v="1321201327"/>
    <n v="1316013727"/>
    <b v="0"/>
    <x v="29"/>
    <b v="0"/>
    <s v="film &amp; video/animation"/>
    <x v="1840"/>
    <x v="801"/>
    <x v="0"/>
    <x v="23"/>
    <x v="2354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198"/>
    <b v="0"/>
    <s v="film &amp; video/animation"/>
    <x v="1841"/>
    <x v="2190"/>
    <x v="0"/>
    <x v="23"/>
    <x v="2355"/>
    <d v="2014-05-31T23:00:00"/>
  </r>
  <r>
    <n v="461"/>
    <s v="Machinima film project : Open 24/7"/>
    <s v="A machinima based film, displaying the effects of todays financial crisis the world faces, and the explossive consequences it carries."/>
    <x v="109"/>
    <n v="0"/>
    <x v="2"/>
    <s v="GB"/>
    <s v="GBP"/>
    <n v="1370204367"/>
    <n v="1368476367"/>
    <b v="0"/>
    <x v="485"/>
    <b v="0"/>
    <s v="film &amp; video/animation"/>
    <x v="1725"/>
    <x v="2108"/>
    <x v="0"/>
    <x v="23"/>
    <x v="2356"/>
    <d v="2013-06-02T15:19:27"/>
  </r>
  <r>
    <n v="462"/>
    <s v="THE FORGOTTEN LAND"/>
    <s v="A prince who becomes a slave, suffers of amnesia far away from his land. Slowly he recovers memory and returns where all started."/>
    <x v="60"/>
    <n v="0"/>
    <x v="2"/>
    <s v="US"/>
    <s v="USD"/>
    <n v="1312945341"/>
    <n v="1307761341"/>
    <b v="0"/>
    <x v="485"/>
    <b v="0"/>
    <s v="film &amp; video/animation"/>
    <x v="1725"/>
    <x v="2108"/>
    <x v="0"/>
    <x v="23"/>
    <x v="2357"/>
    <d v="2011-08-09T22:02:21"/>
  </r>
  <r>
    <n v="463"/>
    <s v="Tuskegee Redtails"/>
    <s v="Depicts the contribution the Tuskegee airmen made in certain historical events that helped turn the tide in World War II."/>
    <x v="75"/>
    <n v="1250"/>
    <x v="2"/>
    <s v="US"/>
    <s v="USD"/>
    <n v="1316883753"/>
    <n v="1311699753"/>
    <b v="0"/>
    <x v="220"/>
    <b v="0"/>
    <s v="film &amp; video/animation"/>
    <x v="1842"/>
    <x v="1004"/>
    <x v="0"/>
    <x v="23"/>
    <x v="2358"/>
    <d v="2011-09-24T12:02:33"/>
  </r>
  <r>
    <n v="464"/>
    <s v="PokÃ©Movie - A PokÃ©monâ„¢ school project"/>
    <s v="We are three students that want to make a short PokÃ©mon movie as a school project!"/>
    <x v="289"/>
    <n v="1"/>
    <x v="2"/>
    <s v="DE"/>
    <s v="EUR"/>
    <n v="1463602935"/>
    <n v="1461874935"/>
    <b v="0"/>
    <x v="29"/>
    <b v="0"/>
    <s v="film &amp; video/animation"/>
    <x v="1843"/>
    <x v="2143"/>
    <x v="0"/>
    <x v="23"/>
    <x v="2359"/>
    <d v="2016-05-18T15:22:15"/>
  </r>
  <r>
    <n v="465"/>
    <s v="&quot;Amp&quot; A Story About a Robot"/>
    <s v="&quot;Amp&quot; is a short film about a robot with needs."/>
    <x v="290"/>
    <n v="138"/>
    <x v="2"/>
    <s v="US"/>
    <s v="USD"/>
    <n v="1403837574"/>
    <n v="1402455174"/>
    <b v="0"/>
    <x v="22"/>
    <b v="0"/>
    <s v="film &amp; video/animation"/>
    <x v="1844"/>
    <x v="2191"/>
    <x v="0"/>
    <x v="23"/>
    <x v="2360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264"/>
    <b v="0"/>
    <s v="film &amp; video/animation"/>
    <x v="1845"/>
    <x v="2192"/>
    <x v="0"/>
    <x v="23"/>
    <x v="236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x v="1846"/>
    <x v="2193"/>
    <x v="0"/>
    <x v="23"/>
    <x v="2362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485"/>
    <b v="0"/>
    <s v="film &amp; video/animation"/>
    <x v="1725"/>
    <x v="2108"/>
    <x v="0"/>
    <x v="23"/>
    <x v="2363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485"/>
    <b v="0"/>
    <s v="film &amp; video/animation"/>
    <x v="1725"/>
    <x v="2108"/>
    <x v="0"/>
    <x v="23"/>
    <x v="236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198"/>
    <b v="0"/>
    <s v="film &amp; video/animation"/>
    <x v="1847"/>
    <x v="2149"/>
    <x v="0"/>
    <x v="23"/>
    <x v="2365"/>
    <d v="2014-01-15T23:00:00"/>
  </r>
  <r>
    <n v="471"/>
    <s v="Red Origins"/>
    <s v="Three kids try to stop Mazi Mbe's plan to restore Africa to its original state where Tricksters &amp; Spirits ruled_x000a_and Juju was law."/>
    <x v="75"/>
    <n v="6541"/>
    <x v="2"/>
    <s v="US"/>
    <s v="USD"/>
    <n v="1397924379"/>
    <n v="1394039979"/>
    <b v="0"/>
    <x v="241"/>
    <b v="0"/>
    <s v="film &amp; video/animation"/>
    <x v="1848"/>
    <x v="2194"/>
    <x v="0"/>
    <x v="23"/>
    <x v="236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02"/>
    <n v="141"/>
    <x v="2"/>
    <s v="US"/>
    <s v="USD"/>
    <n v="1408831718"/>
    <n v="1406239718"/>
    <b v="0"/>
    <x v="264"/>
    <b v="0"/>
    <s v="film &amp; video/animation"/>
    <x v="1849"/>
    <x v="2195"/>
    <x v="0"/>
    <x v="23"/>
    <x v="2367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x v="1850"/>
    <x v="2196"/>
    <x v="0"/>
    <x v="23"/>
    <x v="2368"/>
    <d v="2014-09-17T11:45:19"/>
  </r>
  <r>
    <n v="474"/>
    <s v="TAO Mr. Fantastic!!"/>
    <s v="Time travel the light Mr. Fantastic!  Spin the dimensions toward other continuums and worlds.  Hold onto your panties."/>
    <x v="100"/>
    <n v="1"/>
    <x v="2"/>
    <s v="US"/>
    <s v="USD"/>
    <n v="1487318029"/>
    <n v="1484726029"/>
    <b v="0"/>
    <x v="29"/>
    <b v="0"/>
    <s v="film &amp; video/animation"/>
    <x v="1851"/>
    <x v="2143"/>
    <x v="0"/>
    <x v="23"/>
    <x v="236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485"/>
    <b v="0"/>
    <s v="film &amp; video/animation"/>
    <x v="1725"/>
    <x v="2108"/>
    <x v="0"/>
    <x v="23"/>
    <x v="2370"/>
    <d v="2015-05-05T21:04:03"/>
  </r>
  <r>
    <n v="476"/>
    <s v="Sight Word Music Videos"/>
    <s v="Animated Music Videos that teach kids how to read."/>
    <x v="291"/>
    <n v="4906.59"/>
    <x v="2"/>
    <s v="US"/>
    <s v="USD"/>
    <n v="1401767940"/>
    <n v="1398727441"/>
    <b v="0"/>
    <x v="441"/>
    <b v="0"/>
    <s v="film &amp; video/animation"/>
    <x v="1852"/>
    <x v="2197"/>
    <x v="0"/>
    <x v="23"/>
    <x v="2371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485"/>
    <b v="0"/>
    <s v="film &amp; video/animation"/>
    <x v="1725"/>
    <x v="2108"/>
    <x v="0"/>
    <x v="23"/>
    <x v="2372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485"/>
    <b v="0"/>
    <s v="film &amp; video/animation"/>
    <x v="1725"/>
    <x v="2108"/>
    <x v="0"/>
    <x v="23"/>
    <x v="2373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55"/>
    <b v="0"/>
    <s v="film &amp; video/animation"/>
    <x v="1853"/>
    <x v="2198"/>
    <x v="0"/>
    <x v="23"/>
    <x v="2374"/>
    <d v="2014-11-21T05:47:15"/>
  </r>
  <r>
    <n v="480"/>
    <s v="The CafÃ©"/>
    <s v="To court his muse, an artist must first outsmart her dog.  A short animated film collaboration by Dana and Terrence Masson."/>
    <x v="68"/>
    <n v="7764"/>
    <x v="2"/>
    <s v="US"/>
    <s v="USD"/>
    <n v="1376049615"/>
    <n v="1373457615"/>
    <b v="0"/>
    <x v="211"/>
    <b v="0"/>
    <s v="film &amp; video/animation"/>
    <x v="1854"/>
    <x v="2199"/>
    <x v="0"/>
    <x v="23"/>
    <x v="2375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x v="1855"/>
    <x v="2200"/>
    <x v="0"/>
    <x v="23"/>
    <x v="2376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x v="1826"/>
    <x v="440"/>
    <x v="0"/>
    <x v="23"/>
    <x v="2377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67"/>
    <b v="0"/>
    <s v="film &amp; video/animation"/>
    <x v="1856"/>
    <x v="2201"/>
    <x v="0"/>
    <x v="23"/>
    <x v="237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188"/>
    <n v="149"/>
    <x v="2"/>
    <s v="GB"/>
    <s v="GBP"/>
    <n v="1446766372"/>
    <n v="1443220372"/>
    <b v="0"/>
    <x v="220"/>
    <b v="0"/>
    <s v="film &amp; video/animation"/>
    <x v="1857"/>
    <x v="2202"/>
    <x v="0"/>
    <x v="23"/>
    <x v="2379"/>
    <d v="2015-11-05T18:32:52"/>
  </r>
  <r>
    <n v="485"/>
    <s v="The Lighthouse and the Lock cartoon - funny stuff for kids."/>
    <s v="Last few days to make this toon a reality! 5 funny toons for YOU! See the pilot episode here!"/>
    <x v="292"/>
    <n v="8315.01"/>
    <x v="2"/>
    <s v="GB"/>
    <s v="GBP"/>
    <n v="1368792499"/>
    <n v="1366200499"/>
    <b v="0"/>
    <x v="309"/>
    <b v="0"/>
    <s v="film &amp; video/animation"/>
    <x v="1858"/>
    <x v="2203"/>
    <x v="0"/>
    <x v="23"/>
    <x v="238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293"/>
    <n v="50"/>
    <x v="2"/>
    <s v="AU"/>
    <s v="AUD"/>
    <n v="1401662239"/>
    <n v="1399070239"/>
    <b v="0"/>
    <x v="29"/>
    <b v="0"/>
    <s v="film &amp; video/animation"/>
    <x v="1859"/>
    <x v="73"/>
    <x v="0"/>
    <x v="23"/>
    <x v="2381"/>
    <d v="2014-06-01T17:37:19"/>
  </r>
  <r>
    <n v="487"/>
    <s v="The Adventures of Daryl and Straight Man"/>
    <s v="Hey everyone we are producing a new show called The Adventures of Daryl and Straight Man. It is an animated comedy web series."/>
    <x v="69"/>
    <n v="0"/>
    <x v="2"/>
    <s v="CA"/>
    <s v="CAD"/>
    <n v="1482678994"/>
    <n v="1477491394"/>
    <b v="0"/>
    <x v="485"/>
    <b v="0"/>
    <s v="film &amp; video/animation"/>
    <x v="1725"/>
    <x v="2108"/>
    <x v="0"/>
    <x v="23"/>
    <x v="2382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485"/>
    <b v="0"/>
    <s v="film &amp; video/animation"/>
    <x v="1725"/>
    <x v="2108"/>
    <x v="0"/>
    <x v="23"/>
    <x v="2383"/>
    <d v="2017-01-08T20:18:20"/>
  </r>
  <r>
    <n v="489"/>
    <s v="THE GUINEAS SHOW"/>
    <s v="Help America's favorite dysfunctional immigrant family THE GUINEAS launch the first season of their animated web series."/>
    <x v="294"/>
    <n v="215"/>
    <x v="2"/>
    <s v="US"/>
    <s v="USD"/>
    <n v="1325763180"/>
    <n v="1323084816"/>
    <b v="0"/>
    <x v="311"/>
    <b v="0"/>
    <s v="film &amp; video/animation"/>
    <x v="1860"/>
    <x v="1716"/>
    <x v="0"/>
    <x v="23"/>
    <x v="2384"/>
    <d v="2012-01-05T06:33:00"/>
  </r>
  <r>
    <n v="490"/>
    <s v="PROJECT IS CANCELLED"/>
    <s v="Cancelled"/>
    <x v="28"/>
    <n v="0"/>
    <x v="2"/>
    <s v="US"/>
    <s v="USD"/>
    <n v="1345677285"/>
    <n v="1343085285"/>
    <b v="0"/>
    <x v="485"/>
    <b v="0"/>
    <s v="film &amp; video/animation"/>
    <x v="1725"/>
    <x v="2108"/>
    <x v="0"/>
    <x v="23"/>
    <x v="2385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485"/>
    <b v="0"/>
    <s v="film &amp; video/animation"/>
    <x v="1725"/>
    <x v="2108"/>
    <x v="0"/>
    <x v="23"/>
    <x v="2386"/>
    <d v="2016-01-27T18:34:59"/>
  </r>
  <r>
    <n v="492"/>
    <s v="Project: eXelcius - Next Generation Movie"/>
    <s v="This project aims to create a 3D animated movie that is created by it's fans, it's content and plot will be driven by it's followers."/>
    <x v="295"/>
    <n v="0"/>
    <x v="2"/>
    <s v="SE"/>
    <s v="SEK"/>
    <n v="1476319830"/>
    <n v="1471135830"/>
    <b v="0"/>
    <x v="485"/>
    <b v="0"/>
    <s v="film &amp; video/animation"/>
    <x v="1725"/>
    <x v="2108"/>
    <x v="0"/>
    <x v="23"/>
    <x v="2387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485"/>
    <b v="0"/>
    <s v="film &amp; video/animation"/>
    <x v="1725"/>
    <x v="2108"/>
    <x v="0"/>
    <x v="23"/>
    <x v="2388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311"/>
    <b v="0"/>
    <s v="film &amp; video/animation"/>
    <x v="1861"/>
    <x v="2204"/>
    <x v="0"/>
    <x v="23"/>
    <x v="2389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485"/>
    <b v="0"/>
    <s v="film &amp; video/animation"/>
    <x v="1725"/>
    <x v="2108"/>
    <x v="0"/>
    <x v="23"/>
    <x v="2390"/>
    <d v="2015-07-16T14:51:45"/>
  </r>
  <r>
    <n v="496"/>
    <s v="Airships and Anatasia: The Movie"/>
    <s v="The movie is about the adventures of Ethan, Danna, The mysterious inventor and more."/>
    <x v="180"/>
    <n v="1"/>
    <x v="2"/>
    <s v="US"/>
    <s v="USD"/>
    <n v="1392070874"/>
    <n v="1386886874"/>
    <b v="0"/>
    <x v="29"/>
    <b v="0"/>
    <s v="film &amp; video/animation"/>
    <x v="1862"/>
    <x v="2143"/>
    <x v="0"/>
    <x v="23"/>
    <x v="2391"/>
    <d v="2014-02-10T17:21:14"/>
  </r>
  <r>
    <n v="497"/>
    <s v="Galaxy Probe Kids"/>
    <s v="live-action/animated series pilot."/>
    <x v="296"/>
    <n v="30"/>
    <x v="2"/>
    <s v="US"/>
    <s v="USD"/>
    <n v="1419483600"/>
    <n v="1414889665"/>
    <b v="0"/>
    <x v="311"/>
    <b v="0"/>
    <s v="film &amp; video/animation"/>
    <x v="1863"/>
    <x v="440"/>
    <x v="0"/>
    <x v="23"/>
    <x v="2392"/>
    <d v="2014-12-25T00:00:00"/>
  </r>
  <r>
    <n v="498"/>
    <s v="ANGAL TENTARA and The Root of All Evil"/>
    <s v="AT is an Interactive Animation made for the iPad where the user becomes part of the story. It's a fantastic journey of discovery!"/>
    <x v="297"/>
    <n v="2994"/>
    <x v="2"/>
    <s v="US"/>
    <s v="USD"/>
    <n v="1324664249"/>
    <n v="1321035449"/>
    <b v="0"/>
    <x v="19"/>
    <b v="0"/>
    <s v="film &amp; video/animation"/>
    <x v="1864"/>
    <x v="2205"/>
    <x v="0"/>
    <x v="23"/>
    <x v="239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x v="1865"/>
    <x v="2206"/>
    <x v="0"/>
    <x v="23"/>
    <x v="2394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86"/>
    <n v="215"/>
    <x v="2"/>
    <s v="US"/>
    <s v="USD"/>
    <n v="1273356960"/>
    <n v="1268255751"/>
    <b v="0"/>
    <x v="304"/>
    <b v="0"/>
    <s v="film &amp; video/animation"/>
    <x v="1866"/>
    <x v="757"/>
    <x v="0"/>
    <x v="23"/>
    <x v="2395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485"/>
    <b v="0"/>
    <s v="film &amp; video/animation"/>
    <x v="1725"/>
    <x v="2108"/>
    <x v="0"/>
    <x v="23"/>
    <x v="2396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304"/>
    <b v="0"/>
    <s v="film &amp; video/animation"/>
    <x v="1867"/>
    <x v="1603"/>
    <x v="0"/>
    <x v="23"/>
    <x v="2397"/>
    <d v="2012-03-18T07:17:05"/>
  </r>
  <r>
    <n v="503"/>
    <s v="Jimmy There and Back - Documentary Animation"/>
    <s v="Jimmy wants to live life and see his grandchildren grow up, but alcoholism threatens to curtail everything he dreams of."/>
    <x v="86"/>
    <n v="114"/>
    <x v="2"/>
    <s v="GB"/>
    <s v="GBP"/>
    <n v="1421498303"/>
    <n v="1418906303"/>
    <b v="0"/>
    <x v="172"/>
    <b v="0"/>
    <s v="film &amp; video/animation"/>
    <x v="1868"/>
    <x v="2207"/>
    <x v="0"/>
    <x v="23"/>
    <x v="239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298"/>
    <n v="335"/>
    <x v="2"/>
    <s v="US"/>
    <s v="USD"/>
    <n v="1334097387"/>
    <n v="1328916987"/>
    <b v="0"/>
    <x v="264"/>
    <b v="0"/>
    <s v="film &amp; video/animation"/>
    <x v="1869"/>
    <x v="2208"/>
    <x v="0"/>
    <x v="23"/>
    <x v="2399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x v="1870"/>
    <x v="2209"/>
    <x v="0"/>
    <x v="23"/>
    <x v="2400"/>
    <d v="2015-12-24T21:21:26"/>
  </r>
  <r>
    <n v="506"/>
    <s v="Age of Spirit: The Battle in Heaven"/>
    <s v="A feature-length 3D animation that depicts what happened when the Son of the Morning rebelled against God."/>
    <x v="184"/>
    <n v="250"/>
    <x v="2"/>
    <s v="US"/>
    <s v="USD"/>
    <n v="1376140520"/>
    <n v="1373548520"/>
    <b v="0"/>
    <x v="29"/>
    <b v="0"/>
    <s v="film &amp; video/animation"/>
    <x v="1871"/>
    <x v="1239"/>
    <x v="0"/>
    <x v="23"/>
    <x v="2401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x v="1872"/>
    <x v="2210"/>
    <x v="0"/>
    <x v="23"/>
    <x v="2402"/>
    <d v="2012-10-19T18:00:57"/>
  </r>
  <r>
    <n v="508"/>
    <s v="Heroes Faith II (Superior Soldier)"/>
    <s v="A stop-motion animated action packed adventure. Telling a great story with an even greater message. Join me and lets change the world."/>
    <x v="69"/>
    <n v="400"/>
    <x v="2"/>
    <s v="US"/>
    <s v="USD"/>
    <n v="1337955240"/>
    <n v="1332808501"/>
    <b v="0"/>
    <x v="311"/>
    <b v="0"/>
    <s v="film &amp; video/animation"/>
    <x v="1751"/>
    <x v="44"/>
    <x v="0"/>
    <x v="23"/>
    <x v="2403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x v="1873"/>
    <x v="440"/>
    <x v="0"/>
    <x v="23"/>
    <x v="2404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485"/>
    <b v="0"/>
    <s v="film &amp; video/animation"/>
    <x v="1725"/>
    <x v="2108"/>
    <x v="0"/>
    <x v="23"/>
    <x v="2405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264"/>
    <b v="0"/>
    <s v="film &amp; video/animation"/>
    <x v="1874"/>
    <x v="446"/>
    <x v="0"/>
    <x v="23"/>
    <x v="2406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198"/>
    <b v="0"/>
    <s v="film &amp; video/animation"/>
    <x v="1875"/>
    <x v="2141"/>
    <x v="0"/>
    <x v="23"/>
    <x v="2407"/>
    <d v="2016-11-20T13:48:47"/>
  </r>
  <r>
    <n v="513"/>
    <s v="Paradigm Spiral - The Animated Series"/>
    <s v="A sci-fi fantasy 2.5D anime styled series about some guys trying to save the world, probably..."/>
    <x v="69"/>
    <n v="6962"/>
    <x v="2"/>
    <s v="US"/>
    <s v="USD"/>
    <n v="1471244400"/>
    <n v="1467387705"/>
    <b v="0"/>
    <x v="32"/>
    <b v="0"/>
    <s v="film &amp; video/animation"/>
    <x v="1876"/>
    <x v="2211"/>
    <x v="0"/>
    <x v="23"/>
    <x v="2408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311"/>
    <b v="0"/>
    <s v="film &amp; video/animation"/>
    <x v="1758"/>
    <x v="2212"/>
    <x v="0"/>
    <x v="23"/>
    <x v="2409"/>
    <d v="2014-08-09T09:44:07"/>
  </r>
  <r>
    <n v="515"/>
    <s v="A Tale of Faith - An Animated Short Film"/>
    <s v="A Tale of Faith is an animated short film based on the heartwarming tale by Rebbe Nachman of Breslov."/>
    <x v="299"/>
    <n v="24651"/>
    <x v="2"/>
    <s v="US"/>
    <s v="USD"/>
    <n v="1451389601"/>
    <n v="1447933601"/>
    <b v="0"/>
    <x v="69"/>
    <b v="0"/>
    <s v="film &amp; video/animation"/>
    <x v="1877"/>
    <x v="2213"/>
    <x v="0"/>
    <x v="23"/>
    <x v="2410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485"/>
    <b v="0"/>
    <s v="film &amp; video/animation"/>
    <x v="1725"/>
    <x v="2108"/>
    <x v="0"/>
    <x v="23"/>
    <x v="2411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311"/>
    <b v="0"/>
    <s v="film &amp; video/animation"/>
    <x v="1878"/>
    <x v="2214"/>
    <x v="0"/>
    <x v="23"/>
    <x v="2412"/>
    <d v="2017-02-02T09:46:01"/>
  </r>
  <r>
    <n v="518"/>
    <s v="Somorrah"/>
    <s v="The community of Somorrah is peaceful and unblemished until &quot;The Boss&quot; power and money starts to diminish &amp; plans to gain it all back!"/>
    <x v="300"/>
    <n v="0"/>
    <x v="2"/>
    <s v="US"/>
    <s v="USD"/>
    <n v="1441550760"/>
    <n v="1438958824"/>
    <b v="0"/>
    <x v="485"/>
    <b v="0"/>
    <s v="film &amp; video/animation"/>
    <x v="1725"/>
    <x v="2108"/>
    <x v="0"/>
    <x v="23"/>
    <x v="2413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301"/>
    <n v="2746"/>
    <x v="2"/>
    <s v="US"/>
    <s v="USD"/>
    <n v="1354699421"/>
    <n v="1352107421"/>
    <b v="0"/>
    <x v="16"/>
    <b v="0"/>
    <s v="film &amp; video/animation"/>
    <x v="1879"/>
    <x v="2215"/>
    <x v="0"/>
    <x v="23"/>
    <x v="2414"/>
    <d v="2012-12-05T04:23:4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x v="1880"/>
    <x v="2143"/>
    <x v="2"/>
    <x v="24"/>
    <x v="2415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x v="1881"/>
    <x v="801"/>
    <x v="2"/>
    <x v="24"/>
    <x v="2416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178"/>
    <n v="1"/>
    <x v="2"/>
    <s v="US"/>
    <s v="USD"/>
    <n v="1462293716"/>
    <n v="1457113316"/>
    <b v="0"/>
    <x v="29"/>
    <b v="0"/>
    <s v="technology/web"/>
    <x v="1882"/>
    <x v="2143"/>
    <x v="2"/>
    <x v="24"/>
    <x v="2417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198"/>
    <b v="0"/>
    <s v="technology/web"/>
    <x v="1883"/>
    <x v="1785"/>
    <x v="2"/>
    <x v="24"/>
    <x v="241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198"/>
    <b v="0"/>
    <s v="technology/web"/>
    <x v="1884"/>
    <x v="2177"/>
    <x v="2"/>
    <x v="24"/>
    <x v="241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9"/>
    <n v="13692"/>
    <x v="2"/>
    <s v="FR"/>
    <s v="EUR"/>
    <n v="1447600389"/>
    <n v="1444140789"/>
    <b v="0"/>
    <x v="69"/>
    <b v="0"/>
    <s v="technology/web"/>
    <x v="1885"/>
    <x v="2216"/>
    <x v="2"/>
    <x v="24"/>
    <x v="242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80"/>
    <n v="52"/>
    <x v="2"/>
    <s v="US"/>
    <s v="USD"/>
    <n v="1445097715"/>
    <n v="1441209715"/>
    <b v="0"/>
    <x v="198"/>
    <b v="0"/>
    <s v="technology/web"/>
    <x v="1886"/>
    <x v="1985"/>
    <x v="2"/>
    <x v="24"/>
    <x v="2421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485"/>
    <b v="0"/>
    <s v="technology/web"/>
    <x v="1725"/>
    <x v="2108"/>
    <x v="2"/>
    <x v="24"/>
    <x v="2422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x v="1887"/>
    <x v="2185"/>
    <x v="2"/>
    <x v="24"/>
    <x v="242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x v="1888"/>
    <x v="2217"/>
    <x v="2"/>
    <x v="24"/>
    <x v="242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304"/>
    <b v="0"/>
    <s v="technology/web"/>
    <x v="1889"/>
    <x v="2218"/>
    <x v="2"/>
    <x v="24"/>
    <x v="2425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2"/>
    <s v="US"/>
    <s v="USD"/>
    <n v="1438451580"/>
    <n v="1434609424"/>
    <b v="0"/>
    <x v="33"/>
    <b v="0"/>
    <s v="technology/web"/>
    <x v="1890"/>
    <x v="2219"/>
    <x v="2"/>
    <x v="24"/>
    <x v="2426"/>
    <d v="2015-08-01T12:53:00"/>
  </r>
  <r>
    <n v="552"/>
    <s v="Spinnable Social Media"/>
    <s v="Axoral is a 3d interactive social media interface, with the potential to be so much more, but we need your help!"/>
    <x v="66"/>
    <n v="0"/>
    <x v="2"/>
    <s v="CA"/>
    <s v="CAD"/>
    <n v="1452350896"/>
    <n v="1447166896"/>
    <b v="0"/>
    <x v="485"/>
    <b v="0"/>
    <s v="technology/web"/>
    <x v="1725"/>
    <x v="2108"/>
    <x v="2"/>
    <x v="24"/>
    <x v="2427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244"/>
    <b v="0"/>
    <s v="technology/web"/>
    <x v="1891"/>
    <x v="2220"/>
    <x v="2"/>
    <x v="24"/>
    <x v="242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302"/>
    <n v="1416"/>
    <x v="2"/>
    <s v="US"/>
    <s v="USD"/>
    <n v="1413735972"/>
    <n v="1411143972"/>
    <b v="0"/>
    <x v="19"/>
    <b v="0"/>
    <s v="technology/web"/>
    <x v="1892"/>
    <x v="2221"/>
    <x v="2"/>
    <x v="24"/>
    <x v="242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485"/>
    <b v="0"/>
    <s v="technology/web"/>
    <x v="1725"/>
    <x v="2108"/>
    <x v="2"/>
    <x v="24"/>
    <x v="2430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x v="1893"/>
    <x v="2222"/>
    <x v="2"/>
    <x v="24"/>
    <x v="2431"/>
    <d v="2016-01-06T15:38:37"/>
  </r>
  <r>
    <n v="557"/>
    <s v="Interactive Global Domestic Violence Platform"/>
    <s v="The world's first interactive global domestic violence platform which connects victims, NGO's, policy-makers and researchers."/>
    <x v="74"/>
    <n v="1366"/>
    <x v="2"/>
    <s v="DE"/>
    <s v="EUR"/>
    <n v="1480721803"/>
    <n v="1478126203"/>
    <b v="0"/>
    <x v="9"/>
    <b v="0"/>
    <s v="technology/web"/>
    <x v="1894"/>
    <x v="2223"/>
    <x v="2"/>
    <x v="24"/>
    <x v="2432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485"/>
    <b v="0"/>
    <s v="technology/web"/>
    <x v="1725"/>
    <x v="2108"/>
    <x v="2"/>
    <x v="24"/>
    <x v="243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303"/>
    <n v="50"/>
    <x v="2"/>
    <s v="US"/>
    <s v="USD"/>
    <n v="1449989260"/>
    <n v="1447397260"/>
    <b v="0"/>
    <x v="29"/>
    <b v="0"/>
    <s v="technology/web"/>
    <x v="1895"/>
    <x v="73"/>
    <x v="2"/>
    <x v="24"/>
    <x v="2434"/>
    <d v="2015-12-13T01:47:40"/>
  </r>
  <r>
    <n v="560"/>
    <s v="DOWNLOAD THE INTERNET,...."/>
    <s v="In the future the possibility exists that the internet it's self could be felled, we have world seed banks, it's time for a net bank,.."/>
    <x v="60"/>
    <n v="12"/>
    <x v="2"/>
    <s v="CA"/>
    <s v="CAD"/>
    <n v="1418841045"/>
    <n v="1416249045"/>
    <b v="0"/>
    <x v="311"/>
    <b v="0"/>
    <s v="technology/web"/>
    <x v="1818"/>
    <x v="2224"/>
    <x v="2"/>
    <x v="24"/>
    <x v="2435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198"/>
    <b v="0"/>
    <s v="technology/web"/>
    <x v="1896"/>
    <x v="1814"/>
    <x v="2"/>
    <x v="24"/>
    <x v="2436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9"/>
    <n v="0"/>
    <x v="2"/>
    <s v="NL"/>
    <s v="EUR"/>
    <n v="1482052815"/>
    <n v="1479460815"/>
    <b v="0"/>
    <x v="485"/>
    <b v="0"/>
    <s v="technology/web"/>
    <x v="1725"/>
    <x v="2108"/>
    <x v="2"/>
    <x v="24"/>
    <x v="243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2"/>
    <s v="AU"/>
    <s v="AUD"/>
    <n v="1424137247"/>
    <n v="1421545247"/>
    <b v="0"/>
    <x v="198"/>
    <b v="0"/>
    <s v="technology/web"/>
    <x v="1897"/>
    <x v="992"/>
    <x v="2"/>
    <x v="24"/>
    <x v="2438"/>
    <d v="2015-02-16T20:40:47"/>
  </r>
  <r>
    <n v="564"/>
    <s v="TOC TOC TROC"/>
    <s v="Plateforme de troc gratuit et d'Ã©changes en tous genres par nature. Mieux s'entraider, Ã©changer, de donner, louer ou vendre Ã  distance."/>
    <x v="67"/>
    <n v="1"/>
    <x v="2"/>
    <s v="FR"/>
    <s v="EUR"/>
    <n v="1457822275"/>
    <n v="1455230275"/>
    <b v="0"/>
    <x v="29"/>
    <b v="0"/>
    <s v="technology/web"/>
    <x v="1898"/>
    <x v="2143"/>
    <x v="2"/>
    <x v="24"/>
    <x v="2439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485"/>
    <b v="0"/>
    <s v="technology/web"/>
    <x v="1725"/>
    <x v="2108"/>
    <x v="2"/>
    <x v="24"/>
    <x v="2440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x v="1899"/>
    <x v="2143"/>
    <x v="2"/>
    <x v="24"/>
    <x v="2441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485"/>
    <b v="0"/>
    <s v="technology/web"/>
    <x v="1725"/>
    <x v="2108"/>
    <x v="2"/>
    <x v="24"/>
    <x v="244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98"/>
    <n v="245"/>
    <x v="2"/>
    <s v="NZ"/>
    <s v="NZD"/>
    <n v="1452942000"/>
    <n v="1449785223"/>
    <b v="0"/>
    <x v="264"/>
    <b v="0"/>
    <s v="technology/web"/>
    <x v="1900"/>
    <x v="2225"/>
    <x v="2"/>
    <x v="24"/>
    <x v="2443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x v="1751"/>
    <x v="1834"/>
    <x v="2"/>
    <x v="24"/>
    <x v="2444"/>
    <d v="2016-01-01T15:20:12"/>
  </r>
  <r>
    <n v="570"/>
    <s v="Relaunching in May"/>
    <s v="Humans have AM/FM/Satellite radio, kids have radio Disney, pets have DogCatRadio."/>
    <x v="56"/>
    <n v="142"/>
    <x v="2"/>
    <s v="US"/>
    <s v="USD"/>
    <n v="1455822569"/>
    <n v="1453230569"/>
    <b v="0"/>
    <x v="29"/>
    <b v="0"/>
    <s v="technology/web"/>
    <x v="1901"/>
    <x v="2226"/>
    <x v="2"/>
    <x v="24"/>
    <x v="2445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198"/>
    <b v="0"/>
    <s v="technology/web"/>
    <x v="1902"/>
    <x v="2227"/>
    <x v="2"/>
    <x v="24"/>
    <x v="2446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485"/>
    <b v="0"/>
    <s v="technology/web"/>
    <x v="1725"/>
    <x v="2108"/>
    <x v="2"/>
    <x v="24"/>
    <x v="244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304"/>
    <n v="346"/>
    <x v="2"/>
    <s v="US"/>
    <s v="USD"/>
    <n v="1421543520"/>
    <n v="1416445931"/>
    <b v="0"/>
    <x v="172"/>
    <b v="0"/>
    <s v="technology/web"/>
    <x v="1903"/>
    <x v="2228"/>
    <x v="2"/>
    <x v="24"/>
    <x v="2448"/>
    <d v="2015-01-17T20:12:00"/>
  </r>
  <r>
    <n v="574"/>
    <s v="Unity, A Content Creators Toolkit"/>
    <s v="Grow your YouTube channel and increase your audience by allowing multi uploads, shares and interaction from a single simple interface."/>
    <x v="305"/>
    <n v="80"/>
    <x v="2"/>
    <s v="GB"/>
    <s v="GBP"/>
    <n v="1476873507"/>
    <n v="1474281507"/>
    <b v="0"/>
    <x v="304"/>
    <b v="0"/>
    <s v="technology/web"/>
    <x v="1904"/>
    <x v="1834"/>
    <x v="2"/>
    <x v="24"/>
    <x v="244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80"/>
    <n v="259"/>
    <x v="2"/>
    <s v="DE"/>
    <s v="EUR"/>
    <n v="1434213443"/>
    <n v="1431621443"/>
    <b v="0"/>
    <x v="304"/>
    <b v="0"/>
    <s v="technology/web"/>
    <x v="1905"/>
    <x v="2229"/>
    <x v="2"/>
    <x v="24"/>
    <x v="2450"/>
    <d v="2015-06-13T11:37:23"/>
  </r>
  <r>
    <n v="576"/>
    <s v="Uthtopia"/>
    <s v="UthTopia Is a social media organization that believes in positive online usage, youth mentorship, and youth empowerment."/>
    <x v="188"/>
    <n v="1"/>
    <x v="2"/>
    <s v="US"/>
    <s v="USD"/>
    <n v="1427537952"/>
    <n v="1422357552"/>
    <b v="0"/>
    <x v="29"/>
    <b v="0"/>
    <s v="technology/web"/>
    <x v="1906"/>
    <x v="2143"/>
    <x v="2"/>
    <x v="24"/>
    <x v="2451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x v="1873"/>
    <x v="440"/>
    <x v="2"/>
    <x v="24"/>
    <x v="2452"/>
    <d v="2016-05-20T09:08:22"/>
  </r>
  <r>
    <n v="578"/>
    <s v="weBuy Crowdsourced Shopping"/>
    <s v="weBuy trade built on technology and Crowd Sourced Power"/>
    <x v="191"/>
    <n v="14"/>
    <x v="2"/>
    <s v="GB"/>
    <s v="GBP"/>
    <n v="1441633993"/>
    <n v="1439560393"/>
    <b v="0"/>
    <x v="63"/>
    <b v="0"/>
    <s v="technology/web"/>
    <x v="1907"/>
    <x v="2230"/>
    <x v="2"/>
    <x v="24"/>
    <x v="2453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264"/>
    <b v="0"/>
    <s v="technology/web"/>
    <x v="1908"/>
    <x v="1785"/>
    <x v="2"/>
    <x v="24"/>
    <x v="2454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x v="1754"/>
    <x v="2143"/>
    <x v="2"/>
    <x v="24"/>
    <x v="2455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485"/>
    <b v="0"/>
    <s v="technology/web"/>
    <x v="1725"/>
    <x v="2108"/>
    <x v="2"/>
    <x v="24"/>
    <x v="2456"/>
    <d v="2015-08-01T19:18:24"/>
  </r>
  <r>
    <n v="582"/>
    <s v="&quot;We the People...&quot;"/>
    <s v="A community-driven online system which promotes self-governance.  Level up by adding content; civic agendas and private associations."/>
    <x v="60"/>
    <n v="0"/>
    <x v="2"/>
    <s v="US"/>
    <s v="USD"/>
    <n v="1426442400"/>
    <n v="1424454319"/>
    <b v="0"/>
    <x v="485"/>
    <b v="0"/>
    <s v="technology/web"/>
    <x v="1725"/>
    <x v="2108"/>
    <x v="2"/>
    <x v="24"/>
    <x v="2457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x v="1909"/>
    <x v="2143"/>
    <x v="2"/>
    <x v="24"/>
    <x v="2458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198"/>
    <b v="0"/>
    <s v="technology/web"/>
    <x v="1900"/>
    <x v="2117"/>
    <x v="2"/>
    <x v="24"/>
    <x v="2459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485"/>
    <b v="0"/>
    <s v="technology/web"/>
    <x v="1725"/>
    <x v="2108"/>
    <x v="2"/>
    <x v="24"/>
    <x v="2460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304"/>
    <b v="0"/>
    <s v="technology/web"/>
    <x v="1910"/>
    <x v="2231"/>
    <x v="2"/>
    <x v="24"/>
    <x v="2461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x v="1911"/>
    <x v="2232"/>
    <x v="2"/>
    <x v="24"/>
    <x v="2462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198"/>
    <b v="0"/>
    <s v="technology/web"/>
    <x v="1912"/>
    <x v="2233"/>
    <x v="2"/>
    <x v="24"/>
    <x v="2463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x v="1913"/>
    <x v="2143"/>
    <x v="2"/>
    <x v="24"/>
    <x v="246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172"/>
    <b v="0"/>
    <s v="technology/web"/>
    <x v="1914"/>
    <x v="2234"/>
    <x v="2"/>
    <x v="24"/>
    <x v="246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60"/>
    <n v="61"/>
    <x v="2"/>
    <s v="US"/>
    <s v="USD"/>
    <n v="1437570130"/>
    <n v="1434978130"/>
    <b v="0"/>
    <x v="198"/>
    <b v="0"/>
    <s v="technology/web"/>
    <x v="1915"/>
    <x v="2235"/>
    <x v="2"/>
    <x v="24"/>
    <x v="2466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x v="1758"/>
    <x v="1239"/>
    <x v="2"/>
    <x v="24"/>
    <x v="246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x v="1916"/>
    <x v="2236"/>
    <x v="2"/>
    <x v="24"/>
    <x v="2468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198"/>
    <b v="0"/>
    <s v="technology/web"/>
    <x v="1917"/>
    <x v="31"/>
    <x v="2"/>
    <x v="24"/>
    <x v="2469"/>
    <d v="2016-04-16T13:43:26"/>
  </r>
  <r>
    <n v="595"/>
    <s v="MyBestInterest.org"/>
    <s v="MyBestInterest.org elminates election research by quickly identifying the candidates that will best represent your interests."/>
    <x v="60"/>
    <n v="426"/>
    <x v="2"/>
    <s v="US"/>
    <s v="USD"/>
    <n v="1430703638"/>
    <n v="1426815638"/>
    <b v="0"/>
    <x v="22"/>
    <b v="0"/>
    <s v="technology/web"/>
    <x v="1918"/>
    <x v="2237"/>
    <x v="2"/>
    <x v="24"/>
    <x v="2470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198"/>
    <b v="0"/>
    <s v="technology/web"/>
    <x v="1919"/>
    <x v="2177"/>
    <x v="2"/>
    <x v="24"/>
    <x v="2471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198"/>
    <b v="0"/>
    <s v="technology/web"/>
    <x v="1920"/>
    <x v="440"/>
    <x v="2"/>
    <x v="24"/>
    <x v="2472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x v="1921"/>
    <x v="2238"/>
    <x v="2"/>
    <x v="24"/>
    <x v="2473"/>
    <d v="2014-12-04T19:03:01"/>
  </r>
  <r>
    <n v="599"/>
    <s v="Mail 4 Jail"/>
    <s v="We send care packages to incarcerated individuals throughout the country that include specific items hand picked by the sender."/>
    <x v="69"/>
    <n v="31"/>
    <x v="2"/>
    <s v="US"/>
    <s v="USD"/>
    <n v="1425827760"/>
    <n v="1423769402"/>
    <b v="0"/>
    <x v="198"/>
    <b v="0"/>
    <s v="technology/web"/>
    <x v="1922"/>
    <x v="2239"/>
    <x v="2"/>
    <x v="24"/>
    <x v="247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x v="69"/>
    <n v="1529"/>
    <x v="2"/>
    <s v="US"/>
    <s v="USD"/>
    <n v="1415558879"/>
    <n v="1412963279"/>
    <b v="0"/>
    <x v="59"/>
    <b v="0"/>
    <s v="technology/wearables"/>
    <x v="1923"/>
    <x v="2240"/>
    <x v="2"/>
    <x v="4"/>
    <x v="2475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172"/>
    <b v="0"/>
    <s v="technology/wearables"/>
    <x v="1924"/>
    <x v="2241"/>
    <x v="2"/>
    <x v="4"/>
    <x v="2476"/>
    <d v="2016-10-23T10:29:19"/>
  </r>
  <r>
    <n v="662"/>
    <s v="LW - the cool luminescent band with a watch"/>
    <s v="A stylish, durable safety light band on your wrist or ankle holds a watch or another modular accessory."/>
    <x v="288"/>
    <n v="156"/>
    <x v="2"/>
    <s v="US"/>
    <s v="USD"/>
    <n v="1421404247"/>
    <n v="1418812247"/>
    <b v="0"/>
    <x v="304"/>
    <b v="0"/>
    <s v="technology/wearables"/>
    <x v="1808"/>
    <x v="2242"/>
    <x v="2"/>
    <x v="4"/>
    <x v="2477"/>
    <d v="2015-01-16T05:30:47"/>
  </r>
  <r>
    <n v="663"/>
    <s v="MouseFighter invisible AIR mouse"/>
    <s v="Imagine a mouse that automatically moves your pointer to where your head is facing. Its an air mouse hidden inside a standard headset."/>
    <x v="184"/>
    <n v="700"/>
    <x v="2"/>
    <s v="DK"/>
    <s v="DKK"/>
    <n v="1437250456"/>
    <n v="1434658456"/>
    <b v="0"/>
    <x v="63"/>
    <b v="0"/>
    <s v="technology/wearables"/>
    <x v="1925"/>
    <x v="101"/>
    <x v="2"/>
    <x v="4"/>
    <x v="2478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x v="1926"/>
    <x v="2243"/>
    <x v="2"/>
    <x v="4"/>
    <x v="247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x v="1927"/>
    <x v="2244"/>
    <x v="2"/>
    <x v="4"/>
    <x v="2480"/>
    <d v="2017-01-13T12:04:21"/>
  </r>
  <r>
    <n v="666"/>
    <s v="Ducky Diapers"/>
    <s v="Have you ever dreamed of having a pet duckling, but concerned about all the pooping, here is a a solution to help solve that issue."/>
    <x v="184"/>
    <n v="8"/>
    <x v="2"/>
    <s v="US"/>
    <s v="USD"/>
    <n v="1408305498"/>
    <n v="1405713498"/>
    <b v="0"/>
    <x v="304"/>
    <b v="0"/>
    <s v="technology/wearables"/>
    <x v="1928"/>
    <x v="2230"/>
    <x v="2"/>
    <x v="4"/>
    <x v="2481"/>
    <d v="2014-08-17T14:58:18"/>
  </r>
  <r>
    <n v="667"/>
    <s v="Ubivade - Vibrating navigation belt"/>
    <s v="The first navigation system, usable by each means of transport, that will take you wherever you want without thinking about the route."/>
    <x v="69"/>
    <n v="5010"/>
    <x v="2"/>
    <s v="IT"/>
    <s v="EUR"/>
    <n v="1477731463"/>
    <n v="1474275463"/>
    <b v="0"/>
    <x v="33"/>
    <b v="0"/>
    <s v="technology/wearables"/>
    <x v="1929"/>
    <x v="2245"/>
    <x v="2"/>
    <x v="4"/>
    <x v="248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x v="1930"/>
    <x v="2246"/>
    <x v="2"/>
    <x v="4"/>
    <x v="2483"/>
    <d v="2015-05-11T14:57:02"/>
  </r>
  <r>
    <n v="669"/>
    <s v="Christian DiLusso Watches"/>
    <s v="Beautiful automatic watches, made for every moment._x000a_Sports, business, casual.....it fits every moment of your life."/>
    <x v="184"/>
    <n v="43015"/>
    <x v="2"/>
    <s v="SE"/>
    <s v="SEK"/>
    <n v="1467817258"/>
    <n v="1465225258"/>
    <b v="0"/>
    <x v="33"/>
    <b v="0"/>
    <s v="technology/wearables"/>
    <x v="1931"/>
    <x v="2247"/>
    <x v="2"/>
    <x v="4"/>
    <x v="248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306"/>
    <n v="26349"/>
    <x v="2"/>
    <s v="IT"/>
    <s v="EUR"/>
    <n v="1466323800"/>
    <n v="1463418120"/>
    <b v="0"/>
    <x v="487"/>
    <b v="0"/>
    <s v="technology/wearables"/>
    <x v="1932"/>
    <x v="2248"/>
    <x v="2"/>
    <x v="4"/>
    <x v="248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x v="1933"/>
    <x v="2249"/>
    <x v="2"/>
    <x v="4"/>
    <x v="2486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9"/>
    <n v="10814"/>
    <x v="2"/>
    <s v="US"/>
    <s v="USD"/>
    <n v="1420088340"/>
    <n v="1417410964"/>
    <b v="0"/>
    <x v="293"/>
    <b v="0"/>
    <s v="technology/wearables"/>
    <x v="1934"/>
    <x v="2250"/>
    <x v="2"/>
    <x v="4"/>
    <x v="2487"/>
    <d v="2014-12-31T23:59:00"/>
  </r>
  <r>
    <n v="673"/>
    <s v="HORIZON: LIFE ENHANCED GLASSWARE"/>
    <s v="Will assist the deaf to have better communication and safety through the use of LCD glassware with audio &amp; sensory components."/>
    <x v="60"/>
    <n v="205"/>
    <x v="2"/>
    <s v="US"/>
    <s v="USD"/>
    <n v="1409602217"/>
    <n v="1405714217"/>
    <b v="0"/>
    <x v="311"/>
    <b v="0"/>
    <s v="technology/wearables"/>
    <x v="1935"/>
    <x v="2214"/>
    <x v="2"/>
    <x v="4"/>
    <x v="2488"/>
    <d v="2014-09-01T15:10:17"/>
  </r>
  <r>
    <n v="674"/>
    <s v="Something To Wear For Hearing Sounds By Feeling Vibrations"/>
    <s v="Listen to sounds by feeling an array of vibrational patterns against your body."/>
    <x v="69"/>
    <n v="15"/>
    <x v="2"/>
    <s v="US"/>
    <s v="USD"/>
    <n v="1407811627"/>
    <n v="1402627627"/>
    <b v="0"/>
    <x v="198"/>
    <b v="0"/>
    <s v="technology/wearables"/>
    <x v="1919"/>
    <x v="782"/>
    <x v="2"/>
    <x v="4"/>
    <x v="248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x v="1936"/>
    <x v="2251"/>
    <x v="2"/>
    <x v="4"/>
    <x v="249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60"/>
    <n v="1471"/>
    <x v="2"/>
    <s v="CA"/>
    <s v="CAD"/>
    <n v="1423333581"/>
    <n v="1420741581"/>
    <b v="0"/>
    <x v="54"/>
    <b v="0"/>
    <s v="technology/wearables"/>
    <x v="1937"/>
    <x v="2252"/>
    <x v="2"/>
    <x v="4"/>
    <x v="249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9"/>
    <n v="12792"/>
    <x v="2"/>
    <s v="IT"/>
    <s v="EUR"/>
    <n v="1467106895"/>
    <n v="1463218895"/>
    <b v="0"/>
    <x v="83"/>
    <b v="0"/>
    <s v="technology/wearables"/>
    <x v="1938"/>
    <x v="2253"/>
    <x v="2"/>
    <x v="4"/>
    <x v="249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284"/>
    <n v="1108"/>
    <x v="2"/>
    <s v="US"/>
    <s v="USD"/>
    <n v="1463821338"/>
    <n v="1461229338"/>
    <b v="0"/>
    <x v="57"/>
    <b v="0"/>
    <s v="technology/wearables"/>
    <x v="1939"/>
    <x v="2254"/>
    <x v="2"/>
    <x v="4"/>
    <x v="2493"/>
    <d v="2016-05-21T04:02:18"/>
  </r>
  <r>
    <n v="679"/>
    <s v="Monolith Posture Coach"/>
    <s v="World's first bio-feedback posture device for your entire back. Trains back, neck, thoracic &amp; ab segments by using only 30 min/day."/>
    <x v="307"/>
    <n v="8827"/>
    <x v="2"/>
    <s v="US"/>
    <s v="USD"/>
    <n v="1472920909"/>
    <n v="1467736909"/>
    <b v="0"/>
    <x v="214"/>
    <b v="0"/>
    <s v="technology/wearables"/>
    <x v="1940"/>
    <x v="2255"/>
    <x v="2"/>
    <x v="4"/>
    <x v="249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2"/>
    <s v="US"/>
    <s v="USD"/>
    <n v="1410955331"/>
    <n v="1407931331"/>
    <b v="0"/>
    <x v="125"/>
    <b v="0"/>
    <s v="technology/wearables"/>
    <x v="1941"/>
    <x v="2256"/>
    <x v="2"/>
    <x v="4"/>
    <x v="2495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x v="1799"/>
    <x v="2143"/>
    <x v="2"/>
    <x v="4"/>
    <x v="2496"/>
    <d v="2016-10-26T14:20:04"/>
  </r>
  <r>
    <n v="682"/>
    <s v="Deception Belt"/>
    <s v="The Deception Belt is an innovative belt with app capability, designed to assist any user gain control over their appetite."/>
    <x v="69"/>
    <n v="53"/>
    <x v="2"/>
    <s v="US"/>
    <s v="USD"/>
    <n v="1489512122"/>
    <n v="1486923722"/>
    <b v="0"/>
    <x v="304"/>
    <b v="0"/>
    <s v="technology/wearables"/>
    <x v="1942"/>
    <x v="2257"/>
    <x v="2"/>
    <x v="4"/>
    <x v="2497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311"/>
    <b v="0"/>
    <s v="technology/wearables"/>
    <x v="1943"/>
    <x v="2258"/>
    <x v="2"/>
    <x v="4"/>
    <x v="2498"/>
    <d v="2016-10-31T16:36:04"/>
  </r>
  <r>
    <n v="684"/>
    <s v="Arcus Motion Analyzer | The Versatile Smart Ring"/>
    <s v="Arcus gives your fingers super powers."/>
    <x v="308"/>
    <n v="23948"/>
    <x v="2"/>
    <s v="US"/>
    <s v="USD"/>
    <n v="1406257200"/>
    <n v="1403176891"/>
    <b v="0"/>
    <x v="115"/>
    <b v="0"/>
    <s v="technology/wearables"/>
    <x v="1944"/>
    <x v="2259"/>
    <x v="2"/>
    <x v="4"/>
    <x v="2499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x v="1945"/>
    <x v="2260"/>
    <x v="2"/>
    <x v="4"/>
    <x v="2500"/>
    <d v="2015-01-12T15:47:52"/>
  </r>
  <r>
    <n v="686"/>
    <s v="Vivi di Cuore - Heart Rate Watch"/>
    <s v="La tua giornata sportiva monitorata nel tuo polso??!!!_x000a_Rendiamolo possibile... VIVI DI CUORE --- All MADE in ITALY"/>
    <x v="277"/>
    <n v="0"/>
    <x v="2"/>
    <s v="IT"/>
    <s v="EUR"/>
    <n v="1438618170"/>
    <n v="1436026170"/>
    <b v="0"/>
    <x v="485"/>
    <b v="0"/>
    <s v="technology/wearables"/>
    <x v="1725"/>
    <x v="2108"/>
    <x v="2"/>
    <x v="4"/>
    <x v="2501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60"/>
    <n v="3550"/>
    <x v="2"/>
    <s v="MX"/>
    <s v="MXN"/>
    <n v="1486317653"/>
    <n v="1481133653"/>
    <b v="0"/>
    <x v="244"/>
    <b v="0"/>
    <s v="technology/wearables"/>
    <x v="1946"/>
    <x v="2261"/>
    <x v="2"/>
    <x v="4"/>
    <x v="2502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x v="1947"/>
    <x v="2262"/>
    <x v="2"/>
    <x v="4"/>
    <x v="250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184"/>
    <n v="115297.5"/>
    <x v="2"/>
    <s v="US"/>
    <s v="USD"/>
    <n v="1481173140"/>
    <n v="1478016097"/>
    <b v="0"/>
    <x v="281"/>
    <b v="0"/>
    <s v="technology/wearables"/>
    <x v="1948"/>
    <x v="2263"/>
    <x v="2"/>
    <x v="4"/>
    <x v="2504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x v="1949"/>
    <x v="2264"/>
    <x v="2"/>
    <x v="4"/>
    <x v="2505"/>
    <d v="2016-09-09T01:00:00"/>
  </r>
  <r>
    <n v="691"/>
    <s v="ShapeCase - Colorful Apple Watch Bumpers"/>
    <s v="Personalizing your Apple Watch has never been easier. Ten different colors to match any lifestyle. Time is precious, protect it."/>
    <x v="69"/>
    <n v="260"/>
    <x v="2"/>
    <s v="US"/>
    <s v="USD"/>
    <n v="1435711246"/>
    <n v="1433292046"/>
    <b v="0"/>
    <x v="73"/>
    <b v="0"/>
    <s v="technology/wearables"/>
    <x v="1950"/>
    <x v="1985"/>
    <x v="2"/>
    <x v="4"/>
    <x v="2506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488"/>
    <b v="0"/>
    <s v="technology/wearables"/>
    <x v="1951"/>
    <x v="2265"/>
    <x v="2"/>
    <x v="4"/>
    <x v="2507"/>
    <d v="2016-12-22T04:01:03"/>
  </r>
  <r>
    <n v="693"/>
    <s v="Prana: Wearable for Breathing and Posture"/>
    <s v="Prana is the first wearable combining breath and posture tracking to make your sitting time count."/>
    <x v="60"/>
    <n v="35338"/>
    <x v="2"/>
    <s v="US"/>
    <s v="USD"/>
    <n v="1430421827"/>
    <n v="1427829827"/>
    <b v="0"/>
    <x v="403"/>
    <b v="0"/>
    <s v="technology/wearables"/>
    <x v="1952"/>
    <x v="2266"/>
    <x v="2"/>
    <x v="4"/>
    <x v="2508"/>
    <d v="2015-04-30T14:23:47"/>
  </r>
  <r>
    <n v="694"/>
    <s v="Airlock bike helmet"/>
    <s v="You can control how much air enters the helmet by opening or closing the vents. This is very useful in bad weather, or for competition."/>
    <x v="74"/>
    <n v="590"/>
    <x v="2"/>
    <s v="US"/>
    <s v="USD"/>
    <n v="1485964559"/>
    <n v="1483372559"/>
    <b v="0"/>
    <x v="63"/>
    <b v="0"/>
    <s v="technology/wearables"/>
    <x v="1953"/>
    <x v="1665"/>
    <x v="2"/>
    <x v="4"/>
    <x v="2509"/>
    <d v="2017-02-01T10:55:59"/>
  </r>
  <r>
    <n v="695"/>
    <s v="mini air- personal air conditioner"/>
    <s v="Unique small wearable personal air conditioning device that provides the user a 10-15 degree environmental difference on his person."/>
    <x v="180"/>
    <n v="636"/>
    <x v="2"/>
    <s v="US"/>
    <s v="USD"/>
    <n v="1414758620"/>
    <n v="1412166620"/>
    <b v="0"/>
    <x v="63"/>
    <b v="0"/>
    <s v="technology/wearables"/>
    <x v="1954"/>
    <x v="2267"/>
    <x v="2"/>
    <x v="4"/>
    <x v="2510"/>
    <d v="2014-10-31T07:30:20"/>
  </r>
  <r>
    <n v="696"/>
    <s v="trustee"/>
    <s v="Show your fidelity by wearing the Trustee rings! Show where you are (at)!"/>
    <x v="309"/>
    <n v="1"/>
    <x v="2"/>
    <s v="NL"/>
    <s v="EUR"/>
    <n v="1406326502"/>
    <n v="1403734502"/>
    <b v="0"/>
    <x v="29"/>
    <b v="0"/>
    <s v="technology/wearables"/>
    <x v="1955"/>
    <x v="2143"/>
    <x v="2"/>
    <x v="4"/>
    <x v="251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315"/>
    <b v="0"/>
    <s v="technology/wearables"/>
    <x v="1956"/>
    <x v="2268"/>
    <x v="2"/>
    <x v="4"/>
    <x v="251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60"/>
    <n v="15390"/>
    <x v="2"/>
    <s v="US"/>
    <s v="USD"/>
    <n v="1411005600"/>
    <n v="1408141245"/>
    <b v="0"/>
    <x v="60"/>
    <b v="0"/>
    <s v="technology/wearables"/>
    <x v="1957"/>
    <x v="2269"/>
    <x v="2"/>
    <x v="4"/>
    <x v="2513"/>
    <d v="2014-09-17T21:00:00"/>
  </r>
  <r>
    <n v="699"/>
    <s v="TapTap, a touch communication wristband"/>
    <s v="TapTap is a technology to transfer touch between two people. It can also be an activity tracker, a game controller or smart alarm."/>
    <x v="310"/>
    <n v="107148.74"/>
    <x v="2"/>
    <s v="US"/>
    <s v="USD"/>
    <n v="1385136000"/>
    <n v="1381923548"/>
    <b v="0"/>
    <x v="489"/>
    <b v="0"/>
    <s v="technology/wearables"/>
    <x v="1958"/>
    <x v="2270"/>
    <x v="2"/>
    <x v="4"/>
    <x v="251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52"/>
    <b v="0"/>
    <s v="technology/wearables"/>
    <x v="1959"/>
    <x v="31"/>
    <x v="2"/>
    <x v="4"/>
    <x v="251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1"/>
    <n v="6118"/>
    <x v="2"/>
    <s v="GB"/>
    <s v="GBP"/>
    <n v="1406130880"/>
    <n v="1403538880"/>
    <b v="0"/>
    <x v="64"/>
    <b v="0"/>
    <s v="technology/wearables"/>
    <x v="1960"/>
    <x v="2271"/>
    <x v="2"/>
    <x v="4"/>
    <x v="251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x v="1961"/>
    <x v="2272"/>
    <x v="2"/>
    <x v="4"/>
    <x v="2517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x v="1962"/>
    <x v="2273"/>
    <x v="2"/>
    <x v="4"/>
    <x v="2518"/>
    <d v="2017-01-31T18:32:00"/>
  </r>
  <r>
    <n v="704"/>
    <s v="ZNITCH- The Evolution in Helmet Safety"/>
    <s v="Turn you helmet into the safest helmet and don't worry about a thing,you will always have the right fit!!"/>
    <x v="75"/>
    <n v="481"/>
    <x v="2"/>
    <s v="CA"/>
    <s v="CAD"/>
    <n v="1487565468"/>
    <n v="1482381468"/>
    <b v="0"/>
    <x v="304"/>
    <b v="0"/>
    <s v="technology/wearables"/>
    <x v="1963"/>
    <x v="2274"/>
    <x v="2"/>
    <x v="4"/>
    <x v="2519"/>
    <d v="2017-02-19T23:37:48"/>
  </r>
  <r>
    <n v="705"/>
    <s v="SomnoScope"/>
    <s v="The closest thing ever to the Holy Grail of wearables technology"/>
    <x v="60"/>
    <n v="977"/>
    <x v="2"/>
    <s v="NL"/>
    <s v="EUR"/>
    <n v="1484999278"/>
    <n v="1482407278"/>
    <b v="0"/>
    <x v="264"/>
    <b v="0"/>
    <s v="technology/wearables"/>
    <x v="1964"/>
    <x v="2275"/>
    <x v="2"/>
    <x v="4"/>
    <x v="2520"/>
    <d v="2017-01-21T06:47:58"/>
  </r>
  <r>
    <n v="706"/>
    <s v="Driver Alert System"/>
    <s v="Driver Alert System es un sistema de seguridad para el conductor, que le avisa en caso de perder la posicion vertical mientras conduce."/>
    <x v="60"/>
    <n v="0"/>
    <x v="2"/>
    <s v="ES"/>
    <s v="EUR"/>
    <n v="1481740740"/>
    <n v="1478130783"/>
    <b v="0"/>
    <x v="485"/>
    <b v="0"/>
    <s v="technology/wearables"/>
    <x v="1725"/>
    <x v="2108"/>
    <x v="2"/>
    <x v="4"/>
    <x v="252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89"/>
    <n v="53670.6"/>
    <x v="2"/>
    <s v="GB"/>
    <s v="GBP"/>
    <n v="1483286127"/>
    <n v="1479830127"/>
    <b v="0"/>
    <x v="467"/>
    <b v="0"/>
    <s v="technology/wearables"/>
    <x v="1965"/>
    <x v="2276"/>
    <x v="2"/>
    <x v="4"/>
    <x v="252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68"/>
    <n v="8837"/>
    <x v="2"/>
    <s v="GB"/>
    <s v="GBP"/>
    <n v="1410616600"/>
    <n v="1405432600"/>
    <b v="0"/>
    <x v="284"/>
    <b v="0"/>
    <s v="technology/wearables"/>
    <x v="1966"/>
    <x v="2277"/>
    <x v="2"/>
    <x v="4"/>
    <x v="2523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198"/>
    <b v="0"/>
    <s v="technology/wearables"/>
    <x v="1967"/>
    <x v="2235"/>
    <x v="2"/>
    <x v="4"/>
    <x v="2524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485"/>
    <b v="0"/>
    <s v="technology/wearables"/>
    <x v="1725"/>
    <x v="2108"/>
    <x v="2"/>
    <x v="4"/>
    <x v="2525"/>
    <d v="2014-08-19T19:44:00"/>
  </r>
  <r>
    <n v="711"/>
    <s v="Anti Snore Wearable"/>
    <s v="Our wearable and app automates the poke you normally get from your bedpartner to make you stop snoring and making you turn to the side."/>
    <x v="60"/>
    <n v="33791"/>
    <x v="2"/>
    <s v="NL"/>
    <s v="EUR"/>
    <n v="1481716868"/>
    <n v="1478257268"/>
    <b v="0"/>
    <x v="490"/>
    <b v="0"/>
    <s v="technology/wearables"/>
    <x v="1968"/>
    <x v="2278"/>
    <x v="2"/>
    <x v="4"/>
    <x v="252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311"/>
    <n v="105"/>
    <x v="2"/>
    <s v="US"/>
    <s v="USD"/>
    <n v="1455466832"/>
    <n v="1452874832"/>
    <b v="0"/>
    <x v="304"/>
    <b v="0"/>
    <s v="technology/wearables"/>
    <x v="1969"/>
    <x v="2279"/>
    <x v="2"/>
    <x v="4"/>
    <x v="2527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x v="1970"/>
    <x v="2280"/>
    <x v="2"/>
    <x v="4"/>
    <x v="2528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x v="1971"/>
    <x v="2281"/>
    <x v="2"/>
    <x v="4"/>
    <x v="2529"/>
    <d v="2017-02-28T13:54:42"/>
  </r>
  <r>
    <n v="715"/>
    <s v="Mouse^3"/>
    <s v="Mouse^3 is the next generation of input devices. With cursor control and customized gesture recognition, its applications are endless!"/>
    <x v="312"/>
    <n v="1389"/>
    <x v="2"/>
    <s v="US"/>
    <s v="USD"/>
    <n v="1446693040"/>
    <n v="1443233440"/>
    <b v="0"/>
    <x v="8"/>
    <b v="0"/>
    <s v="technology/wearables"/>
    <x v="1972"/>
    <x v="2282"/>
    <x v="2"/>
    <x v="4"/>
    <x v="2530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x v="1973"/>
    <x v="2283"/>
    <x v="2"/>
    <x v="4"/>
    <x v="2531"/>
    <d v="2014-11-30T19:00:00"/>
  </r>
  <r>
    <n v="717"/>
    <s v="cool air belt"/>
    <s v="Cool air flowing under clothing keeps you cool."/>
    <x v="60"/>
    <n v="305"/>
    <x v="2"/>
    <s v="US"/>
    <s v="USD"/>
    <n v="1409949002"/>
    <n v="1407357002"/>
    <b v="0"/>
    <x v="304"/>
    <b v="0"/>
    <s v="technology/wearables"/>
    <x v="1974"/>
    <x v="2284"/>
    <x v="2"/>
    <x v="4"/>
    <x v="2532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304"/>
    <b v="0"/>
    <s v="technology/wearables"/>
    <x v="1975"/>
    <x v="1035"/>
    <x v="2"/>
    <x v="4"/>
    <x v="253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x v="1976"/>
    <x v="2285"/>
    <x v="2"/>
    <x v="4"/>
    <x v="2534"/>
    <d v="2016-02-22T19:57:56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485"/>
    <b v="0"/>
    <s v="publishing/fiction"/>
    <x v="1725"/>
    <x v="2108"/>
    <x v="3"/>
    <x v="25"/>
    <x v="2535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244"/>
    <b v="0"/>
    <s v="publishing/fiction"/>
    <x v="1977"/>
    <x v="2286"/>
    <x v="3"/>
    <x v="25"/>
    <x v="2536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485"/>
    <b v="0"/>
    <s v="publishing/fiction"/>
    <x v="1725"/>
    <x v="2108"/>
    <x v="3"/>
    <x v="25"/>
    <x v="2537"/>
    <d v="2016-12-04T01:00:00"/>
  </r>
  <r>
    <n v="763"/>
    <s v="Highland Sabre - A Black Beast Books Project"/>
    <s v="Highland Sabre explores a possible yet terrifying explanation for the mystery big cats said to prowl the British countryside."/>
    <x v="313"/>
    <n v="5"/>
    <x v="2"/>
    <s v="GB"/>
    <s v="GBP"/>
    <n v="1376563408"/>
    <n v="1373971408"/>
    <b v="0"/>
    <x v="29"/>
    <b v="0"/>
    <s v="publishing/fiction"/>
    <x v="1978"/>
    <x v="2117"/>
    <x v="3"/>
    <x v="25"/>
    <x v="2538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485"/>
    <b v="0"/>
    <s v="publishing/fiction"/>
    <x v="1725"/>
    <x v="2108"/>
    <x v="3"/>
    <x v="25"/>
    <x v="2539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x v="1979"/>
    <x v="2287"/>
    <x v="3"/>
    <x v="25"/>
    <x v="2540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485"/>
    <b v="0"/>
    <s v="publishing/fiction"/>
    <x v="1725"/>
    <x v="2108"/>
    <x v="3"/>
    <x v="25"/>
    <x v="254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311"/>
    <b v="0"/>
    <s v="publishing/fiction"/>
    <x v="1980"/>
    <x v="2288"/>
    <x v="3"/>
    <x v="25"/>
    <x v="2542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485"/>
    <b v="0"/>
    <s v="publishing/fiction"/>
    <x v="1725"/>
    <x v="2108"/>
    <x v="3"/>
    <x v="25"/>
    <x v="2543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x v="1981"/>
    <x v="2289"/>
    <x v="3"/>
    <x v="25"/>
    <x v="254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57"/>
    <n v="0"/>
    <x v="2"/>
    <s v="US"/>
    <s v="USD"/>
    <n v="1361750369"/>
    <n v="1358294369"/>
    <b v="0"/>
    <x v="485"/>
    <b v="0"/>
    <s v="publishing/fiction"/>
    <x v="1725"/>
    <x v="2108"/>
    <x v="3"/>
    <x v="25"/>
    <x v="2545"/>
    <d v="2013-02-24T18:59:29"/>
  </r>
  <r>
    <n v="771"/>
    <s v="Donald Trump Presidential Stress Cube"/>
    <s v="A satire gift, the stress cube has original artwork, comes on a custom mahogany stand and has a funny exercise booklet."/>
    <x v="84"/>
    <n v="10"/>
    <x v="2"/>
    <s v="US"/>
    <s v="USD"/>
    <n v="1454183202"/>
    <n v="1449863202"/>
    <b v="0"/>
    <x v="29"/>
    <b v="0"/>
    <s v="publishing/fiction"/>
    <x v="1982"/>
    <x v="440"/>
    <x v="3"/>
    <x v="25"/>
    <x v="254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x v="1758"/>
    <x v="73"/>
    <x v="3"/>
    <x v="25"/>
    <x v="2547"/>
    <d v="2009-10-31T22:59:00"/>
  </r>
  <r>
    <n v="773"/>
    <s v="Expansion of The Mortis Chronicles"/>
    <s v="The Mortis Chronicles is a hard hitting, thought provoking and action packed indie published series. You know you want to read!"/>
    <x v="314"/>
    <n v="32"/>
    <x v="2"/>
    <s v="GB"/>
    <s v="GBP"/>
    <n v="1431298860"/>
    <n v="1428341985"/>
    <b v="0"/>
    <x v="198"/>
    <b v="0"/>
    <s v="publishing/fiction"/>
    <x v="1983"/>
    <x v="2290"/>
    <x v="3"/>
    <x v="25"/>
    <x v="254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172"/>
    <b v="0"/>
    <s v="publishing/fiction"/>
    <x v="1984"/>
    <x v="2242"/>
    <x v="3"/>
    <x v="25"/>
    <x v="2549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264"/>
    <b v="0"/>
    <s v="publishing/fiction"/>
    <x v="1985"/>
    <x v="992"/>
    <x v="3"/>
    <x v="25"/>
    <x v="2550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x v="1986"/>
    <x v="2291"/>
    <x v="3"/>
    <x v="25"/>
    <x v="255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311"/>
    <b v="0"/>
    <s v="publishing/fiction"/>
    <x v="1889"/>
    <x v="2292"/>
    <x v="3"/>
    <x v="25"/>
    <x v="2552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x v="1808"/>
    <x v="2230"/>
    <x v="3"/>
    <x v="25"/>
    <x v="2553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244"/>
    <b v="0"/>
    <s v="publishing/fiction"/>
    <x v="1987"/>
    <x v="1382"/>
    <x v="3"/>
    <x v="25"/>
    <x v="255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x v="1988"/>
    <x v="2293"/>
    <x v="4"/>
    <x v="26"/>
    <x v="255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198"/>
    <b v="0"/>
    <s v="music/jazz"/>
    <x v="1989"/>
    <x v="317"/>
    <x v="4"/>
    <x v="26"/>
    <x v="2556"/>
    <d v="2016-09-16T18:10:04"/>
  </r>
  <r>
    <n v="862"/>
    <s v="The London Jazz Machine  - Jazz greats musical project"/>
    <s v="I want to work with the great John Goodsall and Percy Jones from Brand X to create the ultimate new jazz album."/>
    <x v="69"/>
    <n v="170"/>
    <x v="2"/>
    <s v="GB"/>
    <s v="GBP"/>
    <n v="1384179548"/>
    <n v="1381583948"/>
    <b v="0"/>
    <x v="304"/>
    <b v="0"/>
    <s v="music/jazz"/>
    <x v="1990"/>
    <x v="2294"/>
    <x v="4"/>
    <x v="26"/>
    <x v="2557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264"/>
    <b v="0"/>
    <s v="music/jazz"/>
    <x v="1991"/>
    <x v="1681"/>
    <x v="4"/>
    <x v="26"/>
    <x v="255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86"/>
    <n v="2700"/>
    <x v="2"/>
    <s v="US"/>
    <s v="USD"/>
    <n v="1381917540"/>
    <n v="1379990038"/>
    <b v="0"/>
    <x v="1"/>
    <b v="0"/>
    <s v="music/jazz"/>
    <x v="1992"/>
    <x v="2295"/>
    <x v="4"/>
    <x v="26"/>
    <x v="255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198"/>
    <b v="0"/>
    <s v="music/jazz"/>
    <x v="1993"/>
    <x v="1035"/>
    <x v="4"/>
    <x v="26"/>
    <x v="2560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20"/>
    <b v="0"/>
    <s v="music/jazz"/>
    <x v="1994"/>
    <x v="2296"/>
    <x v="4"/>
    <x v="26"/>
    <x v="256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20"/>
    <b v="0"/>
    <s v="music/jazz"/>
    <x v="1995"/>
    <x v="2297"/>
    <x v="4"/>
    <x v="26"/>
    <x v="256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6"/>
    <n v="50"/>
    <x v="2"/>
    <s v="US"/>
    <s v="USD"/>
    <n v="1389055198"/>
    <n v="1386463198"/>
    <b v="0"/>
    <x v="29"/>
    <b v="0"/>
    <s v="music/jazz"/>
    <x v="1996"/>
    <x v="73"/>
    <x v="4"/>
    <x v="26"/>
    <x v="2563"/>
    <d v="2014-01-06T19:39:58"/>
  </r>
  <r>
    <n v="869"/>
    <s v="Live DVD Concert by Twice As Good"/>
    <s v="The band Twice As Good wants to create and distribute a DVD of their live concert performance. This amazing band needs to be seen!"/>
    <x v="315"/>
    <n v="1040"/>
    <x v="2"/>
    <s v="US"/>
    <s v="USD"/>
    <n v="1365448657"/>
    <n v="1362860257"/>
    <b v="0"/>
    <x v="311"/>
    <b v="0"/>
    <s v="music/jazz"/>
    <x v="1997"/>
    <x v="2298"/>
    <x v="4"/>
    <x v="26"/>
    <x v="256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264"/>
    <b v="0"/>
    <s v="music/jazz"/>
    <x v="1998"/>
    <x v="2299"/>
    <x v="4"/>
    <x v="26"/>
    <x v="256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x v="1999"/>
    <x v="2300"/>
    <x v="4"/>
    <x v="26"/>
    <x v="2566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198"/>
    <b v="0"/>
    <s v="music/jazz"/>
    <x v="2000"/>
    <x v="422"/>
    <x v="4"/>
    <x v="26"/>
    <x v="2567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264"/>
    <b v="0"/>
    <s v="music/jazz"/>
    <x v="2001"/>
    <x v="2185"/>
    <x v="4"/>
    <x v="26"/>
    <x v="2568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x v="2002"/>
    <x v="2301"/>
    <x v="4"/>
    <x v="26"/>
    <x v="256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485"/>
    <b v="0"/>
    <s v="music/jazz"/>
    <x v="1725"/>
    <x v="2108"/>
    <x v="4"/>
    <x v="26"/>
    <x v="2570"/>
    <d v="2015-09-21T12:22:11"/>
  </r>
  <r>
    <n v="876"/>
    <s v="Sound Of Dobells"/>
    <s v="What was the greatest record shop ever?  DOBELLS!"/>
    <x v="316"/>
    <n v="1286"/>
    <x v="2"/>
    <s v="GB"/>
    <s v="GBP"/>
    <n v="1359978927"/>
    <n v="1357127727"/>
    <b v="0"/>
    <x v="43"/>
    <b v="0"/>
    <s v="music/jazz"/>
    <x v="2003"/>
    <x v="2302"/>
    <x v="4"/>
    <x v="26"/>
    <x v="2571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x v="2004"/>
    <x v="2303"/>
    <x v="4"/>
    <x v="26"/>
    <x v="2572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198"/>
    <b v="0"/>
    <s v="music/jazz"/>
    <x v="2005"/>
    <x v="422"/>
    <x v="4"/>
    <x v="26"/>
    <x v="257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68"/>
    <n v="644"/>
    <x v="2"/>
    <s v="US"/>
    <s v="USD"/>
    <n v="1338321305"/>
    <n v="1336506905"/>
    <b v="0"/>
    <x v="195"/>
    <b v="0"/>
    <s v="music/jazz"/>
    <x v="2006"/>
    <x v="2304"/>
    <x v="4"/>
    <x v="26"/>
    <x v="2574"/>
    <d v="2012-05-29T14:55:05"/>
  </r>
  <r>
    <n v="880"/>
    <s v="Lifelike Figures Vinyl Pressing!"/>
    <s v="A record representing an era in East Bay local music that sustained art &amp; community that deserves to be preserved on 180 gram vinyl."/>
    <x v="317"/>
    <n v="113"/>
    <x v="2"/>
    <s v="US"/>
    <s v="USD"/>
    <n v="1351582938"/>
    <n v="1348731738"/>
    <b v="0"/>
    <x v="22"/>
    <b v="0"/>
    <s v="music/indie rock"/>
    <x v="2007"/>
    <x v="2305"/>
    <x v="4"/>
    <x v="12"/>
    <x v="2575"/>
    <d v="2012-10-30T02:42:18"/>
  </r>
  <r>
    <n v="881"/>
    <s v="Funding the new album by Chris Reed and the Anime Raiders"/>
    <s v="To raise funds to finish the latest album by Chris Reed and the Anime Raiders, called &quot;Deep City Diving&quot;"/>
    <x v="156"/>
    <n v="30"/>
    <x v="2"/>
    <s v="US"/>
    <s v="USD"/>
    <n v="1326520886"/>
    <n v="1322632886"/>
    <b v="0"/>
    <x v="29"/>
    <b v="0"/>
    <s v="music/indie rock"/>
    <x v="1751"/>
    <x v="446"/>
    <x v="4"/>
    <x v="12"/>
    <x v="257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x v="2008"/>
    <x v="2306"/>
    <x v="4"/>
    <x v="12"/>
    <x v="2577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x v="2009"/>
    <x v="2307"/>
    <x v="4"/>
    <x v="12"/>
    <x v="2578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198"/>
    <b v="0"/>
    <s v="music/indie rock"/>
    <x v="1900"/>
    <x v="440"/>
    <x v="4"/>
    <x v="12"/>
    <x v="2579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x v="2010"/>
    <x v="1481"/>
    <x v="4"/>
    <x v="12"/>
    <x v="2580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x v="2011"/>
    <x v="2308"/>
    <x v="4"/>
    <x v="12"/>
    <x v="258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485"/>
    <b v="0"/>
    <s v="music/indie rock"/>
    <x v="1725"/>
    <x v="2108"/>
    <x v="4"/>
    <x v="12"/>
    <x v="2582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304"/>
    <b v="0"/>
    <s v="music/indie rock"/>
    <x v="2012"/>
    <x v="1681"/>
    <x v="4"/>
    <x v="12"/>
    <x v="258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x v="2013"/>
    <x v="2309"/>
    <x v="4"/>
    <x v="12"/>
    <x v="258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304"/>
    <b v="0"/>
    <s v="music/indie rock"/>
    <x v="2014"/>
    <x v="1803"/>
    <x v="4"/>
    <x v="12"/>
    <x v="2585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172"/>
    <b v="0"/>
    <s v="music/indie rock"/>
    <x v="1771"/>
    <x v="1928"/>
    <x v="4"/>
    <x v="12"/>
    <x v="258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x v="2015"/>
    <x v="2310"/>
    <x v="4"/>
    <x v="12"/>
    <x v="2587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264"/>
    <b v="0"/>
    <s v="music/indie rock"/>
    <x v="2016"/>
    <x v="590"/>
    <x v="4"/>
    <x v="12"/>
    <x v="2588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x v="2017"/>
    <x v="2311"/>
    <x v="4"/>
    <x v="12"/>
    <x v="258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x v="2018"/>
    <x v="2312"/>
    <x v="4"/>
    <x v="12"/>
    <x v="2590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387"/>
    <b v="0"/>
    <s v="music/indie rock"/>
    <x v="1774"/>
    <x v="2313"/>
    <x v="4"/>
    <x v="12"/>
    <x v="2591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485"/>
    <b v="0"/>
    <s v="music/indie rock"/>
    <x v="1725"/>
    <x v="2108"/>
    <x v="4"/>
    <x v="12"/>
    <x v="2592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198"/>
    <b v="0"/>
    <s v="music/indie rock"/>
    <x v="2019"/>
    <x v="1785"/>
    <x v="4"/>
    <x v="12"/>
    <x v="2593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x v="2020"/>
    <x v="1785"/>
    <x v="4"/>
    <x v="12"/>
    <x v="2594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198"/>
    <b v="0"/>
    <s v="music/jazz"/>
    <x v="2021"/>
    <x v="2314"/>
    <x v="4"/>
    <x v="26"/>
    <x v="259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6"/>
    <n v="0"/>
    <x v="2"/>
    <s v="US"/>
    <s v="USD"/>
    <n v="1276024260"/>
    <n v="1272050914"/>
    <b v="0"/>
    <x v="485"/>
    <b v="0"/>
    <s v="music/jazz"/>
    <x v="1725"/>
    <x v="2108"/>
    <x v="4"/>
    <x v="26"/>
    <x v="2596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311"/>
    <b v="0"/>
    <s v="music/jazz"/>
    <x v="2022"/>
    <x v="446"/>
    <x v="4"/>
    <x v="26"/>
    <x v="2597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304"/>
    <b v="0"/>
    <s v="music/jazz"/>
    <x v="1872"/>
    <x v="590"/>
    <x v="4"/>
    <x v="26"/>
    <x v="2598"/>
    <d v="2012-09-22T21:25:00"/>
  </r>
  <r>
    <n v="904"/>
    <s v="The Woodlands Jazz Fest"/>
    <s v="Support the preservation of Jazz and help us become a national Jazz Festival with the best music, food, and fun for all ages!"/>
    <x v="69"/>
    <n v="151"/>
    <x v="2"/>
    <s v="US"/>
    <s v="USD"/>
    <n v="1451786137"/>
    <n v="1449194137"/>
    <b v="0"/>
    <x v="311"/>
    <b v="0"/>
    <s v="music/jazz"/>
    <x v="2023"/>
    <x v="2315"/>
    <x v="4"/>
    <x v="26"/>
    <x v="2599"/>
    <d v="2016-01-02T20:55:37"/>
  </r>
  <r>
    <n v="905"/>
    <s v="Jazz For Everyone!"/>
    <s v="Working hard to get into the studio to record, produce, and edit my break out CD. I hope to realize my vision!"/>
    <x v="86"/>
    <n v="196"/>
    <x v="2"/>
    <s v="US"/>
    <s v="USD"/>
    <n v="1295847926"/>
    <n v="1290663926"/>
    <b v="0"/>
    <x v="244"/>
    <b v="0"/>
    <s v="music/jazz"/>
    <x v="2024"/>
    <x v="2316"/>
    <x v="4"/>
    <x v="26"/>
    <x v="2600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485"/>
    <b v="0"/>
    <s v="music/jazz"/>
    <x v="1725"/>
    <x v="2108"/>
    <x v="4"/>
    <x v="26"/>
    <x v="2601"/>
    <d v="2014-03-12T22:33:10"/>
  </r>
  <r>
    <n v="907"/>
    <s v="Greg Chambers Saxophone CD"/>
    <s v="Greg Chambers' self-titled CD needs support for post production, replication, and promotion."/>
    <x v="251"/>
    <n v="0"/>
    <x v="2"/>
    <s v="US"/>
    <s v="USD"/>
    <n v="1315715823"/>
    <n v="1313123823"/>
    <b v="0"/>
    <x v="485"/>
    <b v="0"/>
    <s v="music/jazz"/>
    <x v="1725"/>
    <x v="2108"/>
    <x v="4"/>
    <x v="26"/>
    <x v="2602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485"/>
    <b v="0"/>
    <s v="music/jazz"/>
    <x v="1725"/>
    <x v="2108"/>
    <x v="4"/>
    <x v="26"/>
    <x v="260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2"/>
    <s v="US"/>
    <s v="USD"/>
    <n v="1343016000"/>
    <n v="1340296440"/>
    <b v="0"/>
    <x v="22"/>
    <b v="0"/>
    <s v="music/jazz"/>
    <x v="1771"/>
    <x v="2169"/>
    <x v="4"/>
    <x v="26"/>
    <x v="2604"/>
    <d v="2012-07-22T23:00:00"/>
  </r>
  <r>
    <n v="910"/>
    <s v="Hattie Bee's Second Album"/>
    <s v="After the success of my first album &quot;A Very Hattie Christmas&quot; I'm coming back with my second album &quot;The Way We Used To Bee&quot;."/>
    <x v="109"/>
    <n v="123"/>
    <x v="2"/>
    <s v="GB"/>
    <s v="GBP"/>
    <n v="1488546319"/>
    <n v="1483362319"/>
    <b v="0"/>
    <x v="264"/>
    <b v="0"/>
    <s v="music/jazz"/>
    <x v="2025"/>
    <x v="2317"/>
    <x v="4"/>
    <x v="26"/>
    <x v="2605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60"/>
    <n v="0"/>
    <x v="2"/>
    <s v="US"/>
    <s v="USD"/>
    <n v="1390522045"/>
    <n v="1388707645"/>
    <b v="0"/>
    <x v="485"/>
    <b v="0"/>
    <s v="music/jazz"/>
    <x v="1725"/>
    <x v="2108"/>
    <x v="4"/>
    <x v="26"/>
    <x v="2606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198"/>
    <b v="0"/>
    <s v="music/jazz"/>
    <x v="2026"/>
    <x v="2"/>
    <x v="4"/>
    <x v="26"/>
    <x v="260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x v="2027"/>
    <x v="2318"/>
    <x v="4"/>
    <x v="26"/>
    <x v="2608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485"/>
    <b v="0"/>
    <s v="music/jazz"/>
    <x v="1725"/>
    <x v="2108"/>
    <x v="4"/>
    <x v="26"/>
    <x v="2609"/>
    <d v="2012-08-25T13:19:07"/>
  </r>
  <r>
    <n v="915"/>
    <s v="Russ Spiegel's Uncommon Knowledge: The Deep Brooklyn Suite"/>
    <s v="â€œThe Deep Brooklyn Suiteâ€ is a series of musical impressions about living and surviving in Brooklyn."/>
    <x v="86"/>
    <n v="375"/>
    <x v="2"/>
    <s v="US"/>
    <s v="USD"/>
    <n v="1330577940"/>
    <n v="1327853914"/>
    <b v="0"/>
    <x v="172"/>
    <b v="0"/>
    <s v="music/jazz"/>
    <x v="2028"/>
    <x v="1442"/>
    <x v="4"/>
    <x v="26"/>
    <x v="261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00"/>
    <n v="0"/>
    <x v="2"/>
    <s v="US"/>
    <s v="USD"/>
    <n v="1287723600"/>
    <n v="1284409734"/>
    <b v="0"/>
    <x v="485"/>
    <b v="0"/>
    <s v="music/jazz"/>
    <x v="1725"/>
    <x v="2108"/>
    <x v="4"/>
    <x v="26"/>
    <x v="261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x v="2029"/>
    <x v="446"/>
    <x v="4"/>
    <x v="26"/>
    <x v="261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318"/>
    <n v="196"/>
    <x v="2"/>
    <s v="GB"/>
    <s v="GBP"/>
    <n v="1417474761"/>
    <n v="1414879161"/>
    <b v="0"/>
    <x v="73"/>
    <b v="0"/>
    <s v="music/jazz"/>
    <x v="2030"/>
    <x v="2319"/>
    <x v="4"/>
    <x v="26"/>
    <x v="2613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x v="2031"/>
    <x v="101"/>
    <x v="4"/>
    <x v="26"/>
    <x v="2614"/>
    <d v="2012-12-19T10:24:05"/>
  </r>
  <r>
    <n v="920"/>
    <s v="MIAMI JAZZ PROJECT: TEST OF TIME RECORDING"/>
    <s v="Miami club band records powerhouse fusion album. You don't have to be a musician to understand the sound of jazz."/>
    <x v="65"/>
    <n v="0"/>
    <x v="2"/>
    <s v="US"/>
    <s v="USD"/>
    <n v="1384448822"/>
    <n v="1381853222"/>
    <b v="0"/>
    <x v="485"/>
    <b v="0"/>
    <s v="music/jazz"/>
    <x v="1725"/>
    <x v="2108"/>
    <x v="4"/>
    <x v="26"/>
    <x v="261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x v="2032"/>
    <x v="2320"/>
    <x v="4"/>
    <x v="26"/>
    <x v="2616"/>
    <d v="2011-12-12T00:06:16"/>
  </r>
  <r>
    <n v="922"/>
    <s v="THE JOEY MORANT PROJECT:   JAZZIFIED R'nB"/>
    <s v="Our goal is to help educate the world about jazz and its components; how it relates to love, romance, and success."/>
    <x v="63"/>
    <n v="5680"/>
    <x v="2"/>
    <s v="US"/>
    <s v="USD"/>
    <n v="1412167393"/>
    <n v="1409143393"/>
    <b v="0"/>
    <x v="195"/>
    <b v="0"/>
    <s v="music/jazz"/>
    <x v="2033"/>
    <x v="2321"/>
    <x v="4"/>
    <x v="26"/>
    <x v="261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244"/>
    <b v="0"/>
    <s v="music/jazz"/>
    <x v="2034"/>
    <x v="1869"/>
    <x v="4"/>
    <x v="26"/>
    <x v="2618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x v="2035"/>
    <x v="2322"/>
    <x v="4"/>
    <x v="26"/>
    <x v="2619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264"/>
    <b v="0"/>
    <s v="music/jazz"/>
    <x v="1987"/>
    <x v="2323"/>
    <x v="4"/>
    <x v="26"/>
    <x v="262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485"/>
    <b v="0"/>
    <s v="music/jazz"/>
    <x v="1725"/>
    <x v="2108"/>
    <x v="4"/>
    <x v="26"/>
    <x v="2621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485"/>
    <b v="0"/>
    <s v="music/jazz"/>
    <x v="1725"/>
    <x v="2108"/>
    <x v="4"/>
    <x v="26"/>
    <x v="2622"/>
    <d v="2012-05-14T14:44:55"/>
  </r>
  <r>
    <n v="928"/>
    <s v="In a Jazzy Motown"/>
    <s v="A real Motown Backup singer on 22 gold and platinum albums headlines her own Jazz CD of Motown songs."/>
    <x v="77"/>
    <n v="1575"/>
    <x v="2"/>
    <s v="US"/>
    <s v="USD"/>
    <n v="1353196800"/>
    <n v="1348864913"/>
    <b v="0"/>
    <x v="33"/>
    <b v="0"/>
    <s v="music/jazz"/>
    <x v="2036"/>
    <x v="2324"/>
    <x v="4"/>
    <x v="26"/>
    <x v="2623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485"/>
    <b v="0"/>
    <s v="music/jazz"/>
    <x v="1725"/>
    <x v="2108"/>
    <x v="4"/>
    <x v="26"/>
    <x v="262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264"/>
    <b v="0"/>
    <s v="music/jazz"/>
    <x v="2037"/>
    <x v="2152"/>
    <x v="4"/>
    <x v="26"/>
    <x v="262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x v="2038"/>
    <x v="2325"/>
    <x v="4"/>
    <x v="26"/>
    <x v="2626"/>
    <d v="2014-03-16T17:00:00"/>
  </r>
  <r>
    <n v="932"/>
    <s v="Mandy Harvey Christmas Album"/>
    <s v="Help me to create my 3rd album, a Christmas CD with 16 Holiday/Original favorites!"/>
    <x v="140"/>
    <n v="1381"/>
    <x v="2"/>
    <s v="US"/>
    <s v="USD"/>
    <n v="1363990545"/>
    <n v="1360106145"/>
    <b v="0"/>
    <x v="195"/>
    <b v="0"/>
    <s v="music/jazz"/>
    <x v="2039"/>
    <x v="2326"/>
    <x v="4"/>
    <x v="26"/>
    <x v="262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198"/>
    <b v="0"/>
    <s v="music/jazz"/>
    <x v="2040"/>
    <x v="88"/>
    <x v="4"/>
    <x v="26"/>
    <x v="2628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195"/>
    <b v="0"/>
    <s v="music/jazz"/>
    <x v="2041"/>
    <x v="1420"/>
    <x v="4"/>
    <x v="26"/>
    <x v="2629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198"/>
    <b v="0"/>
    <s v="music/jazz"/>
    <x v="2042"/>
    <x v="801"/>
    <x v="4"/>
    <x v="26"/>
    <x v="2630"/>
    <d v="2016-01-29T03:00:29"/>
  </r>
  <r>
    <n v="936"/>
    <s v="Jazz Singer, Marti Mendenhall Live Concert Recording"/>
    <s v="A CD of a live Jazz concert featuring Marti Mendenhall, George Mitchell, Scott Steed and Todd Strait."/>
    <x v="95"/>
    <n v="0"/>
    <x v="2"/>
    <s v="US"/>
    <s v="USD"/>
    <n v="1326916800"/>
    <n v="1323131689"/>
    <b v="0"/>
    <x v="485"/>
    <b v="0"/>
    <s v="music/jazz"/>
    <x v="1725"/>
    <x v="2108"/>
    <x v="4"/>
    <x v="26"/>
    <x v="263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198"/>
    <b v="0"/>
    <s v="music/jazz"/>
    <x v="2043"/>
    <x v="1834"/>
    <x v="4"/>
    <x v="26"/>
    <x v="2632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x v="2044"/>
    <x v="801"/>
    <x v="4"/>
    <x v="26"/>
    <x v="263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15"/>
    <n v="40"/>
    <x v="2"/>
    <s v="US"/>
    <s v="USD"/>
    <n v="1372622280"/>
    <n v="1369246738"/>
    <b v="0"/>
    <x v="198"/>
    <b v="0"/>
    <s v="music/jazz"/>
    <x v="2045"/>
    <x v="1834"/>
    <x v="4"/>
    <x v="26"/>
    <x v="2634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x v="2046"/>
    <x v="2327"/>
    <x v="2"/>
    <x v="4"/>
    <x v="263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9"/>
    <n v="1161"/>
    <x v="2"/>
    <s v="US"/>
    <s v="USD"/>
    <n v="1486693145"/>
    <n v="1484101145"/>
    <b v="0"/>
    <x v="152"/>
    <b v="0"/>
    <s v="technology/wearables"/>
    <x v="2047"/>
    <x v="2328"/>
    <x v="2"/>
    <x v="4"/>
    <x v="263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x v="2048"/>
    <x v="2329"/>
    <x v="2"/>
    <x v="4"/>
    <x v="2637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x v="2049"/>
    <x v="2330"/>
    <x v="2"/>
    <x v="4"/>
    <x v="2638"/>
    <d v="2016-11-29T12:01:45"/>
  </r>
  <r>
    <n v="944"/>
    <s v="RoamingTails, The Connected Pet Tag"/>
    <s v="Find your pet when it's missing, digitally store pet-related information, and locate pet friend establishments and services."/>
    <x v="69"/>
    <n v="6663"/>
    <x v="2"/>
    <s v="US"/>
    <s v="USD"/>
    <n v="1460988000"/>
    <n v="1458050450"/>
    <b v="0"/>
    <x v="83"/>
    <b v="0"/>
    <s v="technology/wearables"/>
    <x v="2050"/>
    <x v="2331"/>
    <x v="2"/>
    <x v="4"/>
    <x v="2639"/>
    <d v="2016-04-18T09:00:00"/>
  </r>
  <r>
    <n v="945"/>
    <s v="CT BAND"/>
    <s v="Make your watch Smart ! CT Band is an ultra-thin, high-tech smart watch-strap awarded twice at CES 2017 las vegas"/>
    <x v="60"/>
    <n v="2484"/>
    <x v="2"/>
    <s v="FR"/>
    <s v="EUR"/>
    <n v="1487462340"/>
    <n v="1482958626"/>
    <b v="0"/>
    <x v="38"/>
    <b v="0"/>
    <s v="technology/wearables"/>
    <x v="2051"/>
    <x v="2332"/>
    <x v="2"/>
    <x v="4"/>
    <x v="2640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264"/>
    <b v="0"/>
    <s v="technology/wearables"/>
    <x v="2052"/>
    <x v="1673"/>
    <x v="2"/>
    <x v="4"/>
    <x v="2641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485"/>
    <b v="0"/>
    <s v="technology/wearables"/>
    <x v="1725"/>
    <x v="2108"/>
    <x v="2"/>
    <x v="4"/>
    <x v="2642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x v="2053"/>
    <x v="88"/>
    <x v="2"/>
    <x v="4"/>
    <x v="2643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x v="2054"/>
    <x v="2242"/>
    <x v="2"/>
    <x v="4"/>
    <x v="2644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x v="2055"/>
    <x v="2333"/>
    <x v="2"/>
    <x v="4"/>
    <x v="2645"/>
    <d v="2016-01-17T13:01:01"/>
  </r>
  <r>
    <n v="951"/>
    <s v="Smart Harness"/>
    <s v="Revolutionizing the way we walk our dogs!"/>
    <x v="69"/>
    <n v="19195"/>
    <x v="2"/>
    <s v="US"/>
    <s v="USD"/>
    <n v="1465054872"/>
    <n v="1461166872"/>
    <b v="0"/>
    <x v="262"/>
    <b v="0"/>
    <s v="technology/wearables"/>
    <x v="2056"/>
    <x v="2334"/>
    <x v="2"/>
    <x v="4"/>
    <x v="2646"/>
    <d v="2016-06-04T10:41:12"/>
  </r>
  <r>
    <n v="952"/>
    <s v="Audionoggin - Join the Earvolution"/>
    <s v="Audionoggin: Wireless personal surround sound for the athlete in everyone."/>
    <x v="319"/>
    <n v="19572"/>
    <x v="2"/>
    <s v="US"/>
    <s v="USD"/>
    <n v="1479483812"/>
    <n v="1476888212"/>
    <b v="0"/>
    <x v="184"/>
    <b v="0"/>
    <s v="technology/wearables"/>
    <x v="2057"/>
    <x v="2335"/>
    <x v="2"/>
    <x v="4"/>
    <x v="264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264"/>
    <b v="0"/>
    <s v="technology/wearables"/>
    <x v="2058"/>
    <x v="2336"/>
    <x v="2"/>
    <x v="4"/>
    <x v="264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88"/>
    <b v="0"/>
    <s v="technology/wearables"/>
    <x v="2059"/>
    <x v="2337"/>
    <x v="2"/>
    <x v="4"/>
    <x v="264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158"/>
    <n v="16984"/>
    <x v="2"/>
    <s v="US"/>
    <s v="USD"/>
    <n v="1473750300"/>
    <n v="1470294300"/>
    <b v="0"/>
    <x v="271"/>
    <b v="0"/>
    <s v="technology/wearables"/>
    <x v="2060"/>
    <x v="2338"/>
    <x v="2"/>
    <x v="4"/>
    <x v="2650"/>
    <d v="2016-09-13T02:05:00"/>
  </r>
  <r>
    <n v="956"/>
    <s v="SemiYours"/>
    <s v="You can rent out your Car with Uber. _x000a_You can rent out your Home with Airbnb. _x000a_Now you can rent out your CLOSET with SemiYOURS!"/>
    <x v="69"/>
    <n v="861"/>
    <x v="2"/>
    <s v="US"/>
    <s v="USD"/>
    <n v="1430081759"/>
    <n v="1424901359"/>
    <b v="0"/>
    <x v="57"/>
    <b v="0"/>
    <s v="technology/wearables"/>
    <x v="2061"/>
    <x v="2339"/>
    <x v="2"/>
    <x v="4"/>
    <x v="2651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x v="2062"/>
    <x v="2340"/>
    <x v="2"/>
    <x v="4"/>
    <x v="265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200"/>
    <n v="881"/>
    <x v="2"/>
    <s v="US"/>
    <s v="USD"/>
    <n v="1428641940"/>
    <n v="1426792563"/>
    <b v="0"/>
    <x v="57"/>
    <b v="0"/>
    <s v="technology/wearables"/>
    <x v="2063"/>
    <x v="2341"/>
    <x v="2"/>
    <x v="4"/>
    <x v="265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9"/>
    <n v="19430"/>
    <x v="2"/>
    <s v="US"/>
    <s v="USD"/>
    <n v="1421640665"/>
    <n v="1419048665"/>
    <b v="0"/>
    <x v="191"/>
    <b v="0"/>
    <s v="technology/wearables"/>
    <x v="2064"/>
    <x v="2342"/>
    <x v="2"/>
    <x v="4"/>
    <x v="2654"/>
    <d v="2015-01-18T23:11:05"/>
  </r>
  <r>
    <n v="960"/>
    <s v="Kai - Turn any pair of Glasses into Smart Glasses!"/>
    <s v="Kai sits right behind your ear and lets you access a smart voice interface 24/7. Call, text, search, and even call an Uber."/>
    <x v="320"/>
    <n v="25655"/>
    <x v="2"/>
    <s v="US"/>
    <s v="USD"/>
    <n v="1489500155"/>
    <n v="1485874955"/>
    <b v="0"/>
    <x v="91"/>
    <b v="0"/>
    <s v="technology/wearables"/>
    <x v="2065"/>
    <x v="2343"/>
    <x v="2"/>
    <x v="4"/>
    <x v="2655"/>
    <d v="2017-03-14T09:02:35"/>
  </r>
  <r>
    <n v="961"/>
    <s v="The first personal trainer and diet coach for your dog!"/>
    <s v="Active, happy &amp; healthy together! _x000a_Thatâ€™s our mission for all dogs and their parents."/>
    <x v="275"/>
    <n v="40079"/>
    <x v="2"/>
    <s v="US"/>
    <s v="USD"/>
    <n v="1487617200"/>
    <n v="1483634335"/>
    <b v="0"/>
    <x v="215"/>
    <b v="0"/>
    <s v="technology/wearables"/>
    <x v="2066"/>
    <x v="2344"/>
    <x v="2"/>
    <x v="4"/>
    <x v="265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x v="2067"/>
    <x v="2345"/>
    <x v="2"/>
    <x v="4"/>
    <x v="2657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172"/>
    <b v="0"/>
    <s v="technology/wearables"/>
    <x v="2068"/>
    <x v="2346"/>
    <x v="2"/>
    <x v="4"/>
    <x v="2658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274"/>
    <n v="879"/>
    <x v="2"/>
    <s v="CA"/>
    <s v="CAD"/>
    <n v="1441119919"/>
    <n v="1437663919"/>
    <b v="0"/>
    <x v="60"/>
    <b v="0"/>
    <s v="technology/wearables"/>
    <x v="2069"/>
    <x v="2347"/>
    <x v="2"/>
    <x v="4"/>
    <x v="265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244"/>
    <b v="0"/>
    <s v="technology/wearables"/>
    <x v="2070"/>
    <x v="2348"/>
    <x v="2"/>
    <x v="4"/>
    <x v="2660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195"/>
    <b v="0"/>
    <s v="technology/wearables"/>
    <x v="2071"/>
    <x v="2349"/>
    <x v="2"/>
    <x v="4"/>
    <x v="2661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x v="2072"/>
    <x v="2350"/>
    <x v="2"/>
    <x v="4"/>
    <x v="266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304"/>
    <b v="0"/>
    <s v="technology/wearables"/>
    <x v="2073"/>
    <x v="2351"/>
    <x v="2"/>
    <x v="4"/>
    <x v="2663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20"/>
    <b v="0"/>
    <s v="technology/wearables"/>
    <x v="2074"/>
    <x v="2352"/>
    <x v="2"/>
    <x v="4"/>
    <x v="266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x v="2075"/>
    <x v="2353"/>
    <x v="2"/>
    <x v="4"/>
    <x v="266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60"/>
    <n v="226"/>
    <x v="2"/>
    <s v="US"/>
    <s v="USD"/>
    <n v="1433178060"/>
    <n v="1429290060"/>
    <b v="0"/>
    <x v="264"/>
    <b v="0"/>
    <s v="technology/wearables"/>
    <x v="2076"/>
    <x v="2354"/>
    <x v="2"/>
    <x v="4"/>
    <x v="266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x v="2077"/>
    <x v="2355"/>
    <x v="2"/>
    <x v="4"/>
    <x v="266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x v="2078"/>
    <x v="2356"/>
    <x v="2"/>
    <x v="4"/>
    <x v="2668"/>
    <d v="2015-11-08T20:21:33"/>
  </r>
  <r>
    <n v="974"/>
    <s v="KneeJack"/>
    <s v="The device that allows those with artificial knees or arthritic knees to kneel down without putting pressure on their knees."/>
    <x v="69"/>
    <n v="280"/>
    <x v="2"/>
    <s v="US"/>
    <s v="USD"/>
    <n v="1458925156"/>
    <n v="1456336756"/>
    <b v="0"/>
    <x v="311"/>
    <b v="0"/>
    <s v="technology/wearables"/>
    <x v="1910"/>
    <x v="2357"/>
    <x v="2"/>
    <x v="4"/>
    <x v="266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60"/>
    <n v="2607"/>
    <x v="2"/>
    <s v="US"/>
    <s v="USD"/>
    <n v="1467132185"/>
    <n v="1461948185"/>
    <b v="0"/>
    <x v="54"/>
    <b v="0"/>
    <s v="technology/wearables"/>
    <x v="2079"/>
    <x v="2358"/>
    <x v="2"/>
    <x v="4"/>
    <x v="2670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74"/>
    <n v="2889"/>
    <x v="2"/>
    <s v="AU"/>
    <s v="AUD"/>
    <n v="1439515497"/>
    <n v="1435627497"/>
    <b v="0"/>
    <x v="59"/>
    <b v="0"/>
    <s v="technology/wearables"/>
    <x v="2080"/>
    <x v="2359"/>
    <x v="2"/>
    <x v="4"/>
    <x v="267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128"/>
    <n v="909"/>
    <x v="2"/>
    <s v="AT"/>
    <s v="EUR"/>
    <n v="1456094197"/>
    <n v="1453502197"/>
    <b v="0"/>
    <x v="8"/>
    <b v="0"/>
    <s v="technology/wearables"/>
    <x v="2081"/>
    <x v="2360"/>
    <x v="2"/>
    <x v="4"/>
    <x v="2672"/>
    <d v="2016-02-21T17:36:37"/>
  </r>
  <r>
    <n v="978"/>
    <s v="hidn tempo - a wearable stress coach"/>
    <s v="hidn tempo is an intelligent watch band that allows you to monitor your stress and manage it anywhere, anytime."/>
    <x v="321"/>
    <n v="97273"/>
    <x v="2"/>
    <s v="SE"/>
    <s v="SEK"/>
    <n v="1456385101"/>
    <n v="1453793101"/>
    <b v="0"/>
    <x v="237"/>
    <b v="0"/>
    <s v="technology/wearables"/>
    <x v="2082"/>
    <x v="2361"/>
    <x v="2"/>
    <x v="4"/>
    <x v="2673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83"/>
    <b v="0"/>
    <s v="technology/wearables"/>
    <x v="2083"/>
    <x v="2362"/>
    <x v="2"/>
    <x v="4"/>
    <x v="267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52"/>
    <b v="0"/>
    <s v="technology/wearables"/>
    <x v="2084"/>
    <x v="2363"/>
    <x v="2"/>
    <x v="4"/>
    <x v="267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304"/>
    <n v="11"/>
    <x v="2"/>
    <s v="US"/>
    <s v="USD"/>
    <n v="1407624222"/>
    <n v="1405032222"/>
    <b v="0"/>
    <x v="304"/>
    <b v="0"/>
    <s v="technology/wearables"/>
    <x v="2085"/>
    <x v="2364"/>
    <x v="2"/>
    <x v="4"/>
    <x v="2676"/>
    <d v="2014-08-09T17:43:42"/>
  </r>
  <r>
    <n v="982"/>
    <s v="Smart 2-in-1 I-PHONE HANDLE/WALLETtm"/>
    <s v="revolutonary ultra-slim 2-in-1 Smart  2-in-1 I-PHONE handle/WALLETtm with 360 rotatiion"/>
    <x v="157"/>
    <n v="3"/>
    <x v="2"/>
    <s v="US"/>
    <s v="USD"/>
    <n v="1475431486"/>
    <n v="1472839486"/>
    <b v="0"/>
    <x v="311"/>
    <b v="0"/>
    <s v="technology/wearables"/>
    <x v="2086"/>
    <x v="2143"/>
    <x v="2"/>
    <x v="4"/>
    <x v="267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322"/>
    <n v="30751"/>
    <x v="2"/>
    <s v="ES"/>
    <s v="EUR"/>
    <n v="1471985640"/>
    <n v="1469289685"/>
    <b v="0"/>
    <x v="112"/>
    <b v="0"/>
    <s v="technology/wearables"/>
    <x v="2087"/>
    <x v="2365"/>
    <x v="2"/>
    <x v="4"/>
    <x v="267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311"/>
    <b v="0"/>
    <s v="technology/wearables"/>
    <x v="1954"/>
    <x v="2366"/>
    <x v="2"/>
    <x v="4"/>
    <x v="2679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x v="2088"/>
    <x v="2367"/>
    <x v="2"/>
    <x v="4"/>
    <x v="268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x v="2089"/>
    <x v="2368"/>
    <x v="2"/>
    <x v="4"/>
    <x v="2681"/>
    <d v="2016-01-09T19:00:00"/>
  </r>
  <r>
    <n v="987"/>
    <s v="Kidswatcher"/>
    <s v="Always know where your precious children are. Let them explore the world freely and in a secure way by using the Kidswatcher."/>
    <x v="69"/>
    <n v="6610"/>
    <x v="2"/>
    <s v="NL"/>
    <s v="EUR"/>
    <n v="1403507050"/>
    <n v="1400051050"/>
    <b v="0"/>
    <x v="14"/>
    <b v="0"/>
    <s v="technology/wearables"/>
    <x v="2090"/>
    <x v="2369"/>
    <x v="2"/>
    <x v="4"/>
    <x v="268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485"/>
    <b v="0"/>
    <s v="technology/wearables"/>
    <x v="1725"/>
    <x v="2108"/>
    <x v="2"/>
    <x v="4"/>
    <x v="2683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x v="2091"/>
    <x v="2370"/>
    <x v="2"/>
    <x v="4"/>
    <x v="268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198"/>
    <b v="0"/>
    <s v="technology/wearables"/>
    <x v="1917"/>
    <x v="31"/>
    <x v="2"/>
    <x v="4"/>
    <x v="2685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x v="2092"/>
    <x v="2371"/>
    <x v="2"/>
    <x v="4"/>
    <x v="2686"/>
    <d v="2016-07-12T13:51:00"/>
  </r>
  <r>
    <n v="992"/>
    <s v="WairConditioning"/>
    <s v="The HOTTEST and COOLEST thing yet! WairConditioning... an entirely new level of comfortability!"/>
    <x v="60"/>
    <n v="467"/>
    <x v="2"/>
    <s v="US"/>
    <s v="USD"/>
    <n v="1462655519"/>
    <n v="1457475119"/>
    <b v="0"/>
    <x v="304"/>
    <b v="0"/>
    <s v="technology/wearables"/>
    <x v="2093"/>
    <x v="2372"/>
    <x v="2"/>
    <x v="4"/>
    <x v="268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123"/>
    <n v="17561"/>
    <x v="2"/>
    <s v="US"/>
    <s v="USD"/>
    <n v="1478926800"/>
    <n v="1476054568"/>
    <b v="0"/>
    <x v="184"/>
    <b v="0"/>
    <s v="technology/wearables"/>
    <x v="2094"/>
    <x v="2373"/>
    <x v="2"/>
    <x v="4"/>
    <x v="268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84"/>
    <n v="4669"/>
    <x v="2"/>
    <s v="US"/>
    <s v="USD"/>
    <n v="1417388340"/>
    <n v="1412835530"/>
    <b v="0"/>
    <x v="220"/>
    <b v="0"/>
    <s v="technology/wearables"/>
    <x v="2095"/>
    <x v="2374"/>
    <x v="2"/>
    <x v="4"/>
    <x v="2689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172"/>
    <b v="0"/>
    <s v="technology/wearables"/>
    <x v="2096"/>
    <x v="2375"/>
    <x v="2"/>
    <x v="4"/>
    <x v="2690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264"/>
    <b v="0"/>
    <s v="technology/wearables"/>
    <x v="2097"/>
    <x v="31"/>
    <x v="2"/>
    <x v="4"/>
    <x v="2691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x v="2005"/>
    <x v="2376"/>
    <x v="2"/>
    <x v="4"/>
    <x v="2692"/>
    <d v="2014-11-27T22:28:17"/>
  </r>
  <r>
    <n v="998"/>
    <s v="Ollinfit: The Wearable Personal Trainer"/>
    <s v="Ollinfit is the first wearable fitness trainer with 3 sensors for superior accuracy, feedback and results."/>
    <x v="180"/>
    <n v="35135"/>
    <x v="2"/>
    <s v="CA"/>
    <s v="CAD"/>
    <n v="1447909401"/>
    <n v="1444017801"/>
    <b v="0"/>
    <x v="185"/>
    <b v="0"/>
    <s v="technology/wearables"/>
    <x v="2098"/>
    <x v="2377"/>
    <x v="2"/>
    <x v="4"/>
    <x v="2693"/>
    <d v="2015-11-19T00:03:21"/>
  </r>
  <r>
    <n v="999"/>
    <s v="Avid Watch: Multi-Sport Smart Watch with Activity Tracking"/>
    <s v="Built in running, cycling, pedometer, and golf features for the edge you need to perform at your very best!"/>
    <x v="74"/>
    <n v="11683"/>
    <x v="2"/>
    <s v="CA"/>
    <s v="CAD"/>
    <n v="1415865720"/>
    <n v="1413270690"/>
    <b v="0"/>
    <x v="222"/>
    <b v="0"/>
    <s v="technology/wearables"/>
    <x v="2099"/>
    <x v="2378"/>
    <x v="2"/>
    <x v="4"/>
    <x v="2694"/>
    <d v="2014-11-13T03:02:00"/>
  </r>
  <r>
    <n v="1064"/>
    <s v="Vineyard Valley - A Social Winemaking Game!"/>
    <s v="Make wine from seed to bottle; build, socialize, sell, and relax in Vineyard Valley - a social, sandbox, free to play business sim!"/>
    <x v="306"/>
    <n v="8077"/>
    <x v="2"/>
    <s v="US"/>
    <s v="USD"/>
    <n v="1373174903"/>
    <n v="1369286903"/>
    <b v="0"/>
    <x v="237"/>
    <b v="0"/>
    <s v="games/video games"/>
    <x v="2100"/>
    <x v="2379"/>
    <x v="6"/>
    <x v="27"/>
    <x v="269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264"/>
    <b v="0"/>
    <s v="games/video games"/>
    <x v="2101"/>
    <x v="2380"/>
    <x v="6"/>
    <x v="27"/>
    <x v="2696"/>
    <d v="2014-02-19T04:08:42"/>
  </r>
  <r>
    <n v="1066"/>
    <s v="So I'm A Dark Lord"/>
    <s v="A parody of old school RPGs where you are a new Dark Lord on a quest to amass monsters and allies on your side."/>
    <x v="74"/>
    <n v="5051"/>
    <x v="2"/>
    <s v="US"/>
    <s v="USD"/>
    <n v="1375657582"/>
    <n v="1371769582"/>
    <b v="0"/>
    <x v="270"/>
    <b v="0"/>
    <s v="games/video games"/>
    <x v="2102"/>
    <x v="2381"/>
    <x v="6"/>
    <x v="27"/>
    <x v="2697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x v="2103"/>
    <x v="31"/>
    <x v="6"/>
    <x v="27"/>
    <x v="2698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304"/>
    <b v="0"/>
    <s v="games/video games"/>
    <x v="2104"/>
    <x v="2382"/>
    <x v="6"/>
    <x v="27"/>
    <x v="2699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x v="2105"/>
    <x v="1433"/>
    <x v="6"/>
    <x v="27"/>
    <x v="270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198"/>
    <b v="0"/>
    <s v="games/video games"/>
    <x v="1889"/>
    <x v="1785"/>
    <x v="6"/>
    <x v="27"/>
    <x v="2701"/>
    <d v="2012-09-30T19:17:02"/>
  </r>
  <r>
    <n v="1071"/>
    <s v="DJ's Bane"/>
    <s v="I'm making a game where you choose how you want to kill the DJ, so you yourself can decide what music will be played at the party."/>
    <x v="129"/>
    <n v="0"/>
    <x v="2"/>
    <s v="NO"/>
    <s v="NOK"/>
    <n v="1447787093"/>
    <n v="1445191493"/>
    <b v="0"/>
    <x v="485"/>
    <b v="0"/>
    <s v="games/video games"/>
    <x v="1725"/>
    <x v="2108"/>
    <x v="6"/>
    <x v="27"/>
    <x v="2702"/>
    <d v="2015-11-17T14:04:53"/>
  </r>
  <r>
    <n v="1072"/>
    <s v="World Defense : Tower Defense"/>
    <s v="A tower defense game that is played anywhere on the earth's surface!  This project is to expand it to be multiplayer and mod support."/>
    <x v="58"/>
    <n v="51"/>
    <x v="2"/>
    <s v="US"/>
    <s v="USD"/>
    <n v="1391630297"/>
    <n v="1389038297"/>
    <b v="0"/>
    <x v="304"/>
    <b v="0"/>
    <s v="games/video games"/>
    <x v="2106"/>
    <x v="2383"/>
    <x v="6"/>
    <x v="27"/>
    <x v="2703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x v="2107"/>
    <x v="440"/>
    <x v="6"/>
    <x v="27"/>
    <x v="2704"/>
    <d v="2011-10-16T18:09:01"/>
  </r>
  <r>
    <n v="1074"/>
    <s v="Kingdom Espionage"/>
    <s v="An ambitious multiplayer game set in fantastical medieval world where you must defend your castle while attacking others to gain ranks!"/>
    <x v="323"/>
    <n v="3407"/>
    <x v="2"/>
    <s v="US"/>
    <s v="USD"/>
    <n v="1388808545"/>
    <n v="1386216545"/>
    <b v="0"/>
    <x v="195"/>
    <b v="0"/>
    <s v="games/video games"/>
    <x v="2108"/>
    <x v="1470"/>
    <x v="6"/>
    <x v="27"/>
    <x v="2705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311"/>
    <b v="0"/>
    <s v="games/video games"/>
    <x v="1991"/>
    <x v="2"/>
    <x v="6"/>
    <x v="27"/>
    <x v="2706"/>
    <d v="2012-05-06T16:41:56"/>
  </r>
  <r>
    <n v="1076"/>
    <s v="Kaptain Brawe 2: A Space Travesty"/>
    <s v="A comical point and click adventure by veteran team of Broken Sword and Monkey Island fame - Steve Ince and Bill Tiller"/>
    <x v="58"/>
    <n v="47074"/>
    <x v="2"/>
    <s v="US"/>
    <s v="USD"/>
    <n v="1410426250"/>
    <n v="1405674250"/>
    <b v="0"/>
    <x v="491"/>
    <b v="0"/>
    <s v="games/video games"/>
    <x v="2109"/>
    <x v="2384"/>
    <x v="6"/>
    <x v="27"/>
    <x v="2707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47"/>
    <b v="0"/>
    <s v="games/video games"/>
    <x v="2110"/>
    <x v="2385"/>
    <x v="6"/>
    <x v="27"/>
    <x v="2708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264"/>
    <b v="0"/>
    <s v="games/video games"/>
    <x v="2111"/>
    <x v="2185"/>
    <x v="6"/>
    <x v="27"/>
    <x v="2709"/>
    <d v="2011-07-21T23:42:01"/>
  </r>
  <r>
    <n v="1079"/>
    <s v="Sirius Online, an indie Space MMO"/>
    <s v="Sirius Online is currently the work of two brothers striving to bring the Era of Freelancer back, adding dynamic markets and more."/>
    <x v="70"/>
    <n v="678"/>
    <x v="2"/>
    <s v="DE"/>
    <s v="EUR"/>
    <n v="1463232936"/>
    <n v="1461072936"/>
    <b v="0"/>
    <x v="59"/>
    <b v="0"/>
    <s v="games/video games"/>
    <x v="2112"/>
    <x v="2049"/>
    <x v="6"/>
    <x v="27"/>
    <x v="2710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x v="2113"/>
    <x v="2386"/>
    <x v="6"/>
    <x v="27"/>
    <x v="2711"/>
    <d v="2014-05-10T22:18:53"/>
  </r>
  <r>
    <n v="1081"/>
    <s v="The Creature"/>
    <s v="Finishing your last job before you retire until a disaster strikes the cargo ship can you survive The Creature?"/>
    <x v="89"/>
    <n v="12"/>
    <x v="2"/>
    <s v="US"/>
    <s v="USD"/>
    <n v="1422483292"/>
    <n v="1419891292"/>
    <b v="0"/>
    <x v="304"/>
    <b v="0"/>
    <s v="games/video games"/>
    <x v="2114"/>
    <x v="2177"/>
    <x v="6"/>
    <x v="27"/>
    <x v="2712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311"/>
    <b v="0"/>
    <s v="games/video games"/>
    <x v="1910"/>
    <x v="2387"/>
    <x v="6"/>
    <x v="27"/>
    <x v="2713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9"/>
    <n v="410"/>
    <x v="2"/>
    <s v="CA"/>
    <s v="CAD"/>
    <n v="1406994583"/>
    <n v="1401810583"/>
    <b v="0"/>
    <x v="29"/>
    <b v="0"/>
    <s v="games/video games"/>
    <x v="1836"/>
    <x v="2388"/>
    <x v="6"/>
    <x v="27"/>
    <x v="2714"/>
    <d v="2014-08-02T10:49:43"/>
  </r>
  <r>
    <n v="1084"/>
    <s v="My own channel"/>
    <s v="I want to start my own channel for gaming"/>
    <x v="109"/>
    <n v="0"/>
    <x v="2"/>
    <s v="US"/>
    <s v="USD"/>
    <n v="1407534804"/>
    <n v="1404942804"/>
    <b v="0"/>
    <x v="485"/>
    <b v="0"/>
    <s v="games/video games"/>
    <x v="1725"/>
    <x v="2108"/>
    <x v="6"/>
    <x v="27"/>
    <x v="2715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172"/>
    <b v="0"/>
    <s v="games/video games"/>
    <x v="2115"/>
    <x v="2389"/>
    <x v="6"/>
    <x v="27"/>
    <x v="2716"/>
    <d v="2016-03-14T10:06:15"/>
  </r>
  <r>
    <n v="1086"/>
    <s v="Cyber Universe Online"/>
    <s v="Humanity's future in the Galaxy"/>
    <x v="67"/>
    <n v="15"/>
    <x v="2"/>
    <s v="US"/>
    <s v="USD"/>
    <n v="1408913291"/>
    <n v="1406321291"/>
    <b v="0"/>
    <x v="198"/>
    <b v="0"/>
    <s v="games/video games"/>
    <x v="2116"/>
    <x v="782"/>
    <x v="6"/>
    <x v="27"/>
    <x v="2717"/>
    <d v="2014-08-24T15:48:11"/>
  </r>
  <r>
    <n v="1087"/>
    <s v="Idle Gamers"/>
    <s v="Idle gamers are the group of gamers worth watching play video games. We have a back log of video ideas and want to entertain you."/>
    <x v="118"/>
    <n v="0"/>
    <x v="2"/>
    <s v="US"/>
    <s v="USD"/>
    <n v="1402852087"/>
    <n v="1400260087"/>
    <b v="0"/>
    <x v="485"/>
    <b v="0"/>
    <s v="games/video games"/>
    <x v="1725"/>
    <x v="2108"/>
    <x v="6"/>
    <x v="27"/>
    <x v="2718"/>
    <d v="2014-06-15T12:08:07"/>
  </r>
  <r>
    <n v="1088"/>
    <s v="Still Alive"/>
    <s v="A fresh twist on survival games. Intense, high-stakes 30 minute rounds for up to 10 players."/>
    <x v="66"/>
    <n v="6382.34"/>
    <x v="2"/>
    <s v="US"/>
    <s v="USD"/>
    <n v="1398366667"/>
    <n v="1395774667"/>
    <b v="0"/>
    <x v="267"/>
    <b v="0"/>
    <s v="games/video games"/>
    <x v="2117"/>
    <x v="2390"/>
    <x v="6"/>
    <x v="27"/>
    <x v="2719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x v="2118"/>
    <x v="2391"/>
    <x v="6"/>
    <x v="27"/>
    <x v="2720"/>
    <d v="2015-06-25T23:32:55"/>
  </r>
  <r>
    <n v="1090"/>
    <s v="Help Jumpy Punch Prosper!!"/>
    <s v="A sci-fi platformer game inspired by a certain blue hedgehog and Italian plumber. Jump, fight, dodge and sprint your way to victory."/>
    <x v="324"/>
    <n v="5"/>
    <x v="2"/>
    <s v="AU"/>
    <s v="AUD"/>
    <n v="1432873653"/>
    <n v="1430281653"/>
    <b v="0"/>
    <x v="29"/>
    <b v="0"/>
    <s v="games/video games"/>
    <x v="2119"/>
    <x v="2117"/>
    <x v="6"/>
    <x v="27"/>
    <x v="2721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198"/>
    <b v="0"/>
    <s v="games/video games"/>
    <x v="2120"/>
    <x v="2190"/>
    <x v="6"/>
    <x v="27"/>
    <x v="272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x v="2121"/>
    <x v="2177"/>
    <x v="6"/>
    <x v="27"/>
    <x v="272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304"/>
    <b v="0"/>
    <s v="games/video games"/>
    <x v="2122"/>
    <x v="2392"/>
    <x v="6"/>
    <x v="27"/>
    <x v="2724"/>
    <d v="2016-02-11T18:22:17"/>
  </r>
  <r>
    <n v="1094"/>
    <s v="Sprocket Junkie"/>
    <s v="An action racing game for iOS. Set in a steampunk world, players battle their way to the finish line on customizable rocket engines!"/>
    <x v="67"/>
    <n v="3294.01"/>
    <x v="2"/>
    <s v="US"/>
    <s v="USD"/>
    <n v="1318180033"/>
    <n v="1315588033"/>
    <b v="0"/>
    <x v="74"/>
    <b v="0"/>
    <s v="games/video games"/>
    <x v="2123"/>
    <x v="2393"/>
    <x v="6"/>
    <x v="27"/>
    <x v="2725"/>
    <d v="2011-10-09T12:07:13"/>
  </r>
  <r>
    <n v="1095"/>
    <s v="Project Snowstorm"/>
    <s v="MMORPG with Real-Time Pet Battles, Expansive 3D World and Ranked Individual &amp; Guild PvP arenas all on your mobile device!"/>
    <x v="277"/>
    <n v="25174"/>
    <x v="2"/>
    <s v="US"/>
    <s v="USD"/>
    <n v="1377867220"/>
    <n v="1375275220"/>
    <b v="0"/>
    <x v="214"/>
    <b v="0"/>
    <s v="games/video games"/>
    <x v="2124"/>
    <x v="2394"/>
    <x v="6"/>
    <x v="27"/>
    <x v="272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x v="2125"/>
    <x v="2395"/>
    <x v="6"/>
    <x v="27"/>
    <x v="2727"/>
    <d v="2014-10-03T22:30:00"/>
  </r>
  <r>
    <n v="1097"/>
    <s v="Rabbly"/>
    <s v="Rabbly is action-adventure game. Is about a scientist going on an adventure, to find rare materials in another galaxy."/>
    <x v="60"/>
    <n v="47"/>
    <x v="2"/>
    <s v="US"/>
    <s v="USD"/>
    <n v="1393786877"/>
    <n v="1390330877"/>
    <b v="0"/>
    <x v="63"/>
    <b v="0"/>
    <s v="games/video games"/>
    <x v="2126"/>
    <x v="2396"/>
    <x v="6"/>
    <x v="27"/>
    <x v="2728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x v="2127"/>
    <x v="2397"/>
    <x v="6"/>
    <x v="27"/>
    <x v="2729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x v="2031"/>
    <x v="801"/>
    <x v="6"/>
    <x v="27"/>
    <x v="2730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x v="1893"/>
    <x v="440"/>
    <x v="6"/>
    <x v="27"/>
    <x v="2731"/>
    <d v="2016-02-13T21:39:31"/>
  </r>
  <r>
    <n v="1101"/>
    <s v="Strain Wars"/>
    <s v="Different strains of marijuana leafs battling to the death to see which one is the top strain."/>
    <x v="60"/>
    <n v="41"/>
    <x v="2"/>
    <s v="US"/>
    <s v="USD"/>
    <n v="1468519920"/>
    <n v="1466188338"/>
    <b v="0"/>
    <x v="244"/>
    <b v="0"/>
    <s v="games/video games"/>
    <x v="2128"/>
    <x v="2398"/>
    <x v="6"/>
    <x v="27"/>
    <x v="2732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x v="2129"/>
    <x v="2399"/>
    <x v="6"/>
    <x v="27"/>
    <x v="2733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x v="2130"/>
    <x v="2380"/>
    <x v="6"/>
    <x v="27"/>
    <x v="2734"/>
    <d v="2016-06-18T00:19:50"/>
  </r>
  <r>
    <n v="1104"/>
    <s v="Street Heroes - A Facebook Beat 'em Up"/>
    <s v="Street Heroes is a retro 2D side-scrolling multiplayer beat 'em up for Facebook that brings classic arcade fun to a social platform"/>
    <x v="180"/>
    <n v="2971"/>
    <x v="2"/>
    <s v="GB"/>
    <s v="GBP"/>
    <n v="1402480221"/>
    <n v="1399888221"/>
    <b v="0"/>
    <x v="77"/>
    <b v="0"/>
    <s v="games/video games"/>
    <x v="2131"/>
    <x v="2400"/>
    <x v="6"/>
    <x v="27"/>
    <x v="2735"/>
    <d v="2014-06-11T04:50:21"/>
  </r>
  <r>
    <n v="1105"/>
    <s v="Nightmare Zombies"/>
    <s v="Nightmare Zombies is the first Oculus Rift Only immersive zombie simulator in the Post-Apocalypse urban environment of New York City."/>
    <x v="325"/>
    <n v="1431"/>
    <x v="2"/>
    <s v="US"/>
    <s v="USD"/>
    <n v="1395627327"/>
    <n v="1393038927"/>
    <b v="0"/>
    <x v="9"/>
    <b v="0"/>
    <s v="games/video games"/>
    <x v="2132"/>
    <x v="2401"/>
    <x v="6"/>
    <x v="27"/>
    <x v="2736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x v="2133"/>
    <x v="2402"/>
    <x v="6"/>
    <x v="27"/>
    <x v="273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485"/>
    <b v="0"/>
    <s v="games/video games"/>
    <x v="1725"/>
    <x v="2108"/>
    <x v="6"/>
    <x v="27"/>
    <x v="2738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x v="2134"/>
    <x v="2403"/>
    <x v="6"/>
    <x v="27"/>
    <x v="273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311"/>
    <b v="0"/>
    <s v="games/video games"/>
    <x v="2135"/>
    <x v="2"/>
    <x v="6"/>
    <x v="27"/>
    <x v="2740"/>
    <d v="2016-11-18T14:03:10"/>
  </r>
  <r>
    <n v="1110"/>
    <s v="PSI - Role Playing Game"/>
    <s v="PSI is a game about a group of people dealing with the effects of Nightmares becoming reality, life will never be the same."/>
    <x v="69"/>
    <n v="255"/>
    <x v="2"/>
    <s v="US"/>
    <s v="USD"/>
    <n v="1354919022"/>
    <n v="1352327022"/>
    <b v="0"/>
    <x v="220"/>
    <b v="0"/>
    <s v="games/video games"/>
    <x v="2136"/>
    <x v="2404"/>
    <x v="6"/>
    <x v="27"/>
    <x v="2741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x v="1799"/>
    <x v="2143"/>
    <x v="6"/>
    <x v="27"/>
    <x v="2742"/>
    <d v="2016-01-07T23:53:10"/>
  </r>
  <r>
    <n v="1112"/>
    <s v="Johnny Rocketfingers: Violent Point &amp; Click Adventure!"/>
    <s v="Tarantino-esque Adventure Game on Steroids Inspired by LucasArts, Gritty Action Movies and 1940's Animation"/>
    <x v="326"/>
    <n v="31272.92"/>
    <x v="2"/>
    <s v="US"/>
    <s v="USD"/>
    <n v="1421656200"/>
    <n v="1416507211"/>
    <b v="0"/>
    <x v="492"/>
    <b v="0"/>
    <s v="games/video games"/>
    <x v="2137"/>
    <x v="2405"/>
    <x v="6"/>
    <x v="27"/>
    <x v="2743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x v="2031"/>
    <x v="2117"/>
    <x v="6"/>
    <x v="27"/>
    <x v="2744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311"/>
    <b v="0"/>
    <s v="games/video games"/>
    <x v="2138"/>
    <x v="2406"/>
    <x v="6"/>
    <x v="27"/>
    <x v="274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68"/>
    <n v="53"/>
    <x v="2"/>
    <s v="US"/>
    <s v="USD"/>
    <n v="1459352495"/>
    <n v="1456764095"/>
    <b v="0"/>
    <x v="304"/>
    <b v="0"/>
    <s v="games/video games"/>
    <x v="2139"/>
    <x v="2257"/>
    <x v="6"/>
    <x v="27"/>
    <x v="2746"/>
    <d v="2016-03-30T10:41:35"/>
  </r>
  <r>
    <n v="1116"/>
    <s v="Quest Remnants of Chaos"/>
    <s v="A medieval, post apocolyptic, Online, MMORPG. Class morphing, character customization game."/>
    <x v="277"/>
    <n v="178.52"/>
    <x v="2"/>
    <s v="US"/>
    <s v="USD"/>
    <n v="1339273208"/>
    <n v="1334089208"/>
    <b v="0"/>
    <x v="73"/>
    <b v="0"/>
    <s v="games/video games"/>
    <x v="2140"/>
    <x v="2407"/>
    <x v="6"/>
    <x v="27"/>
    <x v="2747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x v="2141"/>
    <x v="2408"/>
    <x v="6"/>
    <x v="27"/>
    <x v="274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311"/>
    <b v="0"/>
    <s v="games/video games"/>
    <x v="2142"/>
    <x v="1575"/>
    <x v="6"/>
    <x v="27"/>
    <x v="274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68"/>
    <n v="5"/>
    <x v="2"/>
    <s v="US"/>
    <s v="USD"/>
    <n v="1396810864"/>
    <n v="1395687664"/>
    <b v="0"/>
    <x v="29"/>
    <b v="0"/>
    <s v="games/video games"/>
    <x v="2143"/>
    <x v="2117"/>
    <x v="6"/>
    <x v="27"/>
    <x v="2750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485"/>
    <b v="0"/>
    <s v="games/video games"/>
    <x v="1725"/>
    <x v="2108"/>
    <x v="6"/>
    <x v="27"/>
    <x v="2751"/>
    <d v="2011-10-28T15:56:40"/>
  </r>
  <r>
    <n v="1121"/>
    <s v="Pwincess"/>
    <s v="An action packed, side scrolling, platform jumping, laser shooting ADVENTURE that will be fun for everyone."/>
    <x v="178"/>
    <n v="29"/>
    <x v="2"/>
    <s v="US"/>
    <s v="USD"/>
    <n v="1457904316"/>
    <n v="1455315916"/>
    <b v="0"/>
    <x v="264"/>
    <b v="0"/>
    <s v="games/video games"/>
    <x v="2144"/>
    <x v="2409"/>
    <x v="6"/>
    <x v="27"/>
    <x v="2752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485"/>
    <b v="0"/>
    <s v="games/video games"/>
    <x v="1725"/>
    <x v="2108"/>
    <x v="6"/>
    <x v="27"/>
    <x v="2753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311"/>
    <b v="0"/>
    <s v="games/video games"/>
    <x v="2145"/>
    <x v="2410"/>
    <x v="6"/>
    <x v="27"/>
    <x v="275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306"/>
    <n v="425"/>
    <x v="2"/>
    <s v="US"/>
    <s v="USD"/>
    <n v="1430409651"/>
    <n v="1427817651"/>
    <b v="0"/>
    <x v="63"/>
    <b v="0"/>
    <s v="games/mobile games"/>
    <x v="2146"/>
    <x v="2411"/>
    <x v="6"/>
    <x v="28"/>
    <x v="2755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485"/>
    <b v="0"/>
    <s v="games/mobile games"/>
    <x v="1725"/>
    <x v="2108"/>
    <x v="6"/>
    <x v="28"/>
    <x v="2756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198"/>
    <b v="0"/>
    <s v="games/mobile games"/>
    <x v="2031"/>
    <x v="2117"/>
    <x v="6"/>
    <x v="28"/>
    <x v="2757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x v="2147"/>
    <x v="2412"/>
    <x v="6"/>
    <x v="28"/>
    <x v="2758"/>
    <d v="2014-11-14T16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x v="1826"/>
    <x v="2143"/>
    <x v="6"/>
    <x v="28"/>
    <x v="2759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198"/>
    <b v="0"/>
    <s v="games/mobile games"/>
    <x v="2148"/>
    <x v="2314"/>
    <x v="6"/>
    <x v="28"/>
    <x v="2760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311"/>
    <b v="0"/>
    <s v="games/mobile games"/>
    <x v="2145"/>
    <x v="2410"/>
    <x v="6"/>
    <x v="28"/>
    <x v="2761"/>
    <d v="2014-11-25T19:55:00"/>
  </r>
  <r>
    <n v="1131"/>
    <s v="Hot Potato - The App"/>
    <s v="Don't drop it like it's hot..Hot Potato is a battle between friends. Compete to keep Mr Potato off the ground. Who will drop him first?"/>
    <x v="68"/>
    <n v="0"/>
    <x v="2"/>
    <s v="AU"/>
    <s v="AUD"/>
    <n v="1450993668"/>
    <n v="1448401668"/>
    <b v="0"/>
    <x v="485"/>
    <b v="0"/>
    <s v="games/mobile games"/>
    <x v="1725"/>
    <x v="2108"/>
    <x v="6"/>
    <x v="28"/>
    <x v="2762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x v="2149"/>
    <x v="2413"/>
    <x v="6"/>
    <x v="28"/>
    <x v="2763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x v="2150"/>
    <x v="1834"/>
    <x v="6"/>
    <x v="28"/>
    <x v="2764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x v="1928"/>
    <x v="2143"/>
    <x v="6"/>
    <x v="28"/>
    <x v="2765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x v="1784"/>
    <x v="73"/>
    <x v="6"/>
    <x v="28"/>
    <x v="276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327"/>
    <n v="270"/>
    <x v="2"/>
    <s v="FR"/>
    <s v="EUR"/>
    <n v="1450541229"/>
    <n v="1447949229"/>
    <b v="0"/>
    <x v="244"/>
    <b v="0"/>
    <s v="games/mobile games"/>
    <x v="2151"/>
    <x v="2414"/>
    <x v="6"/>
    <x v="28"/>
    <x v="2767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x v="2152"/>
    <x v="2415"/>
    <x v="6"/>
    <x v="28"/>
    <x v="276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304"/>
    <b v="0"/>
    <s v="games/mobile games"/>
    <x v="2044"/>
    <x v="1803"/>
    <x v="6"/>
    <x v="28"/>
    <x v="2769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x v="2153"/>
    <x v="2117"/>
    <x v="6"/>
    <x v="28"/>
    <x v="2770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485"/>
    <b v="0"/>
    <s v="games/mobile games"/>
    <x v="1725"/>
    <x v="2108"/>
    <x v="6"/>
    <x v="28"/>
    <x v="2771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x v="485"/>
    <b v="0"/>
    <s v="games/mobile games"/>
    <x v="1725"/>
    <x v="2108"/>
    <x v="6"/>
    <x v="28"/>
    <x v="2772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485"/>
    <b v="0"/>
    <s v="games/mobile games"/>
    <x v="1725"/>
    <x v="2108"/>
    <x v="6"/>
    <x v="28"/>
    <x v="2773"/>
    <d v="2015-02-16T19:08:47"/>
  </r>
  <r>
    <n v="1143"/>
    <s v="Convergence: Rift Wars"/>
    <s v="Convergence: RiftWars is a easy to approach competitive turn-based strategy game, featuring quick game play and military tactics."/>
    <x v="66"/>
    <n v="186"/>
    <x v="2"/>
    <s v="US"/>
    <s v="USD"/>
    <n v="1450327126"/>
    <n v="1447735126"/>
    <b v="0"/>
    <x v="22"/>
    <b v="0"/>
    <s v="games/mobile games"/>
    <x v="2154"/>
    <x v="2416"/>
    <x v="6"/>
    <x v="28"/>
    <x v="2774"/>
    <d v="2015-12-16T23:38:46"/>
  </r>
  <r>
    <n v="1144"/>
    <s v="We Need Your Help to Finish Our BBQ Food Truck"/>
    <s v="We need your help to finish our food truck. We are building a BBQ Food Truck to serve competition style BBQ."/>
    <x v="328"/>
    <n v="0"/>
    <x v="2"/>
    <s v="US"/>
    <s v="USD"/>
    <n v="1430281320"/>
    <n v="1427689320"/>
    <b v="0"/>
    <x v="485"/>
    <b v="0"/>
    <s v="food/food trucks"/>
    <x v="1725"/>
    <x v="2108"/>
    <x v="7"/>
    <x v="29"/>
    <x v="2775"/>
    <d v="2015-04-28T23:22:00"/>
  </r>
  <r>
    <n v="1145"/>
    <s v="A FORK IN THE ROAD food truck"/>
    <s v="Emphasizing locally and responsibly raised ingredients, serving delicious food! I need your help."/>
    <x v="188"/>
    <n v="100"/>
    <x v="2"/>
    <s v="US"/>
    <s v="USD"/>
    <n v="1412272592"/>
    <n v="1407088592"/>
    <b v="0"/>
    <x v="29"/>
    <b v="0"/>
    <s v="food/food trucks"/>
    <x v="1871"/>
    <x v="101"/>
    <x v="7"/>
    <x v="29"/>
    <x v="2776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x v="2155"/>
    <x v="2417"/>
    <x v="7"/>
    <x v="29"/>
    <x v="2777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485"/>
    <b v="0"/>
    <s v="food/food trucks"/>
    <x v="1725"/>
    <x v="2108"/>
    <x v="7"/>
    <x v="29"/>
    <x v="2778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311"/>
    <b v="0"/>
    <s v="food/food trucks"/>
    <x v="2156"/>
    <x v="2418"/>
    <x v="7"/>
    <x v="29"/>
    <x v="2779"/>
    <d v="2016-12-01T00:06:21"/>
  </r>
  <r>
    <n v="1149"/>
    <s v="The Floridian Food Truck"/>
    <s v="Bringing culturally diverse Floridian cuisine to the people!"/>
    <x v="69"/>
    <n v="75"/>
    <x v="2"/>
    <s v="US"/>
    <s v="USD"/>
    <n v="1466096566"/>
    <n v="1463504566"/>
    <b v="0"/>
    <x v="198"/>
    <b v="0"/>
    <s v="food/food trucks"/>
    <x v="2104"/>
    <x v="2419"/>
    <x v="7"/>
    <x v="29"/>
    <x v="2780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244"/>
    <b v="0"/>
    <s v="food/food trucks"/>
    <x v="2157"/>
    <x v="802"/>
    <x v="7"/>
    <x v="29"/>
    <x v="2781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485"/>
    <b v="0"/>
    <s v="food/food trucks"/>
    <x v="1725"/>
    <x v="2108"/>
    <x v="7"/>
    <x v="29"/>
    <x v="2782"/>
    <d v="2015-09-06T21:27:43"/>
  </r>
  <r>
    <n v="1152"/>
    <s v="Peruvian King Food Truck"/>
    <s v="Peruvian food truck with an LA twist."/>
    <x v="152"/>
    <n v="911"/>
    <x v="2"/>
    <s v="US"/>
    <s v="USD"/>
    <n v="1431709312"/>
    <n v="1429117312"/>
    <b v="0"/>
    <x v="41"/>
    <b v="0"/>
    <s v="food/food trucks"/>
    <x v="2158"/>
    <x v="2420"/>
    <x v="7"/>
    <x v="29"/>
    <x v="2783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x v="2159"/>
    <x v="73"/>
    <x v="7"/>
    <x v="29"/>
    <x v="2784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311"/>
    <b v="0"/>
    <s v="food/food trucks"/>
    <x v="2160"/>
    <x v="2142"/>
    <x v="7"/>
    <x v="29"/>
    <x v="2785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x v="2161"/>
    <x v="2421"/>
    <x v="7"/>
    <x v="29"/>
    <x v="2786"/>
    <d v="2014-08-14T13:20:08"/>
  </r>
  <r>
    <n v="1156"/>
    <s v="Harley Hawg Dogs, Inc"/>
    <s v="A Food Truck featuring Deep Fried Natural Casing Beef/Pork mix Hot Dogs, New York Style Rippers. Also serving Fresh Cut Fries."/>
    <x v="86"/>
    <n v="0"/>
    <x v="2"/>
    <s v="US"/>
    <s v="USD"/>
    <n v="1424742162"/>
    <n v="1422150162"/>
    <b v="0"/>
    <x v="485"/>
    <b v="0"/>
    <s v="food/food trucks"/>
    <x v="1725"/>
    <x v="2108"/>
    <x v="7"/>
    <x v="29"/>
    <x v="278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311"/>
    <b v="0"/>
    <s v="food/food trucks"/>
    <x v="2162"/>
    <x v="2315"/>
    <x v="7"/>
    <x v="29"/>
    <x v="278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311"/>
    <b v="0"/>
    <s v="food/food trucks"/>
    <x v="2163"/>
    <x v="1759"/>
    <x v="7"/>
    <x v="29"/>
    <x v="2789"/>
    <d v="2014-12-08T21:12:08"/>
  </r>
  <r>
    <n v="1159"/>
    <s v="Skewed Up Food Truck"/>
    <s v="Skewed Up food truck is my dream and need help getting it started, presenting some to the bank for my loan, spice up logo, etc."/>
    <x v="329"/>
    <n v="0"/>
    <x v="2"/>
    <s v="US"/>
    <s v="USD"/>
    <n v="1435679100"/>
    <n v="1433006765"/>
    <b v="0"/>
    <x v="485"/>
    <b v="0"/>
    <s v="food/food trucks"/>
    <x v="1725"/>
    <x v="2108"/>
    <x v="7"/>
    <x v="29"/>
    <x v="279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x v="2164"/>
    <x v="2422"/>
    <x v="7"/>
    <x v="29"/>
    <x v="2791"/>
    <d v="2015-03-27T21:43:06"/>
  </r>
  <r>
    <n v="1161"/>
    <s v="Pyros Brick Oven Pizza in a Food Truck."/>
    <s v="Amazing delicious pizza a real hit a true niche that has not been explored ground floor opportunity in food trucks done by a real chef"/>
    <x v="67"/>
    <n v="0"/>
    <x v="2"/>
    <s v="US"/>
    <s v="USD"/>
    <n v="1432047989"/>
    <n v="1430233589"/>
    <b v="0"/>
    <x v="485"/>
    <b v="0"/>
    <s v="food/food trucks"/>
    <x v="1725"/>
    <x v="2108"/>
    <x v="7"/>
    <x v="29"/>
    <x v="2792"/>
    <d v="2015-05-19T10:06:29"/>
  </r>
  <r>
    <n v="1162"/>
    <s v="Super Natural Kooking"/>
    <s v="Solar Powered, Recycled Fryer Oil for Truck Fuel, Locally Grown Organic &amp; Hormone Free Foods, Pop-up Bands, Private Party and Functions"/>
    <x v="180"/>
    <n v="35"/>
    <x v="2"/>
    <s v="US"/>
    <s v="USD"/>
    <n v="1411662264"/>
    <n v="1408983864"/>
    <b v="0"/>
    <x v="198"/>
    <b v="0"/>
    <s v="food/food trucks"/>
    <x v="2165"/>
    <x v="2423"/>
    <x v="7"/>
    <x v="29"/>
    <x v="279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330"/>
    <n v="0"/>
    <x v="2"/>
    <s v="US"/>
    <s v="USD"/>
    <n v="1407604920"/>
    <n v="1405012920"/>
    <b v="0"/>
    <x v="485"/>
    <b v="0"/>
    <s v="food/food trucks"/>
    <x v="1725"/>
    <x v="2108"/>
    <x v="7"/>
    <x v="29"/>
    <x v="2794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485"/>
    <b v="0"/>
    <s v="food/food trucks"/>
    <x v="1725"/>
    <x v="2108"/>
    <x v="7"/>
    <x v="29"/>
    <x v="279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x v="2166"/>
    <x v="2424"/>
    <x v="7"/>
    <x v="29"/>
    <x v="2796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x v="2167"/>
    <x v="2425"/>
    <x v="7"/>
    <x v="29"/>
    <x v="2797"/>
    <d v="2015-06-25T23:00:00"/>
  </r>
  <r>
    <n v="1167"/>
    <s v="Empanada Express Food Truck"/>
    <s v="A mobile food truck serving up a Latino-inspired fusion cuisine using fresh, local, &amp; organic ingredients!"/>
    <x v="180"/>
    <n v="979"/>
    <x v="2"/>
    <s v="US"/>
    <s v="USD"/>
    <n v="1410543495"/>
    <n v="1407865095"/>
    <b v="0"/>
    <x v="38"/>
    <b v="0"/>
    <s v="food/food trucks"/>
    <x v="2168"/>
    <x v="2426"/>
    <x v="7"/>
    <x v="29"/>
    <x v="2798"/>
    <d v="2014-09-12T12:38:15"/>
  </r>
  <r>
    <n v="1168"/>
    <s v="SiMpLy FreSH fOoD TrUck"/>
    <s v="Simply fresh farm to table on wheels working close with local farms to ensure the highest of quality of product ."/>
    <x v="67"/>
    <n v="1020"/>
    <x v="2"/>
    <s v="US"/>
    <s v="USD"/>
    <n v="1474507065"/>
    <n v="1471915065"/>
    <b v="0"/>
    <x v="311"/>
    <b v="0"/>
    <s v="food/food trucks"/>
    <x v="2169"/>
    <x v="2427"/>
    <x v="7"/>
    <x v="29"/>
    <x v="2799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311"/>
    <b v="0"/>
    <s v="food/food trucks"/>
    <x v="2170"/>
    <x v="2153"/>
    <x v="7"/>
    <x v="29"/>
    <x v="2800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198"/>
    <b v="0"/>
    <s v="food/food trucks"/>
    <x v="1808"/>
    <x v="73"/>
    <x v="7"/>
    <x v="29"/>
    <x v="2801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x v="1826"/>
    <x v="801"/>
    <x v="7"/>
    <x v="29"/>
    <x v="2802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485"/>
    <b v="0"/>
    <s v="food/food trucks"/>
    <x v="1725"/>
    <x v="2108"/>
    <x v="7"/>
    <x v="29"/>
    <x v="280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91"/>
    <n v="30"/>
    <x v="2"/>
    <s v="US"/>
    <s v="USD"/>
    <n v="1438576057"/>
    <n v="1435552057"/>
    <b v="0"/>
    <x v="29"/>
    <b v="0"/>
    <s v="food/food trucks"/>
    <x v="2171"/>
    <x v="446"/>
    <x v="7"/>
    <x v="29"/>
    <x v="2804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x v="2172"/>
    <x v="2428"/>
    <x v="7"/>
    <x v="29"/>
    <x v="2805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172"/>
    <b v="0"/>
    <s v="food/food trucks"/>
    <x v="2173"/>
    <x v="2169"/>
    <x v="7"/>
    <x v="29"/>
    <x v="2806"/>
    <d v="2015-07-15T12:28:59"/>
  </r>
  <r>
    <n v="1176"/>
    <s v="Mirlin's Sushi"/>
    <s v="Mirlins Sushi!_x000a_Find us on Facebook!_x000a_(Gives backers a voice, and a direct link to us! No kickstarter disappearing act here!)"/>
    <x v="309"/>
    <n v="10"/>
    <x v="2"/>
    <s v="AU"/>
    <s v="AUD"/>
    <n v="1488805200"/>
    <n v="1484094498"/>
    <b v="0"/>
    <x v="29"/>
    <b v="0"/>
    <s v="food/food trucks"/>
    <x v="2174"/>
    <x v="440"/>
    <x v="7"/>
    <x v="29"/>
    <x v="2807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485"/>
    <b v="0"/>
    <s v="food/food trucks"/>
    <x v="1725"/>
    <x v="2108"/>
    <x v="7"/>
    <x v="29"/>
    <x v="2808"/>
    <d v="2014-10-15T10:51:36"/>
  </r>
  <r>
    <n v="1178"/>
    <s v="Thella's, food, tacos, burritos, health"/>
    <s v="Hi, Thella's is an idea of a local inexpensive burrito truck, where we want take the delicious burritos and tacos to whole new level"/>
    <x v="58"/>
    <n v="5"/>
    <x v="2"/>
    <s v="US"/>
    <s v="USD"/>
    <n v="1408225452"/>
    <n v="1405633452"/>
    <b v="0"/>
    <x v="29"/>
    <b v="0"/>
    <s v="food/food trucks"/>
    <x v="1880"/>
    <x v="2117"/>
    <x v="7"/>
    <x v="29"/>
    <x v="2809"/>
    <d v="2014-08-16T16:44:12"/>
  </r>
  <r>
    <n v="1179"/>
    <s v="El Camion Roja"/>
    <s v="Mexican Style Food Truck, run by a Red Seal Chef, in a town with NO MEXICAN FOOD! That is a culinary emergency situation!"/>
    <x v="180"/>
    <n v="3200"/>
    <x v="2"/>
    <s v="CA"/>
    <s v="CAD"/>
    <n v="1446052627"/>
    <n v="1443460627"/>
    <b v="0"/>
    <x v="264"/>
    <b v="0"/>
    <s v="food/food trucks"/>
    <x v="2175"/>
    <x v="2429"/>
    <x v="7"/>
    <x v="29"/>
    <x v="2810"/>
    <d v="2015-10-28T12:17:07"/>
  </r>
  <r>
    <n v="1180"/>
    <s v="Hogzilla S.O.W. (Squeals On Wheels) A Veteran Owned Company"/>
    <s v="We would like to start a military-themed food truck to serve the Battle Creek/Kalamazoo area."/>
    <x v="69"/>
    <n v="5875"/>
    <x v="2"/>
    <s v="US"/>
    <s v="USD"/>
    <n v="1403983314"/>
    <n v="1400786514"/>
    <b v="0"/>
    <x v="238"/>
    <b v="0"/>
    <s v="food/food trucks"/>
    <x v="2176"/>
    <x v="2430"/>
    <x v="7"/>
    <x v="29"/>
    <x v="2811"/>
    <d v="2014-06-28T14:21:54"/>
  </r>
  <r>
    <n v="1181"/>
    <s v="Gringo Loco Tacos Food Truck"/>
    <s v="Bringing the best tacos to the streets of Chicago!"/>
    <x v="69"/>
    <n v="4"/>
    <x v="2"/>
    <s v="US"/>
    <s v="USD"/>
    <n v="1425197321"/>
    <n v="1422605321"/>
    <b v="0"/>
    <x v="311"/>
    <b v="0"/>
    <s v="food/food trucks"/>
    <x v="1800"/>
    <x v="2431"/>
    <x v="7"/>
    <x v="29"/>
    <x v="2812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304"/>
    <b v="0"/>
    <s v="food/food trucks"/>
    <x v="2177"/>
    <x v="2314"/>
    <x v="7"/>
    <x v="29"/>
    <x v="2813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311"/>
    <b v="0"/>
    <s v="food/food trucks"/>
    <x v="2178"/>
    <x v="1931"/>
    <x v="7"/>
    <x v="29"/>
    <x v="2814"/>
    <d v="2016-11-01T22:59:00"/>
  </r>
  <r>
    <n v="1404"/>
    <s v="3 Men and a Book"/>
    <s v="Translation &amp; publication of possibly the most famous piece of English literature - Act II Scene II of Romeo and Juliet into txt-speak."/>
    <x v="77"/>
    <n v="241"/>
    <x v="2"/>
    <s v="GB"/>
    <s v="GBP"/>
    <n v="1424607285"/>
    <n v="1422447285"/>
    <b v="1"/>
    <x v="264"/>
    <b v="0"/>
    <s v="publishing/translations"/>
    <x v="2179"/>
    <x v="2432"/>
    <x v="3"/>
    <x v="30"/>
    <x v="2815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x v="2021"/>
    <x v="2433"/>
    <x v="3"/>
    <x v="30"/>
    <x v="2816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311"/>
    <b v="0"/>
    <s v="publishing/translations"/>
    <x v="1871"/>
    <x v="2117"/>
    <x v="3"/>
    <x v="30"/>
    <x v="2817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198"/>
    <b v="0"/>
    <s v="publishing/translations"/>
    <x v="2031"/>
    <x v="782"/>
    <x v="3"/>
    <x v="30"/>
    <x v="281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244"/>
    <b v="0"/>
    <s v="publishing/translations"/>
    <x v="2012"/>
    <x v="1863"/>
    <x v="3"/>
    <x v="30"/>
    <x v="2819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485"/>
    <b v="0"/>
    <s v="publishing/translations"/>
    <x v="1725"/>
    <x v="2108"/>
    <x v="3"/>
    <x v="30"/>
    <x v="282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x v="1830"/>
    <x v="2143"/>
    <x v="3"/>
    <x v="30"/>
    <x v="282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311"/>
    <b v="0"/>
    <s v="publishing/translations"/>
    <x v="2180"/>
    <x v="2434"/>
    <x v="3"/>
    <x v="30"/>
    <x v="2822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x v="2181"/>
    <x v="2435"/>
    <x v="3"/>
    <x v="30"/>
    <x v="2823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x v="1784"/>
    <x v="101"/>
    <x v="3"/>
    <x v="30"/>
    <x v="2824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x v="1873"/>
    <x v="2143"/>
    <x v="3"/>
    <x v="30"/>
    <x v="282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151"/>
    <n v="800"/>
    <x v="2"/>
    <s v="US"/>
    <s v="USD"/>
    <n v="1439741591"/>
    <n v="1436285591"/>
    <b v="0"/>
    <x v="172"/>
    <b v="0"/>
    <s v="publishing/translations"/>
    <x v="2182"/>
    <x v="2436"/>
    <x v="3"/>
    <x v="30"/>
    <x v="2826"/>
    <d v="2015-08-16T11:13:11"/>
  </r>
  <r>
    <n v="1416"/>
    <s v="Glenn's  little book of  quotes"/>
    <s v="glenn's  book of quotes is designed to give the readers a thought for the day , lighten the mood  and put a smile  on their faces."/>
    <x v="69"/>
    <n v="0"/>
    <x v="2"/>
    <s v="US"/>
    <s v="USD"/>
    <n v="1448147619"/>
    <n v="1445552019"/>
    <b v="0"/>
    <x v="485"/>
    <b v="0"/>
    <s v="publishing/translations"/>
    <x v="1725"/>
    <x v="2108"/>
    <x v="3"/>
    <x v="30"/>
    <x v="2827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198"/>
    <b v="0"/>
    <s v="publishing/translations"/>
    <x v="2183"/>
    <x v="1814"/>
    <x v="3"/>
    <x v="30"/>
    <x v="2828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x v="1873"/>
    <x v="2437"/>
    <x v="3"/>
    <x v="30"/>
    <x v="282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281"/>
    <n v="445"/>
    <x v="2"/>
    <s v="US"/>
    <s v="USD"/>
    <n v="1476010619"/>
    <n v="1473418619"/>
    <b v="0"/>
    <x v="73"/>
    <b v="0"/>
    <s v="publishing/translations"/>
    <x v="2184"/>
    <x v="2438"/>
    <x v="3"/>
    <x v="30"/>
    <x v="2830"/>
    <d v="2016-10-09T05:56:59"/>
  </r>
  <r>
    <n v="1420"/>
    <s v="Shakespeare in the Hood - Romeo and Juliet"/>
    <s v="Help me butcher Shakespeare in a satirical fashion."/>
    <x v="205"/>
    <n v="3"/>
    <x v="2"/>
    <s v="US"/>
    <s v="USD"/>
    <n v="1467129686"/>
    <n v="1464969686"/>
    <b v="0"/>
    <x v="311"/>
    <b v="0"/>
    <s v="publishing/translations"/>
    <x v="2185"/>
    <x v="2143"/>
    <x v="3"/>
    <x v="30"/>
    <x v="283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184"/>
    <n v="200"/>
    <x v="2"/>
    <s v="SE"/>
    <s v="SEK"/>
    <n v="1423432709"/>
    <n v="1420840709"/>
    <b v="0"/>
    <x v="198"/>
    <b v="0"/>
    <s v="publishing/translations"/>
    <x v="1826"/>
    <x v="101"/>
    <x v="3"/>
    <x v="30"/>
    <x v="283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198"/>
    <b v="0"/>
    <s v="publishing/translations"/>
    <x v="1917"/>
    <x v="31"/>
    <x v="3"/>
    <x v="30"/>
    <x v="2833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x v="1811"/>
    <x v="101"/>
    <x v="3"/>
    <x v="30"/>
    <x v="2834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x v="2186"/>
    <x v="2439"/>
    <x v="3"/>
    <x v="30"/>
    <x v="283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55"/>
    <n v="0"/>
    <x v="2"/>
    <s v="US"/>
    <s v="USD"/>
    <n v="1430276959"/>
    <n v="1427684959"/>
    <b v="0"/>
    <x v="485"/>
    <b v="0"/>
    <s v="publishing/translations"/>
    <x v="1725"/>
    <x v="2108"/>
    <x v="3"/>
    <x v="30"/>
    <x v="283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485"/>
    <b v="0"/>
    <s v="publishing/translations"/>
    <x v="1725"/>
    <x v="2108"/>
    <x v="3"/>
    <x v="30"/>
    <x v="2837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304"/>
    <b v="0"/>
    <s v="publishing/translations"/>
    <x v="2187"/>
    <x v="2440"/>
    <x v="3"/>
    <x v="30"/>
    <x v="283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311"/>
    <b v="0"/>
    <s v="publishing/translations"/>
    <x v="1991"/>
    <x v="2"/>
    <x v="3"/>
    <x v="30"/>
    <x v="2839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485"/>
    <b v="0"/>
    <s v="publishing/translations"/>
    <x v="1725"/>
    <x v="2108"/>
    <x v="3"/>
    <x v="30"/>
    <x v="2840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264"/>
    <b v="0"/>
    <s v="publishing/translations"/>
    <x v="2188"/>
    <x v="2441"/>
    <x v="3"/>
    <x v="30"/>
    <x v="284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64"/>
    <n v="5431"/>
    <x v="2"/>
    <s v="US"/>
    <s v="USD"/>
    <n v="1448517816"/>
    <n v="1445922216"/>
    <b v="0"/>
    <x v="5"/>
    <b v="0"/>
    <s v="publishing/translations"/>
    <x v="2189"/>
    <x v="2442"/>
    <x v="3"/>
    <x v="30"/>
    <x v="2842"/>
    <d v="2015-11-26T01:03:36"/>
  </r>
  <r>
    <n v="1432"/>
    <s v="The Holy Bib-el"/>
    <s v="THE HOLY BIB-EL Translated By Leon Cook. The Creation: CHAPTER 1.  1* In the beginning Gods created The Heavens and The Planet Earth."/>
    <x v="68"/>
    <n v="0"/>
    <x v="2"/>
    <s v="US"/>
    <s v="USD"/>
    <n v="1437417828"/>
    <n v="1434825828"/>
    <b v="0"/>
    <x v="485"/>
    <b v="0"/>
    <s v="publishing/translations"/>
    <x v="1725"/>
    <x v="2108"/>
    <x v="3"/>
    <x v="30"/>
    <x v="2843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x v="2190"/>
    <x v="2443"/>
    <x v="3"/>
    <x v="30"/>
    <x v="2844"/>
    <d v="2016-12-10T06:00:00"/>
  </r>
  <r>
    <n v="1434"/>
    <s v="Translation of 'SOCIALCAPITALISM' (2014)"/>
    <s v="Interest from abroad to publish my book SOCIALCAPITALISM. Need translation to English master. Help appreciated."/>
    <x v="331"/>
    <n v="8190"/>
    <x v="2"/>
    <s v="DK"/>
    <s v="DKK"/>
    <n v="1433775600"/>
    <n v="1431973478"/>
    <b v="0"/>
    <x v="220"/>
    <b v="0"/>
    <s v="publishing/translations"/>
    <x v="2191"/>
    <x v="2444"/>
    <x v="3"/>
    <x v="30"/>
    <x v="2845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198"/>
    <b v="0"/>
    <s v="publishing/translations"/>
    <x v="1826"/>
    <x v="782"/>
    <x v="3"/>
    <x v="30"/>
    <x v="284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198"/>
    <b v="0"/>
    <s v="publishing/translations"/>
    <x v="2192"/>
    <x v="2445"/>
    <x v="3"/>
    <x v="30"/>
    <x v="2847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x v="2193"/>
    <x v="2446"/>
    <x v="3"/>
    <x v="30"/>
    <x v="284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x v="1874"/>
    <x v="1440"/>
    <x v="3"/>
    <x v="30"/>
    <x v="284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332"/>
    <n v="180"/>
    <x v="2"/>
    <s v="CA"/>
    <s v="CAD"/>
    <n v="1425758101"/>
    <n v="1423166101"/>
    <b v="0"/>
    <x v="244"/>
    <b v="0"/>
    <s v="publishing/translations"/>
    <x v="2194"/>
    <x v="446"/>
    <x v="3"/>
    <x v="30"/>
    <x v="285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55"/>
    <n v="1"/>
    <x v="2"/>
    <s v="IT"/>
    <s v="EUR"/>
    <n v="1464285463"/>
    <n v="1461693463"/>
    <b v="0"/>
    <x v="29"/>
    <b v="0"/>
    <s v="publishing/translations"/>
    <x v="2195"/>
    <x v="2143"/>
    <x v="3"/>
    <x v="30"/>
    <x v="2851"/>
    <d v="2016-05-26T12:57:43"/>
  </r>
  <r>
    <n v="1441"/>
    <s v="Sikh Police: Guru Granth Sahib Project"/>
    <s v="Guru Granth Sahib; User Friendly. A book which captures the essence of the Guru Granth Sahib in modern English and also made digital."/>
    <x v="333"/>
    <n v="2020"/>
    <x v="2"/>
    <s v="GB"/>
    <s v="GBP"/>
    <n v="1441995769"/>
    <n v="1436811769"/>
    <b v="0"/>
    <x v="311"/>
    <b v="0"/>
    <s v="publishing/translations"/>
    <x v="2196"/>
    <x v="2447"/>
    <x v="3"/>
    <x v="30"/>
    <x v="285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485"/>
    <b v="0"/>
    <s v="publishing/translations"/>
    <x v="1725"/>
    <x v="2108"/>
    <x v="3"/>
    <x v="30"/>
    <x v="285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55"/>
    <n v="0"/>
    <x v="2"/>
    <s v="FR"/>
    <s v="EUR"/>
    <n v="1483395209"/>
    <n v="1480803209"/>
    <b v="0"/>
    <x v="485"/>
    <b v="0"/>
    <s v="publishing/translations"/>
    <x v="1725"/>
    <x v="2108"/>
    <x v="3"/>
    <x v="30"/>
    <x v="2854"/>
    <d v="2017-01-02T17:13:29"/>
  </r>
  <r>
    <n v="1444"/>
    <s v="Expand the MillionairesLetter in the US Market!"/>
    <s v="We as a successfull german stock market newsletter publisher want expand in the US market!"/>
    <x v="334"/>
    <n v="0"/>
    <x v="2"/>
    <s v="DE"/>
    <s v="EUR"/>
    <n v="1442091462"/>
    <n v="1436907462"/>
    <b v="0"/>
    <x v="485"/>
    <b v="0"/>
    <s v="publishing/translations"/>
    <x v="1725"/>
    <x v="2108"/>
    <x v="3"/>
    <x v="30"/>
    <x v="285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310"/>
    <n v="0"/>
    <x v="2"/>
    <s v="DE"/>
    <s v="EUR"/>
    <n v="1434286855"/>
    <n v="1431694855"/>
    <b v="0"/>
    <x v="485"/>
    <b v="0"/>
    <s v="publishing/translations"/>
    <x v="1725"/>
    <x v="2108"/>
    <x v="3"/>
    <x v="30"/>
    <x v="285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485"/>
    <b v="0"/>
    <s v="publishing/translations"/>
    <x v="1725"/>
    <x v="2108"/>
    <x v="3"/>
    <x v="30"/>
    <x v="2857"/>
    <d v="2016-04-21T05:44:38"/>
  </r>
  <r>
    <n v="1447"/>
    <s v="Indian Language Dictionary"/>
    <s v="I'm creating a dictionary of multiple Indian languages."/>
    <x v="277"/>
    <n v="75"/>
    <x v="2"/>
    <s v="US"/>
    <s v="USD"/>
    <n v="1467999134"/>
    <n v="1465407134"/>
    <b v="0"/>
    <x v="311"/>
    <b v="0"/>
    <s v="publishing/translations"/>
    <x v="2197"/>
    <x v="801"/>
    <x v="3"/>
    <x v="30"/>
    <x v="2858"/>
    <d v="2016-07-08T12:32:14"/>
  </r>
  <r>
    <n v="1448"/>
    <s v="Focus on changing your situation"/>
    <s v="For people in schools to the retired._x000a_Aim is to get in to schools,gyms,work places and to travel all over the world doing talks on it."/>
    <x v="184"/>
    <n v="0"/>
    <x v="2"/>
    <s v="AU"/>
    <s v="AUD"/>
    <n v="1432272300"/>
    <n v="1429655318"/>
    <b v="0"/>
    <x v="485"/>
    <b v="0"/>
    <s v="publishing/translations"/>
    <x v="1725"/>
    <x v="2108"/>
    <x v="3"/>
    <x v="30"/>
    <x v="285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287"/>
    <n v="0"/>
    <x v="2"/>
    <s v="US"/>
    <s v="USD"/>
    <n v="1431286105"/>
    <n v="1427138905"/>
    <b v="0"/>
    <x v="485"/>
    <b v="0"/>
    <s v="publishing/translations"/>
    <x v="1725"/>
    <x v="2108"/>
    <x v="3"/>
    <x v="30"/>
    <x v="2860"/>
    <d v="2015-05-10T14:28:25"/>
  </r>
  <r>
    <n v="1450"/>
    <s v="The Art of the Dill"/>
    <s v="A book of pickle recipes narrated by a mama grizzly speaking in incomplete and run-on sentences and her orangutan friend. #Artofthedill"/>
    <x v="60"/>
    <n v="1"/>
    <x v="2"/>
    <s v="US"/>
    <s v="USD"/>
    <n v="1455941197"/>
    <n v="1453349197"/>
    <b v="0"/>
    <x v="29"/>
    <b v="0"/>
    <s v="publishing/translations"/>
    <x v="2198"/>
    <x v="2143"/>
    <x v="3"/>
    <x v="30"/>
    <x v="286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244"/>
    <b v="0"/>
    <s v="publishing/fiction"/>
    <x v="2199"/>
    <x v="2423"/>
    <x v="3"/>
    <x v="25"/>
    <x v="2862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x v="1826"/>
    <x v="2117"/>
    <x v="3"/>
    <x v="25"/>
    <x v="2863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198"/>
    <b v="0"/>
    <s v="publishing/fiction"/>
    <x v="2200"/>
    <x v="801"/>
    <x v="3"/>
    <x v="25"/>
    <x v="2864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485"/>
    <b v="0"/>
    <s v="publishing/fiction"/>
    <x v="1725"/>
    <x v="2108"/>
    <x v="3"/>
    <x v="25"/>
    <x v="2865"/>
    <d v="2012-07-21T09:51:00"/>
  </r>
  <r>
    <n v="1485"/>
    <s v="Covenant Kept - A Christian novel"/>
    <s v="Covenant Kept is a unique story that follows an ordinary woman through an extraordinary spiritual journey. Please help fund me."/>
    <x v="138"/>
    <n v="150"/>
    <x v="2"/>
    <s v="US"/>
    <s v="USD"/>
    <n v="1434827173"/>
    <n v="1430939173"/>
    <b v="0"/>
    <x v="311"/>
    <b v="0"/>
    <s v="publishing/fiction"/>
    <x v="2201"/>
    <x v="73"/>
    <x v="3"/>
    <x v="25"/>
    <x v="2866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311"/>
    <b v="0"/>
    <s v="publishing/fiction"/>
    <x v="2202"/>
    <x v="2290"/>
    <x v="3"/>
    <x v="25"/>
    <x v="2867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485"/>
    <b v="0"/>
    <s v="publishing/fiction"/>
    <x v="1725"/>
    <x v="2108"/>
    <x v="3"/>
    <x v="25"/>
    <x v="2868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244"/>
    <b v="0"/>
    <s v="publishing/fiction"/>
    <x v="1821"/>
    <x v="88"/>
    <x v="3"/>
    <x v="25"/>
    <x v="2869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485"/>
    <b v="0"/>
    <s v="publishing/fiction"/>
    <x v="1725"/>
    <x v="2108"/>
    <x v="3"/>
    <x v="25"/>
    <x v="287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251"/>
    <n v="895"/>
    <x v="2"/>
    <s v="US"/>
    <s v="USD"/>
    <n v="1380720474"/>
    <n v="1378214874"/>
    <b v="0"/>
    <x v="10"/>
    <b v="0"/>
    <s v="publishing/fiction"/>
    <x v="2203"/>
    <x v="2448"/>
    <x v="3"/>
    <x v="25"/>
    <x v="2871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x v="2204"/>
    <x v="101"/>
    <x v="3"/>
    <x v="25"/>
    <x v="2872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198"/>
    <b v="0"/>
    <s v="publishing/fiction"/>
    <x v="1975"/>
    <x v="2"/>
    <x v="3"/>
    <x v="25"/>
    <x v="2873"/>
    <d v="2011-06-18T16:14:06"/>
  </r>
  <r>
    <n v="1493"/>
    <s v="The Great Grand Zeppelin Chase"/>
    <s v="Help illustrate the sequel to the bestselling _x000a_The Transylvania Flying Squad of Detectives"/>
    <x v="233"/>
    <n v="0"/>
    <x v="2"/>
    <s v="US"/>
    <s v="USD"/>
    <n v="1371415675"/>
    <n v="1368823675"/>
    <b v="0"/>
    <x v="485"/>
    <b v="0"/>
    <s v="publishing/fiction"/>
    <x v="1725"/>
    <x v="2108"/>
    <x v="3"/>
    <x v="25"/>
    <x v="2874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20"/>
    <b v="0"/>
    <s v="publishing/fiction"/>
    <x v="2205"/>
    <x v="2449"/>
    <x v="3"/>
    <x v="25"/>
    <x v="2875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485"/>
    <b v="0"/>
    <s v="publishing/fiction"/>
    <x v="1725"/>
    <x v="2108"/>
    <x v="3"/>
    <x v="25"/>
    <x v="2876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485"/>
    <b v="0"/>
    <s v="publishing/fiction"/>
    <x v="1725"/>
    <x v="2108"/>
    <x v="3"/>
    <x v="25"/>
    <x v="2877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x v="1880"/>
    <x v="2143"/>
    <x v="3"/>
    <x v="25"/>
    <x v="287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311"/>
    <b v="0"/>
    <s v="publishing/fiction"/>
    <x v="2206"/>
    <x v="2450"/>
    <x v="3"/>
    <x v="25"/>
    <x v="2879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x v="2207"/>
    <x v="2117"/>
    <x v="3"/>
    <x v="25"/>
    <x v="2880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2"/>
    <s v="US"/>
    <s v="USD"/>
    <n v="1367444557"/>
    <n v="1364852557"/>
    <b v="0"/>
    <x v="41"/>
    <b v="0"/>
    <s v="publishing/fiction"/>
    <x v="2208"/>
    <x v="2451"/>
    <x v="3"/>
    <x v="25"/>
    <x v="2881"/>
    <d v="2013-05-01T16:42:37"/>
  </r>
  <r>
    <n v="1541"/>
    <s v="The Panama Canal Bridge of the Americas"/>
    <s v="My Goal is to travel across Panama with my team and capture the beauty and wildlife throughout the canal."/>
    <x v="67"/>
    <n v="6"/>
    <x v="2"/>
    <s v="US"/>
    <s v="USD"/>
    <n v="1420045538"/>
    <n v="1417453538"/>
    <b v="0"/>
    <x v="198"/>
    <b v="0"/>
    <s v="photography/nature"/>
    <x v="1754"/>
    <x v="2177"/>
    <x v="5"/>
    <x v="31"/>
    <x v="2882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x v="2178"/>
    <x v="1834"/>
    <x v="5"/>
    <x v="31"/>
    <x v="2883"/>
    <d v="2015-06-30T18:55:00"/>
  </r>
  <r>
    <n v="1543"/>
    <s v="Sunrises in the MidWest"/>
    <s v="I plan to take pictures of the sunrise in the MidWest every day in 2015 and compile them in a slide show for distribution."/>
    <x v="240"/>
    <n v="10"/>
    <x v="2"/>
    <s v="US"/>
    <s v="USD"/>
    <n v="1416662034"/>
    <n v="1414066434"/>
    <b v="0"/>
    <x v="29"/>
    <b v="0"/>
    <s v="photography/nature"/>
    <x v="2209"/>
    <x v="440"/>
    <x v="5"/>
    <x v="31"/>
    <x v="2884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485"/>
    <b v="0"/>
    <s v="photography/nature"/>
    <x v="1725"/>
    <x v="2108"/>
    <x v="5"/>
    <x v="31"/>
    <x v="2885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x v="1754"/>
    <x v="2143"/>
    <x v="5"/>
    <x v="31"/>
    <x v="2886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20"/>
    <b v="0"/>
    <s v="photography/nature"/>
    <x v="2210"/>
    <x v="2452"/>
    <x v="5"/>
    <x v="31"/>
    <x v="2887"/>
    <d v="2014-09-17T00:06:39"/>
  </r>
  <r>
    <n v="1547"/>
    <s v="Sound Photography"/>
    <s v="I have produced a limited number (100) of five 8x10 prints of mixed photography I would like to share with you."/>
    <x v="335"/>
    <n v="0"/>
    <x v="2"/>
    <s v="US"/>
    <s v="USD"/>
    <n v="1487844882"/>
    <n v="1487240082"/>
    <b v="0"/>
    <x v="485"/>
    <b v="0"/>
    <s v="photography/nature"/>
    <x v="1725"/>
    <x v="2108"/>
    <x v="5"/>
    <x v="31"/>
    <x v="2888"/>
    <d v="2017-02-23T05:14:42"/>
  </r>
  <r>
    <n v="1548"/>
    <s v="Change the World through Color"/>
    <s v="Beauty is in the eye of the beholder and I want to inspire conservation through color."/>
    <x v="113"/>
    <n v="60"/>
    <x v="2"/>
    <s v="US"/>
    <s v="USD"/>
    <n v="1447020620"/>
    <n v="1444425020"/>
    <b v="0"/>
    <x v="29"/>
    <b v="0"/>
    <s v="photography/nature"/>
    <x v="2211"/>
    <x v="88"/>
    <x v="5"/>
    <x v="31"/>
    <x v="2889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244"/>
    <b v="0"/>
    <s v="photography/nature"/>
    <x v="1921"/>
    <x v="2453"/>
    <x v="5"/>
    <x v="31"/>
    <x v="289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x v="2212"/>
    <x v="2454"/>
    <x v="5"/>
    <x v="31"/>
    <x v="2891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485"/>
    <b v="0"/>
    <s v="photography/nature"/>
    <x v="1725"/>
    <x v="2108"/>
    <x v="5"/>
    <x v="31"/>
    <x v="289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38"/>
    <n v="2115"/>
    <x v="2"/>
    <s v="US"/>
    <s v="USD"/>
    <n v="1412135940"/>
    <n v="1410366708"/>
    <b v="0"/>
    <x v="38"/>
    <b v="0"/>
    <s v="photography/nature"/>
    <x v="2213"/>
    <x v="2455"/>
    <x v="5"/>
    <x v="31"/>
    <x v="289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485"/>
    <b v="0"/>
    <s v="photography/nature"/>
    <x v="1725"/>
    <x v="2108"/>
    <x v="5"/>
    <x v="31"/>
    <x v="2894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485"/>
    <b v="0"/>
    <s v="photography/nature"/>
    <x v="1725"/>
    <x v="2108"/>
    <x v="5"/>
    <x v="31"/>
    <x v="2895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485"/>
    <b v="0"/>
    <s v="photography/nature"/>
    <x v="1725"/>
    <x v="2108"/>
    <x v="5"/>
    <x v="31"/>
    <x v="2896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x v="2214"/>
    <x v="2456"/>
    <x v="5"/>
    <x v="31"/>
    <x v="2897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x v="2178"/>
    <x v="101"/>
    <x v="5"/>
    <x v="31"/>
    <x v="2898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311"/>
    <b v="0"/>
    <s v="photography/nature"/>
    <x v="2215"/>
    <x v="1759"/>
    <x v="5"/>
    <x v="31"/>
    <x v="2899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x v="1811"/>
    <x v="73"/>
    <x v="5"/>
    <x v="31"/>
    <x v="2900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304"/>
    <b v="0"/>
    <s v="photography/nature"/>
    <x v="2216"/>
    <x v="2421"/>
    <x v="5"/>
    <x v="31"/>
    <x v="2901"/>
    <d v="2014-11-12T20:29:53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x v="2031"/>
    <x v="2117"/>
    <x v="5"/>
    <x v="32"/>
    <x v="2902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311"/>
    <b v="0"/>
    <s v="photography/places"/>
    <x v="2217"/>
    <x v="1222"/>
    <x v="5"/>
    <x v="32"/>
    <x v="2903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x v="2218"/>
    <x v="2"/>
    <x v="5"/>
    <x v="32"/>
    <x v="2904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485"/>
    <b v="0"/>
    <s v="photography/places"/>
    <x v="1725"/>
    <x v="2108"/>
    <x v="5"/>
    <x v="32"/>
    <x v="2905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x v="2219"/>
    <x v="2457"/>
    <x v="5"/>
    <x v="32"/>
    <x v="2906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485"/>
    <b v="0"/>
    <s v="photography/places"/>
    <x v="1725"/>
    <x v="2108"/>
    <x v="5"/>
    <x v="32"/>
    <x v="290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x v="1913"/>
    <x v="2143"/>
    <x v="5"/>
    <x v="32"/>
    <x v="2908"/>
    <d v="2014-12-13T17:49:25"/>
  </r>
  <r>
    <n v="1588"/>
    <s v="The Right Side of Texas"/>
    <s v="Southeast Texas as seen through the lens of a cell phone camera"/>
    <x v="336"/>
    <n v="0"/>
    <x v="2"/>
    <s v="US"/>
    <s v="USD"/>
    <n v="1422735120"/>
    <n v="1420091999"/>
    <b v="0"/>
    <x v="485"/>
    <b v="0"/>
    <s v="photography/places"/>
    <x v="1725"/>
    <x v="2108"/>
    <x v="5"/>
    <x v="32"/>
    <x v="2909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485"/>
    <b v="0"/>
    <s v="photography/places"/>
    <x v="1725"/>
    <x v="2108"/>
    <x v="5"/>
    <x v="32"/>
    <x v="2910"/>
    <d v="2015-10-09T18:38:06"/>
  </r>
  <r>
    <n v="1590"/>
    <s v="An Italian Adventure"/>
    <s v="Discover Italy through photography."/>
    <x v="180"/>
    <n v="1020"/>
    <x v="2"/>
    <s v="IT"/>
    <s v="EUR"/>
    <n v="1443040464"/>
    <n v="1440448464"/>
    <b v="0"/>
    <x v="198"/>
    <b v="0"/>
    <s v="photography/places"/>
    <x v="1985"/>
    <x v="2458"/>
    <x v="5"/>
    <x v="32"/>
    <x v="291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66"/>
    <b v="0"/>
    <s v="photography/places"/>
    <x v="2220"/>
    <x v="2459"/>
    <x v="5"/>
    <x v="32"/>
    <x v="2912"/>
    <d v="2016-04-03T11:25:41"/>
  </r>
  <r>
    <n v="1592"/>
    <s v="The Views of Pittsburgh"/>
    <s v="A portfolio collage of beautiful pictures of authentic Pittsburgh locations and scenery."/>
    <x v="150"/>
    <n v="0"/>
    <x v="2"/>
    <s v="US"/>
    <s v="USD"/>
    <n v="1427503485"/>
    <n v="1423619085"/>
    <b v="0"/>
    <x v="485"/>
    <b v="0"/>
    <s v="photography/places"/>
    <x v="1725"/>
    <x v="2108"/>
    <x v="5"/>
    <x v="32"/>
    <x v="2913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311"/>
    <b v="0"/>
    <s v="photography/places"/>
    <x v="2221"/>
    <x v="2143"/>
    <x v="5"/>
    <x v="32"/>
    <x v="2914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x v="2222"/>
    <x v="2220"/>
    <x v="5"/>
    <x v="32"/>
    <x v="2915"/>
    <d v="2016-05-15T11:21:00"/>
  </r>
  <r>
    <n v="1595"/>
    <s v="Civil war battlefields and forts"/>
    <s v="To make a coffee table book,  displaying civil war battlefields and forts,  taken at the same time of year the battles were fought."/>
    <x v="60"/>
    <n v="280"/>
    <x v="2"/>
    <s v="US"/>
    <s v="USD"/>
    <n v="1403122380"/>
    <n v="1400634728"/>
    <b v="0"/>
    <x v="63"/>
    <b v="0"/>
    <s v="photography/places"/>
    <x v="2223"/>
    <x v="590"/>
    <x v="5"/>
    <x v="32"/>
    <x v="2916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311"/>
    <b v="0"/>
    <s v="photography/places"/>
    <x v="2224"/>
    <x v="801"/>
    <x v="5"/>
    <x v="32"/>
    <x v="2917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485"/>
    <b v="0"/>
    <s v="photography/places"/>
    <x v="1725"/>
    <x v="2108"/>
    <x v="5"/>
    <x v="32"/>
    <x v="2918"/>
    <d v="2016-09-20T03:29:57"/>
  </r>
  <r>
    <n v="1598"/>
    <s v="Dream TRIP to Tornado Alley"/>
    <s v="I want to get our there and expand my photography skills and take a trip to Tornado alley to get more shots of storms and hopefully to"/>
    <x v="102"/>
    <n v="1"/>
    <x v="2"/>
    <s v="US"/>
    <s v="USD"/>
    <n v="1437926458"/>
    <n v="1432742458"/>
    <b v="0"/>
    <x v="29"/>
    <b v="0"/>
    <s v="photography/places"/>
    <x v="1871"/>
    <x v="2143"/>
    <x v="5"/>
    <x v="32"/>
    <x v="2919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485"/>
    <b v="0"/>
    <s v="photography/places"/>
    <x v="1725"/>
    <x v="2108"/>
    <x v="5"/>
    <x v="32"/>
    <x v="2920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172"/>
    <b v="0"/>
    <s v="photography/places"/>
    <x v="2225"/>
    <x v="1947"/>
    <x v="5"/>
    <x v="32"/>
    <x v="292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x v="337"/>
    <n v="10"/>
    <x v="2"/>
    <s v="US"/>
    <s v="USD"/>
    <n v="1421337405"/>
    <n v="1418745405"/>
    <b v="0"/>
    <x v="198"/>
    <b v="0"/>
    <s v="music/faith"/>
    <x v="2226"/>
    <x v="2117"/>
    <x v="4"/>
    <x v="21"/>
    <x v="2922"/>
    <d v="2015-01-15T10:56:45"/>
  </r>
  <r>
    <n v="1702"/>
    <s v="lyndale lewis and new vision prosper cd release"/>
    <s v="I can do all things through christ jesus"/>
    <x v="269"/>
    <n v="1"/>
    <x v="2"/>
    <s v="US"/>
    <s v="USD"/>
    <n v="1427745150"/>
    <n v="1425156750"/>
    <b v="0"/>
    <x v="29"/>
    <b v="0"/>
    <s v="music/faith"/>
    <x v="2227"/>
    <x v="2143"/>
    <x v="4"/>
    <x v="21"/>
    <x v="2923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198"/>
    <b v="0"/>
    <s v="music/faith"/>
    <x v="1847"/>
    <x v="2149"/>
    <x v="4"/>
    <x v="21"/>
    <x v="2924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20"/>
    <b v="0"/>
    <s v="music/faith"/>
    <x v="2228"/>
    <x v="2460"/>
    <x v="4"/>
    <x v="21"/>
    <x v="2925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485"/>
    <b v="0"/>
    <s v="music/faith"/>
    <x v="1725"/>
    <x v="2108"/>
    <x v="4"/>
    <x v="21"/>
    <x v="2926"/>
    <d v="2015-09-09T11:00:00"/>
  </r>
  <r>
    <n v="1706"/>
    <s v="Gemeinde in Bremen"/>
    <s v="Unsere &quot;Aufgabe&quot; ist es, fÃ¼r Christen da zu sein die keiner Gemeinde angehÃ¶ren. Zudem spielt Lobpreis eine Zentrale Rolle."/>
    <x v="65"/>
    <n v="0"/>
    <x v="2"/>
    <s v="DE"/>
    <s v="EUR"/>
    <n v="1440314472"/>
    <n v="1435130472"/>
    <b v="0"/>
    <x v="485"/>
    <b v="0"/>
    <s v="music/faith"/>
    <x v="1725"/>
    <x v="2108"/>
    <x v="4"/>
    <x v="21"/>
    <x v="292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172"/>
    <b v="0"/>
    <s v="music/faith"/>
    <x v="2229"/>
    <x v="2461"/>
    <x v="4"/>
    <x v="21"/>
    <x v="2928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485"/>
    <b v="0"/>
    <s v="music/faith"/>
    <x v="1725"/>
    <x v="2108"/>
    <x v="4"/>
    <x v="21"/>
    <x v="2929"/>
    <d v="2016-05-01T15:48:26"/>
  </r>
  <r>
    <n v="1709"/>
    <s v="Psalms"/>
    <s v="A project to set psalms to music. The psalms are taken from the English Standard Version (ESV) of the Bible."/>
    <x v="221"/>
    <n v="85"/>
    <x v="2"/>
    <s v="US"/>
    <s v="USD"/>
    <n v="1409513940"/>
    <n v="1405949514"/>
    <b v="0"/>
    <x v="304"/>
    <b v="0"/>
    <s v="music/faith"/>
    <x v="2230"/>
    <x v="2122"/>
    <x v="4"/>
    <x v="21"/>
    <x v="2930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x v="2231"/>
    <x v="992"/>
    <x v="4"/>
    <x v="21"/>
    <x v="293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198"/>
    <b v="0"/>
    <s v="music/faith"/>
    <x v="1764"/>
    <x v="2462"/>
    <x v="4"/>
    <x v="21"/>
    <x v="2932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485"/>
    <b v="0"/>
    <s v="music/faith"/>
    <x v="1725"/>
    <x v="2108"/>
    <x v="4"/>
    <x v="21"/>
    <x v="2933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x v="2232"/>
    <x v="73"/>
    <x v="4"/>
    <x v="21"/>
    <x v="293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x v="2233"/>
    <x v="2463"/>
    <x v="4"/>
    <x v="21"/>
    <x v="2935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198"/>
    <b v="0"/>
    <s v="music/faith"/>
    <x v="2145"/>
    <x v="2141"/>
    <x v="4"/>
    <x v="21"/>
    <x v="293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311"/>
    <b v="0"/>
    <s v="music/faith"/>
    <x v="2111"/>
    <x v="73"/>
    <x v="4"/>
    <x v="21"/>
    <x v="2937"/>
    <d v="2016-12-09T09:51:39"/>
  </r>
  <r>
    <n v="1717"/>
    <s v="Shift Records A New EP!"/>
    <s v="Our first record created to reach, inspire, and ultimately express the love of Jesus to our generation."/>
    <x v="338"/>
    <n v="1395"/>
    <x v="2"/>
    <s v="US"/>
    <s v="USD"/>
    <n v="1461211200"/>
    <n v="1459467238"/>
    <b v="0"/>
    <x v="14"/>
    <b v="0"/>
    <s v="music/faith"/>
    <x v="2234"/>
    <x v="2464"/>
    <x v="4"/>
    <x v="21"/>
    <x v="2938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x v="198"/>
    <b v="0"/>
    <s v="music/faith"/>
    <x v="2235"/>
    <x v="2419"/>
    <x v="4"/>
    <x v="21"/>
    <x v="293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311"/>
    <b v="0"/>
    <s v="music/faith"/>
    <x v="2236"/>
    <x v="1759"/>
    <x v="4"/>
    <x v="21"/>
    <x v="2940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x v="2237"/>
    <x v="2465"/>
    <x v="4"/>
    <x v="21"/>
    <x v="2941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485"/>
    <b v="0"/>
    <s v="music/faith"/>
    <x v="1725"/>
    <x v="2108"/>
    <x v="4"/>
    <x v="21"/>
    <x v="2942"/>
    <d v="2015-12-11T06:04:23"/>
  </r>
  <r>
    <n v="1722"/>
    <s v="Preserving the DC Gospel Stars"/>
    <s v="I am raising money to leave a legacy for the DC Gospel Stars and preserve this art form for music lovers of this style."/>
    <x v="339"/>
    <n v="1"/>
    <x v="2"/>
    <s v="US"/>
    <s v="USD"/>
    <n v="1459642200"/>
    <n v="1456441429"/>
    <b v="0"/>
    <x v="29"/>
    <b v="0"/>
    <s v="music/faith"/>
    <x v="2238"/>
    <x v="2143"/>
    <x v="4"/>
    <x v="21"/>
    <x v="2943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311"/>
    <b v="0"/>
    <s v="music/faith"/>
    <x v="2160"/>
    <x v="2466"/>
    <x v="4"/>
    <x v="21"/>
    <x v="2944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304"/>
    <b v="0"/>
    <s v="music/faith"/>
    <x v="2239"/>
    <x v="2218"/>
    <x v="4"/>
    <x v="21"/>
    <x v="2945"/>
    <d v="2014-10-30T17:22:42"/>
  </r>
  <r>
    <n v="1725"/>
    <s v="Unveiled Debut Album"/>
    <s v="Christian band signed to VECA Records to release their debut album in Spring 2015.  This ministry is relying on faith-based donations."/>
    <x v="65"/>
    <n v="560"/>
    <x v="2"/>
    <s v="US"/>
    <s v="USD"/>
    <n v="1408922049"/>
    <n v="1406330049"/>
    <b v="0"/>
    <x v="172"/>
    <b v="0"/>
    <s v="music/faith"/>
    <x v="2240"/>
    <x v="2467"/>
    <x v="4"/>
    <x v="21"/>
    <x v="2946"/>
    <d v="2014-08-24T18:14:09"/>
  </r>
  <r>
    <n v="1726"/>
    <s v="&quot;Every Day&quot; CD by Amanda Joy Hall"/>
    <s v="Amanda Joy Hall's sophomore album, &quot;Every Day&quot;. Release expected July 2014"/>
    <x v="86"/>
    <n v="2196"/>
    <x v="2"/>
    <s v="US"/>
    <s v="USD"/>
    <n v="1403906664"/>
    <n v="1401401064"/>
    <b v="0"/>
    <x v="38"/>
    <b v="0"/>
    <s v="music/faith"/>
    <x v="2241"/>
    <x v="2468"/>
    <x v="4"/>
    <x v="21"/>
    <x v="2947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x v="1754"/>
    <x v="2143"/>
    <x v="4"/>
    <x v="21"/>
    <x v="2948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x v="2242"/>
    <x v="2469"/>
    <x v="4"/>
    <x v="21"/>
    <x v="2949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485"/>
    <b v="0"/>
    <s v="music/faith"/>
    <x v="1725"/>
    <x v="2108"/>
    <x v="4"/>
    <x v="21"/>
    <x v="2950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485"/>
    <b v="0"/>
    <s v="music/faith"/>
    <x v="1725"/>
    <x v="2108"/>
    <x v="4"/>
    <x v="21"/>
    <x v="2951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485"/>
    <b v="0"/>
    <s v="music/faith"/>
    <x v="1725"/>
    <x v="2108"/>
    <x v="4"/>
    <x v="21"/>
    <x v="2952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485"/>
    <b v="0"/>
    <s v="music/faith"/>
    <x v="1725"/>
    <x v="2108"/>
    <x v="4"/>
    <x v="21"/>
    <x v="2953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485"/>
    <b v="0"/>
    <s v="music/faith"/>
    <x v="1725"/>
    <x v="2108"/>
    <x v="4"/>
    <x v="21"/>
    <x v="2954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x v="2243"/>
    <x v="2143"/>
    <x v="4"/>
    <x v="21"/>
    <x v="2955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198"/>
    <b v="0"/>
    <s v="music/faith"/>
    <x v="2244"/>
    <x v="1869"/>
    <x v="4"/>
    <x v="21"/>
    <x v="2956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x v="2245"/>
    <x v="2470"/>
    <x v="4"/>
    <x v="21"/>
    <x v="2957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x v="2246"/>
    <x v="98"/>
    <x v="4"/>
    <x v="21"/>
    <x v="2958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x v="1808"/>
    <x v="1834"/>
    <x v="4"/>
    <x v="21"/>
    <x v="2959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x v="1826"/>
    <x v="2143"/>
    <x v="4"/>
    <x v="21"/>
    <x v="2960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485"/>
    <b v="0"/>
    <s v="music/faith"/>
    <x v="1725"/>
    <x v="2108"/>
    <x v="4"/>
    <x v="21"/>
    <x v="2961"/>
    <d v="2015-07-16T14:37:0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x v="2247"/>
    <x v="2471"/>
    <x v="5"/>
    <x v="9"/>
    <x v="2962"/>
    <d v="2014-08-03T06:39:39"/>
  </r>
  <r>
    <n v="1765"/>
    <s v="Oklahoma, The Way I See It; The Book"/>
    <s v="Everyday I meet new people and everyday I learn a new story. These are the most popular of those stories from the first year of OTWISI."/>
    <x v="85"/>
    <n v="7433.48"/>
    <x v="2"/>
    <s v="US"/>
    <s v="USD"/>
    <n v="1407972712"/>
    <n v="1405380712"/>
    <b v="1"/>
    <x v="243"/>
    <b v="0"/>
    <s v="photography/photobooks"/>
    <x v="2248"/>
    <x v="2472"/>
    <x v="5"/>
    <x v="9"/>
    <x v="2963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485"/>
    <b v="0"/>
    <s v="photography/photobooks"/>
    <x v="1725"/>
    <x v="2108"/>
    <x v="5"/>
    <x v="9"/>
    <x v="2964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x v="2249"/>
    <x v="2473"/>
    <x v="5"/>
    <x v="9"/>
    <x v="2965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x v="2250"/>
    <x v="2474"/>
    <x v="5"/>
    <x v="9"/>
    <x v="2966"/>
    <d v="2014-09-27T08:27:24"/>
  </r>
  <r>
    <n v="1769"/>
    <s v="Navajo Textile Project"/>
    <s v="To create a publication, and exhibition documenting the collection of Jamie Ross, longtime collector of Navajo Textiles"/>
    <x v="68"/>
    <n v="1081"/>
    <x v="2"/>
    <s v="US"/>
    <s v="USD"/>
    <n v="1421177959"/>
    <n v="1418585959"/>
    <b v="1"/>
    <x v="19"/>
    <b v="0"/>
    <s v="photography/photobooks"/>
    <x v="2251"/>
    <x v="2475"/>
    <x v="5"/>
    <x v="9"/>
    <x v="296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298"/>
    <n v="13846"/>
    <x v="2"/>
    <s v="US"/>
    <s v="USD"/>
    <n v="1413312194"/>
    <n v="1410288194"/>
    <b v="1"/>
    <x v="266"/>
    <b v="0"/>
    <s v="photography/photobooks"/>
    <x v="2252"/>
    <x v="2233"/>
    <x v="5"/>
    <x v="9"/>
    <x v="2968"/>
    <d v="2014-10-14T13:43:14"/>
  </r>
  <r>
    <n v="1771"/>
    <s v="&quot;Drakes Folly&quot;"/>
    <s v="Photographic book on the historic oil region of Pennsylvania where Edwin Drake drilled the well that started the modern oil industry."/>
    <x v="203"/>
    <n v="895"/>
    <x v="2"/>
    <s v="GB"/>
    <s v="GBP"/>
    <n v="1414107040"/>
    <n v="1411515040"/>
    <b v="1"/>
    <x v="20"/>
    <b v="0"/>
    <s v="photography/photobooks"/>
    <x v="2253"/>
    <x v="1691"/>
    <x v="5"/>
    <x v="9"/>
    <x v="2969"/>
    <d v="2014-10-23T18:30:40"/>
  </r>
  <r>
    <n v="1772"/>
    <s v="White Mountain"/>
    <s v="A photobook and a short documentary film telling the story of Holocaust in Northwestern Lithuania"/>
    <x v="65"/>
    <n v="858"/>
    <x v="2"/>
    <s v="GB"/>
    <s v="GBP"/>
    <n v="1404666836"/>
    <n v="1399482836"/>
    <b v="1"/>
    <x v="10"/>
    <b v="0"/>
    <s v="photography/photobooks"/>
    <x v="2254"/>
    <x v="2476"/>
    <x v="5"/>
    <x v="9"/>
    <x v="297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x v="2255"/>
    <x v="2477"/>
    <x v="5"/>
    <x v="9"/>
    <x v="2971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x v="2075"/>
    <x v="2478"/>
    <x v="5"/>
    <x v="9"/>
    <x v="2972"/>
    <d v="2014-11-29T09:59:00"/>
  </r>
  <r>
    <n v="1775"/>
    <s v="Muhammad Ali - The Comeback"/>
    <s v="Rarely seen images of Muhammad Ali in his prime as he trained in Miami Beach at the famous 5th Street Gym in the early 70s"/>
    <x v="340"/>
    <n v="21158"/>
    <x v="2"/>
    <s v="US"/>
    <s v="USD"/>
    <n v="1414193160"/>
    <n v="1410305160"/>
    <b v="1"/>
    <x v="441"/>
    <b v="0"/>
    <s v="photography/photobooks"/>
    <x v="2256"/>
    <x v="2479"/>
    <x v="5"/>
    <x v="9"/>
    <x v="2973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304"/>
    <b v="0"/>
    <s v="photography/photobooks"/>
    <x v="2257"/>
    <x v="33"/>
    <x v="5"/>
    <x v="9"/>
    <x v="2974"/>
    <d v="2014-10-29T17:57:51"/>
  </r>
  <r>
    <n v="1777"/>
    <s v="All along the Control Tower"/>
    <s v="Photobook â€˜All along the Control Towerâ€™ by Theo and Frans Barten. Photos of more than 50 disused WW2 Control Towers in the UK."/>
    <x v="132"/>
    <n v="651"/>
    <x v="2"/>
    <s v="NL"/>
    <s v="EUR"/>
    <n v="1424421253"/>
    <n v="1421829253"/>
    <b v="1"/>
    <x v="73"/>
    <b v="0"/>
    <s v="photography/photobooks"/>
    <x v="2258"/>
    <x v="2480"/>
    <x v="5"/>
    <x v="9"/>
    <x v="297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9"/>
    <n v="995"/>
    <x v="2"/>
    <s v="US"/>
    <s v="USD"/>
    <n v="1427485395"/>
    <n v="1423600995"/>
    <b v="1"/>
    <x v="41"/>
    <b v="0"/>
    <s v="photography/photobooks"/>
    <x v="2259"/>
    <x v="2481"/>
    <x v="5"/>
    <x v="9"/>
    <x v="2976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x v="2260"/>
    <x v="2482"/>
    <x v="5"/>
    <x v="9"/>
    <x v="2977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01"/>
    <b v="0"/>
    <s v="photography/photobooks"/>
    <x v="2261"/>
    <x v="2483"/>
    <x v="5"/>
    <x v="9"/>
    <x v="297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5"/>
    <n v="1417"/>
    <x v="2"/>
    <s v="US"/>
    <s v="USD"/>
    <n v="1473950945"/>
    <n v="1471272545"/>
    <b v="1"/>
    <x v="54"/>
    <b v="0"/>
    <s v="photography/photobooks"/>
    <x v="2262"/>
    <x v="2484"/>
    <x v="5"/>
    <x v="9"/>
    <x v="297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228"/>
    <b v="0"/>
    <s v="photography/photobooks"/>
    <x v="2263"/>
    <x v="2485"/>
    <x v="5"/>
    <x v="9"/>
    <x v="2980"/>
    <d v="2016-02-21T08:48:09"/>
  </r>
  <r>
    <n v="1783"/>
    <s v="Hues of my Vision"/>
    <s v="My Buddy Spirit and I, Ara, camping full time camera on hand for a bit over nine years. &quot;Hue of my Vision&quot; is our Photo Book."/>
    <x v="68"/>
    <n v="9477"/>
    <x v="2"/>
    <s v="US"/>
    <s v="USD"/>
    <n v="1432248478"/>
    <n v="1429656478"/>
    <b v="1"/>
    <x v="445"/>
    <b v="0"/>
    <s v="photography/photobooks"/>
    <x v="2264"/>
    <x v="2486"/>
    <x v="5"/>
    <x v="9"/>
    <x v="298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x v="2265"/>
    <x v="2487"/>
    <x v="5"/>
    <x v="9"/>
    <x v="2982"/>
    <d v="2015-01-30T22:25:00"/>
  </r>
  <r>
    <n v="1785"/>
    <s v="Hank Bought A Bus - A photobook of our bus and adventure."/>
    <s v="A book about a school bus converted into a living space, and the adventure shared by friends on its maiden voyage."/>
    <x v="57"/>
    <n v="4853"/>
    <x v="2"/>
    <s v="US"/>
    <s v="USD"/>
    <n v="1413417600"/>
    <n v="1410750855"/>
    <b v="1"/>
    <x v="52"/>
    <b v="0"/>
    <s v="photography/photobooks"/>
    <x v="2266"/>
    <x v="2488"/>
    <x v="5"/>
    <x v="9"/>
    <x v="2983"/>
    <d v="2014-10-15T19:00:00"/>
  </r>
  <r>
    <n v="1786"/>
    <s v="Observations in 6x6"/>
    <s v="A photo book that shows a timeless trip from Portugal to Sri Lanka in a subjective point of view through an old Hasselblad objective."/>
    <x v="104"/>
    <n v="905"/>
    <x v="2"/>
    <s v="NL"/>
    <s v="EUR"/>
    <n v="1418649177"/>
    <n v="1416057177"/>
    <b v="1"/>
    <x v="60"/>
    <b v="0"/>
    <s v="photography/photobooks"/>
    <x v="2267"/>
    <x v="2489"/>
    <x v="5"/>
    <x v="9"/>
    <x v="2984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x v="2268"/>
    <x v="2490"/>
    <x v="5"/>
    <x v="9"/>
    <x v="2985"/>
    <d v="2015-04-04T09:43:57"/>
  </r>
  <r>
    <n v="1788"/>
    <s v="Beyond the Pale"/>
    <s v="A photo book celebrating Goths, exploring their lives and giving an insight into what Goth is for them."/>
    <x v="65"/>
    <n v="76"/>
    <x v="2"/>
    <s v="GB"/>
    <s v="GBP"/>
    <n v="1414795542"/>
    <n v="1412203542"/>
    <b v="1"/>
    <x v="304"/>
    <b v="0"/>
    <s v="photography/photobooks"/>
    <x v="2269"/>
    <x v="2450"/>
    <x v="5"/>
    <x v="9"/>
    <x v="2986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304"/>
    <b v="0"/>
    <s v="photography/photobooks"/>
    <x v="2031"/>
    <x v="440"/>
    <x v="5"/>
    <x v="9"/>
    <x v="2987"/>
    <d v="2015-01-12T01:00:03"/>
  </r>
  <r>
    <n v="1790"/>
    <s v="Return to Relevance: The Scott Hyde Archive"/>
    <s v="70 years of incredible photography sits patiently in old film sheet boxes, waiting for a return to relevance."/>
    <x v="341"/>
    <n v="1636"/>
    <x v="2"/>
    <s v="US"/>
    <s v="USD"/>
    <n v="1423152678"/>
    <n v="1420560678"/>
    <b v="1"/>
    <x v="41"/>
    <b v="0"/>
    <s v="photography/photobooks"/>
    <x v="2270"/>
    <x v="2491"/>
    <x v="5"/>
    <x v="9"/>
    <x v="2988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304"/>
    <b v="0"/>
    <s v="photography/photobooks"/>
    <x v="2271"/>
    <x v="2492"/>
    <x v="5"/>
    <x v="9"/>
    <x v="2989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13"/>
    <b v="0"/>
    <s v="photography/photobooks"/>
    <x v="2272"/>
    <x v="2493"/>
    <x v="5"/>
    <x v="9"/>
    <x v="2990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198"/>
    <b v="0"/>
    <s v="photography/photobooks"/>
    <x v="2107"/>
    <x v="1834"/>
    <x v="5"/>
    <x v="9"/>
    <x v="2991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x v="2273"/>
    <x v="2494"/>
    <x v="5"/>
    <x v="9"/>
    <x v="2992"/>
    <d v="2015-02-11T08:13:42"/>
  </r>
  <r>
    <n v="1795"/>
    <s v="THE AFGHANS - A Photo Book"/>
    <s v="A photography book documenting the impact of the ISAF mission on the Afghan people of Mazar-e Sharif."/>
    <x v="213"/>
    <n v="10846"/>
    <x v="2"/>
    <s v="DE"/>
    <s v="EUR"/>
    <n v="1476460800"/>
    <n v="1473922541"/>
    <b v="1"/>
    <x v="75"/>
    <b v="0"/>
    <s v="photography/photobooks"/>
    <x v="2274"/>
    <x v="2495"/>
    <x v="5"/>
    <x v="9"/>
    <x v="2993"/>
    <d v="2016-10-14T11:00:00"/>
  </r>
  <r>
    <n v="1796"/>
    <s v="Kenema"/>
    <s v="Kenema is a stunning portrait photography book by British Photographer, Peter Dibdin, capturing community life in Kenema, Sierra Leone."/>
    <x v="162"/>
    <n v="4190"/>
    <x v="2"/>
    <s v="GB"/>
    <s v="GBP"/>
    <n v="1469356366"/>
    <n v="1464172366"/>
    <b v="1"/>
    <x v="48"/>
    <b v="0"/>
    <s v="photography/photobooks"/>
    <x v="2275"/>
    <x v="2496"/>
    <x v="5"/>
    <x v="9"/>
    <x v="2994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11"/>
    <b v="0"/>
    <s v="photography/photobooks"/>
    <x v="2004"/>
    <x v="2497"/>
    <x v="5"/>
    <x v="9"/>
    <x v="2995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2"/>
    <s v="US"/>
    <s v="USD"/>
    <n v="1454572233"/>
    <n v="1449388233"/>
    <b v="1"/>
    <x v="77"/>
    <b v="0"/>
    <s v="photography/photobooks"/>
    <x v="2276"/>
    <x v="2498"/>
    <x v="5"/>
    <x v="9"/>
    <x v="2996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244"/>
    <b v="0"/>
    <s v="photography/photobooks"/>
    <x v="2277"/>
    <x v="2499"/>
    <x v="5"/>
    <x v="9"/>
    <x v="2997"/>
    <d v="2014-11-11T16:13:28"/>
  </r>
  <r>
    <n v="1800"/>
    <s v="The Sikh Project Book"/>
    <s v="Shot over 3 years in the U.K &amp; U.S, and featured in press worldwide, we need your help to back the highly anticipated Sikh Project book"/>
    <x v="342"/>
    <n v="9460"/>
    <x v="2"/>
    <s v="GB"/>
    <s v="GBP"/>
    <n v="1476109970"/>
    <n v="1473517970"/>
    <b v="1"/>
    <x v="106"/>
    <b v="0"/>
    <s v="photography/photobooks"/>
    <x v="2278"/>
    <x v="2500"/>
    <x v="5"/>
    <x v="9"/>
    <x v="2998"/>
    <d v="2016-10-10T09:32:50"/>
  </r>
  <r>
    <n v="1801"/>
    <s v="Come, Bring, Punish"/>
    <s v="Get involved in Come, Bring, Punish, a new photo book by Ewen Spencer, documenting the European Ballroom scene and the life around it"/>
    <x v="64"/>
    <n v="2355"/>
    <x v="2"/>
    <s v="GB"/>
    <s v="GBP"/>
    <n v="1450181400"/>
    <n v="1447429868"/>
    <b v="1"/>
    <x v="77"/>
    <b v="0"/>
    <s v="photography/photobooks"/>
    <x v="2279"/>
    <x v="2501"/>
    <x v="5"/>
    <x v="9"/>
    <x v="2999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x v="2280"/>
    <x v="2502"/>
    <x v="5"/>
    <x v="9"/>
    <x v="3000"/>
    <d v="2015-06-27T16:59:00"/>
  </r>
  <r>
    <n v="1803"/>
    <s v="On the Verge, the book."/>
    <s v="Photographs capture fleeting experiences, where childhood is our past and adulthood is our future. In between. On the verge."/>
    <x v="157"/>
    <n v="5390"/>
    <x v="2"/>
    <s v="US"/>
    <s v="USD"/>
    <n v="1423878182"/>
    <n v="1421199782"/>
    <b v="1"/>
    <x v="11"/>
    <b v="0"/>
    <s v="photography/photobooks"/>
    <x v="2281"/>
    <x v="2503"/>
    <x v="5"/>
    <x v="9"/>
    <x v="3001"/>
    <d v="2015-02-13T20:43:02"/>
  </r>
  <r>
    <n v="1804"/>
    <s v="No Dar Papaya:  Photographs from Colombia 2003-2013"/>
    <s v="A beautiful book of Polaroid photographs which celebrates the beauty, diversity, and distinctive character of Colombia"/>
    <x v="242"/>
    <n v="5452"/>
    <x v="2"/>
    <s v="US"/>
    <s v="USD"/>
    <n v="1447521404"/>
    <n v="1444061804"/>
    <b v="1"/>
    <x v="47"/>
    <b v="0"/>
    <s v="photography/photobooks"/>
    <x v="2282"/>
    <x v="2504"/>
    <x v="5"/>
    <x v="9"/>
    <x v="3002"/>
    <d v="2015-11-14T12:16:44"/>
  </r>
  <r>
    <n v="1805"/>
    <s v="Book &quot;The Travellers&quot;"/>
    <s v="The production of the book about my long term project &quot;The Travellers&quot;, Ireland`s biggest minority group with a nomadic origin."/>
    <x v="343"/>
    <n v="8191"/>
    <x v="2"/>
    <s v="DE"/>
    <s v="EUR"/>
    <n v="1443808800"/>
    <n v="1441048658"/>
    <b v="1"/>
    <x v="231"/>
    <b v="0"/>
    <s v="photography/photobooks"/>
    <x v="2283"/>
    <x v="2505"/>
    <x v="5"/>
    <x v="9"/>
    <x v="3003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x v="2284"/>
    <x v="2506"/>
    <x v="5"/>
    <x v="9"/>
    <x v="3004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x v="2285"/>
    <x v="2507"/>
    <x v="5"/>
    <x v="9"/>
    <x v="3005"/>
    <d v="2014-09-27T20:38:33"/>
  </r>
  <r>
    <n v="1808"/>
    <s v="An Iranian Journey"/>
    <s v="An Iranian Journey exposes the duality of life in modern Iran where youth navigate a thicket of Islamic laws and customs to live freely"/>
    <x v="213"/>
    <n v="11594"/>
    <x v="2"/>
    <s v="US"/>
    <s v="USD"/>
    <n v="1486830030"/>
    <n v="1483806030"/>
    <b v="1"/>
    <x v="83"/>
    <b v="0"/>
    <s v="photography/photobooks"/>
    <x v="2286"/>
    <x v="2508"/>
    <x v="5"/>
    <x v="9"/>
    <x v="3006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172"/>
    <b v="0"/>
    <s v="photography/photobooks"/>
    <x v="2287"/>
    <x v="1072"/>
    <x v="5"/>
    <x v="9"/>
    <x v="3007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198"/>
    <b v="0"/>
    <s v="photography/photobooks"/>
    <x v="1758"/>
    <x v="782"/>
    <x v="5"/>
    <x v="9"/>
    <x v="3008"/>
    <d v="2014-08-21T16:50:26"/>
  </r>
  <r>
    <n v="1811"/>
    <s v="The Year of Sunsets"/>
    <s v="A collection of 365 color photographs of sunsets in 2014, beautifully presented in a hardcover book."/>
    <x v="323"/>
    <n v="40"/>
    <x v="2"/>
    <s v="US"/>
    <s v="USD"/>
    <n v="1414123200"/>
    <n v="1408962270"/>
    <b v="0"/>
    <x v="55"/>
    <b v="0"/>
    <s v="photography/photobooks"/>
    <x v="2288"/>
    <x v="2509"/>
    <x v="5"/>
    <x v="9"/>
    <x v="300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86"/>
    <n v="865"/>
    <x v="2"/>
    <s v="GB"/>
    <s v="GBP"/>
    <n v="1467531536"/>
    <n v="1464939536"/>
    <b v="0"/>
    <x v="23"/>
    <b v="0"/>
    <s v="photography/photobooks"/>
    <x v="2289"/>
    <x v="2510"/>
    <x v="5"/>
    <x v="9"/>
    <x v="3010"/>
    <d v="2016-07-03T02:38:56"/>
  </r>
  <r>
    <n v="1813"/>
    <s v="Libya : The Lost Days"/>
    <s v="This project aims to document, Libyan photographic history; through both print and artisan mediums ."/>
    <x v="127"/>
    <n v="0"/>
    <x v="2"/>
    <s v="GB"/>
    <s v="GBP"/>
    <n v="1407532812"/>
    <n v="1404940812"/>
    <b v="0"/>
    <x v="485"/>
    <b v="0"/>
    <s v="photography/photobooks"/>
    <x v="1725"/>
    <x v="2108"/>
    <x v="5"/>
    <x v="9"/>
    <x v="3011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11"/>
    <b v="0"/>
    <s v="photography/photobooks"/>
    <x v="2290"/>
    <x v="2511"/>
    <x v="5"/>
    <x v="9"/>
    <x v="3012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485"/>
    <b v="0"/>
    <s v="photography/photobooks"/>
    <x v="1725"/>
    <x v="2108"/>
    <x v="5"/>
    <x v="9"/>
    <x v="3013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244"/>
    <b v="0"/>
    <s v="photography/photobooks"/>
    <x v="2291"/>
    <x v="2512"/>
    <x v="5"/>
    <x v="9"/>
    <x v="3014"/>
    <d v="2016-07-25T14:00:00"/>
  </r>
  <r>
    <n v="1817"/>
    <s v="Through the Lens of Jerry Gustafson"/>
    <s v="Hundreds of breathtaking rodeo photographs collected in a beautiful coffee table book."/>
    <x v="67"/>
    <n v="9419"/>
    <x v="2"/>
    <s v="US"/>
    <s v="USD"/>
    <n v="1485759540"/>
    <n v="1480607607"/>
    <b v="0"/>
    <x v="61"/>
    <b v="0"/>
    <s v="photography/photobooks"/>
    <x v="2292"/>
    <x v="2513"/>
    <x v="5"/>
    <x v="9"/>
    <x v="3015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485"/>
    <b v="0"/>
    <s v="photography/photobooks"/>
    <x v="1725"/>
    <x v="2108"/>
    <x v="5"/>
    <x v="9"/>
    <x v="301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304"/>
    <b v="0"/>
    <s v="photography/photobooks"/>
    <x v="2293"/>
    <x v="2514"/>
    <x v="5"/>
    <x v="9"/>
    <x v="301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70"/>
    <n v="1707"/>
    <x v="2"/>
    <s v="US"/>
    <s v="USD"/>
    <n v="1427850090"/>
    <n v="1425261690"/>
    <b v="0"/>
    <x v="22"/>
    <b v="0"/>
    <s v="photography/photobooks"/>
    <x v="2294"/>
    <x v="2515"/>
    <x v="5"/>
    <x v="9"/>
    <x v="3018"/>
    <d v="2015-03-31T20:01:30"/>
  </r>
  <r>
    <n v="1861"/>
    <s v="Galaxix - Take on the Universe!"/>
    <s v="A game for Apple &amp; Android devices that sees you get your own spacecraft, take on the competition, mine asteroids &amp; fight to survive."/>
    <x v="178"/>
    <n v="0"/>
    <x v="2"/>
    <s v="GB"/>
    <s v="GBP"/>
    <n v="1422256341"/>
    <n v="1419664341"/>
    <b v="0"/>
    <x v="485"/>
    <b v="0"/>
    <s v="games/mobile games"/>
    <x v="1725"/>
    <x v="2108"/>
    <x v="6"/>
    <x v="28"/>
    <x v="301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67"/>
    <n v="1455"/>
    <x v="2"/>
    <s v="US"/>
    <s v="USD"/>
    <n v="1488958200"/>
    <n v="1484912974"/>
    <b v="0"/>
    <x v="38"/>
    <b v="0"/>
    <s v="games/mobile games"/>
    <x v="2295"/>
    <x v="2516"/>
    <x v="6"/>
    <x v="28"/>
    <x v="3020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198"/>
    <b v="0"/>
    <s v="games/mobile games"/>
    <x v="1808"/>
    <x v="2117"/>
    <x v="6"/>
    <x v="28"/>
    <x v="302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86"/>
    <n v="2788"/>
    <x v="2"/>
    <s v="US"/>
    <s v="USD"/>
    <n v="1399223500"/>
    <n v="1396631500"/>
    <b v="0"/>
    <x v="53"/>
    <b v="0"/>
    <s v="games/mobile games"/>
    <x v="2296"/>
    <x v="2517"/>
    <x v="6"/>
    <x v="28"/>
    <x v="3022"/>
    <d v="2014-05-04T12:11:40"/>
  </r>
  <r>
    <n v="1865"/>
    <s v="THE RUNNING GAME"/>
    <s v="This game is an alternative to the boring morning jogs This game will make you excited to workout Following elite footballer movements!"/>
    <x v="274"/>
    <n v="4"/>
    <x v="2"/>
    <s v="GB"/>
    <s v="GBP"/>
    <n v="1478425747"/>
    <n v="1475398147"/>
    <b v="0"/>
    <x v="198"/>
    <b v="0"/>
    <s v="games/mobile games"/>
    <x v="2297"/>
    <x v="2230"/>
    <x v="6"/>
    <x v="28"/>
    <x v="3023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198"/>
    <b v="0"/>
    <s v="games/mobile games"/>
    <x v="2031"/>
    <x v="613"/>
    <x v="6"/>
    <x v="28"/>
    <x v="3024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x v="1735"/>
    <x v="440"/>
    <x v="6"/>
    <x v="28"/>
    <x v="3025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x v="2298"/>
    <x v="2518"/>
    <x v="6"/>
    <x v="28"/>
    <x v="3026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485"/>
    <b v="0"/>
    <s v="games/mobile games"/>
    <x v="1725"/>
    <x v="2108"/>
    <x v="6"/>
    <x v="28"/>
    <x v="3027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20"/>
    <b v="0"/>
    <s v="games/mobile games"/>
    <x v="2299"/>
    <x v="2519"/>
    <x v="6"/>
    <x v="28"/>
    <x v="3028"/>
    <d v="2016-01-30T23:17:00"/>
  </r>
  <r>
    <n v="1871"/>
    <s v="The Adventures of Bible Bear"/>
    <s v="Journey with Bible Bear through each of the books of the Bible, exploring stories while learning verses, songs, and preschool concepts!"/>
    <x v="86"/>
    <n v="4666"/>
    <x v="2"/>
    <s v="US"/>
    <s v="USD"/>
    <n v="1416512901"/>
    <n v="1413053301"/>
    <b v="0"/>
    <x v="187"/>
    <b v="0"/>
    <s v="games/mobile games"/>
    <x v="2300"/>
    <x v="2520"/>
    <x v="6"/>
    <x v="28"/>
    <x v="3029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x v="1954"/>
    <x v="2521"/>
    <x v="6"/>
    <x v="28"/>
    <x v="3030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198"/>
    <b v="0"/>
    <s v="games/mobile games"/>
    <x v="2135"/>
    <x v="1681"/>
    <x v="6"/>
    <x v="28"/>
    <x v="3031"/>
    <d v="2015-07-08T11:45:00"/>
  </r>
  <r>
    <n v="1874"/>
    <s v="PATH to Reading Brain Training"/>
    <s v="PATH to Reading (PATH) is a patented break-through technology  that dramatically and permanently improves attention, reading, memory"/>
    <x v="186"/>
    <n v="26"/>
    <x v="2"/>
    <s v="US"/>
    <s v="USD"/>
    <n v="1467155733"/>
    <n v="1465427733"/>
    <b v="0"/>
    <x v="198"/>
    <b v="0"/>
    <s v="games/mobile games"/>
    <x v="2301"/>
    <x v="31"/>
    <x v="6"/>
    <x v="28"/>
    <x v="3032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311"/>
    <b v="0"/>
    <s v="games/mobile games"/>
    <x v="2136"/>
    <x v="2522"/>
    <x v="6"/>
    <x v="28"/>
    <x v="3033"/>
    <d v="2016-08-06T16:35:08"/>
  </r>
  <r>
    <n v="1876"/>
    <s v="Migration Madness (Android)"/>
    <s v="An arcade styled side scroller. Help Bob the pilot steer his plane through hordes of migrating birds strapped with explosives."/>
    <x v="344"/>
    <n v="0"/>
    <x v="2"/>
    <s v="AU"/>
    <s v="AUD"/>
    <n v="1402901405"/>
    <n v="1400309405"/>
    <b v="0"/>
    <x v="485"/>
    <b v="0"/>
    <s v="games/mobile games"/>
    <x v="1725"/>
    <x v="2108"/>
    <x v="6"/>
    <x v="28"/>
    <x v="3034"/>
    <d v="2014-06-16T01:50:05"/>
  </r>
  <r>
    <n v="1877"/>
    <s v="Chip Dip II: Son of Chip Dip! - A Terrible, Terrible Game"/>
    <s v="It's obvious you won't survive by your wits alone. Unfortunately that's all you've got, Chip. Run!"/>
    <x v="345"/>
    <n v="0"/>
    <x v="2"/>
    <s v="US"/>
    <s v="USD"/>
    <n v="1425170525"/>
    <n v="1422664925"/>
    <b v="0"/>
    <x v="485"/>
    <b v="0"/>
    <s v="games/mobile games"/>
    <x v="1725"/>
    <x v="2108"/>
    <x v="6"/>
    <x v="28"/>
    <x v="3035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485"/>
    <b v="0"/>
    <s v="games/mobile games"/>
    <x v="1725"/>
    <x v="2108"/>
    <x v="6"/>
    <x v="28"/>
    <x v="3036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198"/>
    <b v="0"/>
    <s v="games/mobile games"/>
    <x v="1786"/>
    <x v="2177"/>
    <x v="6"/>
    <x v="28"/>
    <x v="3037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x v="2302"/>
    <x v="2523"/>
    <x v="6"/>
    <x v="28"/>
    <x v="303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x v="346"/>
    <n v="2670"/>
    <x v="2"/>
    <s v="GB"/>
    <s v="GBP"/>
    <n v="1432299600"/>
    <n v="1429707729"/>
    <b v="0"/>
    <x v="20"/>
    <b v="0"/>
    <s v="technology/gadgets"/>
    <x v="2303"/>
    <x v="2524"/>
    <x v="2"/>
    <x v="33"/>
    <x v="3039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311"/>
    <b v="0"/>
    <s v="technology/gadgets"/>
    <x v="1884"/>
    <x v="2224"/>
    <x v="2"/>
    <x v="33"/>
    <x v="3040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x v="2304"/>
    <x v="2525"/>
    <x v="2"/>
    <x v="33"/>
    <x v="3041"/>
    <d v="2017-01-27T13:29:51"/>
  </r>
  <r>
    <n v="1904"/>
    <s v="Small Animal Deterrent Latch (S.A.D.L.)"/>
    <s v="Animals knocking over your waste wheeler making a mess on trash day? The S.A.D.L. will help prevent that from happening!"/>
    <x v="69"/>
    <n v="50"/>
    <x v="2"/>
    <s v="US"/>
    <s v="USD"/>
    <n v="1451752021"/>
    <n v="1447864021"/>
    <b v="0"/>
    <x v="198"/>
    <b v="0"/>
    <s v="technology/gadgets"/>
    <x v="1826"/>
    <x v="801"/>
    <x v="2"/>
    <x v="33"/>
    <x v="304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304"/>
    <b v="0"/>
    <s v="technology/gadgets"/>
    <x v="2305"/>
    <x v="2314"/>
    <x v="2"/>
    <x v="33"/>
    <x v="3043"/>
    <d v="2014-09-07T17:13:14"/>
  </r>
  <r>
    <n v="1906"/>
    <s v="Macbook all-in-one Portable storage docking station PLUSDOCK"/>
    <s v="Max 5Tb storage, Wired lan, Additional USB ports and Hi-res DAC, 10000mAh battery, Real portable docking station"/>
    <x v="69"/>
    <n v="21380"/>
    <x v="2"/>
    <s v="US"/>
    <s v="USD"/>
    <n v="1466697983"/>
    <n v="1464105983"/>
    <b v="0"/>
    <x v="207"/>
    <b v="0"/>
    <s v="technology/gadgets"/>
    <x v="2306"/>
    <x v="2526"/>
    <x v="2"/>
    <x v="33"/>
    <x v="3044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304"/>
    <b v="0"/>
    <s v="technology/gadgets"/>
    <x v="2307"/>
    <x v="2122"/>
    <x v="2"/>
    <x v="33"/>
    <x v="304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304"/>
    <b v="0"/>
    <s v="technology/gadgets"/>
    <x v="2308"/>
    <x v="2527"/>
    <x v="2"/>
    <x v="33"/>
    <x v="304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x v="2309"/>
    <x v="2528"/>
    <x v="2"/>
    <x v="33"/>
    <x v="304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56"/>
    <n v="33486"/>
    <x v="2"/>
    <s v="NL"/>
    <s v="EUR"/>
    <n v="1446331500"/>
    <n v="1442531217"/>
    <b v="0"/>
    <x v="158"/>
    <b v="0"/>
    <s v="technology/gadgets"/>
    <x v="2310"/>
    <x v="2529"/>
    <x v="2"/>
    <x v="33"/>
    <x v="3048"/>
    <d v="2015-10-31T17:45:00"/>
  </r>
  <r>
    <n v="1911"/>
    <s v="Charge Furniture"/>
    <s v="Charge furniture, making it simple and comfortable to charge your USB devices without leaving the comfort of your couch or armchair"/>
    <x v="347"/>
    <n v="10"/>
    <x v="2"/>
    <s v="NZ"/>
    <s v="NZD"/>
    <n v="1407545334"/>
    <n v="1404953334"/>
    <b v="0"/>
    <x v="29"/>
    <b v="0"/>
    <s v="technology/gadgets"/>
    <x v="2311"/>
    <x v="440"/>
    <x v="2"/>
    <x v="33"/>
    <x v="304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59"/>
    <b v="0"/>
    <s v="technology/gadgets"/>
    <x v="2312"/>
    <x v="2530"/>
    <x v="2"/>
    <x v="33"/>
    <x v="3050"/>
    <d v="2015-06-04T00:26:00"/>
  </r>
  <r>
    <n v="1913"/>
    <s v="Tibio - Spreading warmth in everyones home"/>
    <s v="Tibio is a revolutionary new product designed to solve an age old problem."/>
    <x v="179"/>
    <n v="637"/>
    <x v="2"/>
    <s v="GB"/>
    <s v="GBP"/>
    <n v="1412770578"/>
    <n v="1410178578"/>
    <b v="0"/>
    <x v="55"/>
    <b v="0"/>
    <s v="technology/gadgets"/>
    <x v="2313"/>
    <x v="2531"/>
    <x v="2"/>
    <x v="33"/>
    <x v="305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48"/>
    <n v="60"/>
    <x v="2"/>
    <s v="US"/>
    <s v="USD"/>
    <n v="1414814340"/>
    <n v="1413519073"/>
    <b v="0"/>
    <x v="198"/>
    <b v="0"/>
    <s v="technology/gadgets"/>
    <x v="2314"/>
    <x v="446"/>
    <x v="2"/>
    <x v="33"/>
    <x v="3052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304"/>
    <b v="0"/>
    <s v="technology/gadgets"/>
    <x v="2315"/>
    <x v="2230"/>
    <x v="2"/>
    <x v="33"/>
    <x v="3053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244"/>
    <b v="0"/>
    <s v="technology/gadgets"/>
    <x v="2136"/>
    <x v="2522"/>
    <x v="2"/>
    <x v="33"/>
    <x v="3054"/>
    <d v="2016-11-07T13:12:55"/>
  </r>
  <r>
    <n v="1917"/>
    <s v="Chronovisor:The MOST innovative watch for night time reading"/>
    <s v="Let's build a legendary brand altogether"/>
    <x v="349"/>
    <n v="205025"/>
    <x v="2"/>
    <s v="HK"/>
    <s v="HKD"/>
    <n v="1486708133"/>
    <n v="1484116133"/>
    <b v="0"/>
    <x v="16"/>
    <b v="0"/>
    <s v="technology/gadgets"/>
    <x v="2316"/>
    <x v="2532"/>
    <x v="2"/>
    <x v="33"/>
    <x v="305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172"/>
    <b v="0"/>
    <s v="technology/gadgets"/>
    <x v="2317"/>
    <x v="1928"/>
    <x v="2"/>
    <x v="33"/>
    <x v="305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x v="2318"/>
    <x v="2533"/>
    <x v="2"/>
    <x v="33"/>
    <x v="3057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03"/>
    <b v="0"/>
    <s v="technology/gadgets"/>
    <x v="2319"/>
    <x v="2534"/>
    <x v="2"/>
    <x v="33"/>
    <x v="3058"/>
    <d v="2015-10-21T18:00:0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x v="2320"/>
    <x v="2535"/>
    <x v="5"/>
    <x v="34"/>
    <x v="3059"/>
    <d v="2014-07-09T12:24:25"/>
  </r>
  <r>
    <n v="1982"/>
    <s v="Lonely Boy: 55 male models 200s sensual expression"/>
    <s v="Express a very dark place in my childhood. Release my emotions through photography in a form of Art."/>
    <x v="333"/>
    <n v="0"/>
    <x v="2"/>
    <s v="HK"/>
    <s v="HKD"/>
    <n v="1480863887"/>
    <n v="1478268287"/>
    <b v="0"/>
    <x v="485"/>
    <b v="0"/>
    <s v="photography/people"/>
    <x v="1725"/>
    <x v="2108"/>
    <x v="5"/>
    <x v="34"/>
    <x v="3060"/>
    <d v="2016-12-04T10:04:47"/>
  </r>
  <r>
    <n v="1983"/>
    <s v="Vegans of Hawai'i - 140'000 Strong?"/>
    <s v="A vegan photographer bringing Hawaii to the tipping point of plant pure wisdom, featuring the most influential early adopters."/>
    <x v="341"/>
    <n v="1419"/>
    <x v="2"/>
    <s v="US"/>
    <s v="USD"/>
    <n v="1472799600"/>
    <n v="1470874618"/>
    <b v="0"/>
    <x v="38"/>
    <b v="0"/>
    <s v="photography/people"/>
    <x v="2321"/>
    <x v="2536"/>
    <x v="5"/>
    <x v="34"/>
    <x v="3061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x v="2322"/>
    <x v="2537"/>
    <x v="5"/>
    <x v="34"/>
    <x v="3062"/>
    <d v="2014-11-30T14:58:01"/>
  </r>
  <r>
    <n v="1985"/>
    <s v="Metrospective - photography project"/>
    <s v="A personal journey to document people on the worlds 10 largest metro systems. The end result being one truly epic photographic essay!"/>
    <x v="117"/>
    <n v="51"/>
    <x v="2"/>
    <s v="GB"/>
    <s v="GBP"/>
    <n v="1470178800"/>
    <n v="1467650771"/>
    <b v="0"/>
    <x v="304"/>
    <b v="0"/>
    <s v="photography/people"/>
    <x v="2323"/>
    <x v="2383"/>
    <x v="5"/>
    <x v="34"/>
    <x v="3063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x v="1735"/>
    <x v="2143"/>
    <x v="5"/>
    <x v="34"/>
    <x v="3064"/>
    <d v="2016-03-14T04:24:43"/>
  </r>
  <r>
    <n v="1987"/>
    <s v="Ethiopia: Beheld"/>
    <s v="A collection of images that depicts the beauty and diversity within Ethiopia"/>
    <x v="65"/>
    <n v="2336"/>
    <x v="2"/>
    <s v="GB"/>
    <s v="GBP"/>
    <n v="1425223276"/>
    <n v="1422631276"/>
    <b v="0"/>
    <x v="33"/>
    <b v="0"/>
    <s v="photography/people"/>
    <x v="2324"/>
    <x v="2538"/>
    <x v="5"/>
    <x v="34"/>
    <x v="3065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x v="1783"/>
    <x v="801"/>
    <x v="5"/>
    <x v="34"/>
    <x v="3066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x v="1900"/>
    <x v="73"/>
    <x v="5"/>
    <x v="34"/>
    <x v="3067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264"/>
    <b v="0"/>
    <s v="photography/people"/>
    <x v="2325"/>
    <x v="2539"/>
    <x v="5"/>
    <x v="34"/>
    <x v="3068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311"/>
    <b v="0"/>
    <s v="photography/people"/>
    <x v="2326"/>
    <x v="2540"/>
    <x v="5"/>
    <x v="34"/>
    <x v="3069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198"/>
    <b v="0"/>
    <s v="photography/people"/>
    <x v="2327"/>
    <x v="2143"/>
    <x v="5"/>
    <x v="34"/>
    <x v="3070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485"/>
    <b v="0"/>
    <s v="photography/people"/>
    <x v="1725"/>
    <x v="2108"/>
    <x v="5"/>
    <x v="34"/>
    <x v="3071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485"/>
    <b v="0"/>
    <s v="photography/people"/>
    <x v="1725"/>
    <x v="2108"/>
    <x v="5"/>
    <x v="34"/>
    <x v="3072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311"/>
    <b v="0"/>
    <s v="photography/people"/>
    <x v="2328"/>
    <x v="1985"/>
    <x v="5"/>
    <x v="34"/>
    <x v="3073"/>
    <d v="2015-07-16T16:38:56"/>
  </r>
  <r>
    <n v="1996"/>
    <s v="Life through the eye of war worldwide"/>
    <s v="I want to create a series of pictures of Life through the eyes - and capture some of the defining moments of our history now / to come."/>
    <x v="350"/>
    <n v="0"/>
    <x v="2"/>
    <s v="US"/>
    <s v="USD"/>
    <n v="1405021211"/>
    <n v="1402429211"/>
    <b v="0"/>
    <x v="485"/>
    <b v="0"/>
    <s v="photography/people"/>
    <x v="1725"/>
    <x v="2108"/>
    <x v="5"/>
    <x v="34"/>
    <x v="3074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86"/>
    <n v="0"/>
    <x v="2"/>
    <s v="US"/>
    <s v="USD"/>
    <n v="1409091612"/>
    <n v="1406499612"/>
    <b v="0"/>
    <x v="485"/>
    <b v="0"/>
    <s v="photography/people"/>
    <x v="1725"/>
    <x v="2108"/>
    <x v="5"/>
    <x v="34"/>
    <x v="3075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311"/>
    <b v="0"/>
    <s v="photography/people"/>
    <x v="2329"/>
    <x v="2541"/>
    <x v="5"/>
    <x v="34"/>
    <x v="3076"/>
    <d v="2014-07-31T21:50:38"/>
  </r>
  <r>
    <n v="1999"/>
    <s v="Planet Venus"/>
    <s v="This is a portrait photo project aiming to inspire women to explore themselves and live their passion"/>
    <x v="244"/>
    <n v="236"/>
    <x v="2"/>
    <s v="GB"/>
    <s v="GBP"/>
    <n v="1415882108"/>
    <n v="1413286508"/>
    <b v="0"/>
    <x v="63"/>
    <b v="0"/>
    <s v="photography/people"/>
    <x v="2330"/>
    <x v="2542"/>
    <x v="5"/>
    <x v="34"/>
    <x v="3077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x v="2120"/>
    <x v="801"/>
    <x v="5"/>
    <x v="34"/>
    <x v="3078"/>
    <d v="2016-01-06T17:50:13"/>
  </r>
  <r>
    <n v="2121"/>
    <s v="Legend of Decay"/>
    <s v="Join us on an epic journey to discover a millennia old secret which will change the world forever."/>
    <x v="69"/>
    <n v="284"/>
    <x v="2"/>
    <s v="CH"/>
    <s v="CHF"/>
    <n v="1484156948"/>
    <n v="1481564948"/>
    <b v="0"/>
    <x v="73"/>
    <b v="0"/>
    <s v="games/video games"/>
    <x v="2331"/>
    <x v="2543"/>
    <x v="6"/>
    <x v="27"/>
    <x v="3079"/>
    <d v="2017-01-11T12:49:08"/>
  </r>
  <r>
    <n v="2122"/>
    <s v="CapitÃ¡n Kalani y el sindicato robÃ³tico"/>
    <s v="Captain Kalani it's a retro game full of nostalgia for the old gamers but interesting for the new ones"/>
    <x v="188"/>
    <n v="310"/>
    <x v="2"/>
    <s v="MX"/>
    <s v="MXN"/>
    <n v="1483773169"/>
    <n v="1481181169"/>
    <b v="0"/>
    <x v="311"/>
    <b v="0"/>
    <s v="games/video games"/>
    <x v="2332"/>
    <x v="2544"/>
    <x v="6"/>
    <x v="27"/>
    <x v="308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264"/>
    <b v="0"/>
    <s v="games/video games"/>
    <x v="2016"/>
    <x v="440"/>
    <x v="6"/>
    <x v="27"/>
    <x v="3081"/>
    <d v="2010-03-15T01:59:00"/>
  </r>
  <r>
    <n v="2124"/>
    <s v="AZAMAR"/>
    <s v="AZAMAR is a Role Playing Game world involving fantasy and high magic, based on the popular OpenD6 OGL using the Cinema6 RPG Framework."/>
    <x v="118"/>
    <n v="115"/>
    <x v="2"/>
    <s v="US"/>
    <s v="USD"/>
    <n v="1291093200"/>
    <n v="1286930435"/>
    <b v="0"/>
    <x v="264"/>
    <b v="0"/>
    <s v="games/video games"/>
    <x v="2333"/>
    <x v="2545"/>
    <x v="6"/>
    <x v="27"/>
    <x v="3082"/>
    <d v="2010-11-30T00:00:00"/>
  </r>
  <r>
    <n v="2125"/>
    <s v="Becoming - A Metaphysical Game About Mental Illness"/>
    <s v="Becoming is a video game that aims to portray mental illness through a metaphysical and emotional story."/>
    <x v="180"/>
    <n v="852"/>
    <x v="2"/>
    <s v="US"/>
    <s v="USD"/>
    <n v="1438734833"/>
    <n v="1436142833"/>
    <b v="0"/>
    <x v="74"/>
    <b v="0"/>
    <s v="games/video games"/>
    <x v="2334"/>
    <x v="2546"/>
    <x v="6"/>
    <x v="27"/>
    <x v="3083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198"/>
    <b v="0"/>
    <s v="games/video games"/>
    <x v="1735"/>
    <x v="2117"/>
    <x v="6"/>
    <x v="27"/>
    <x v="3084"/>
    <d v="2014-12-08T18:21:27"/>
  </r>
  <r>
    <n v="2127"/>
    <s v="Three Monkeys - Part 1: Into the Abyss"/>
    <s v="Three Monkeys is an audio adventure game for PC."/>
    <x v="213"/>
    <n v="8076"/>
    <x v="2"/>
    <s v="GB"/>
    <s v="GBP"/>
    <n v="1426158463"/>
    <n v="1423570063"/>
    <b v="0"/>
    <x v="153"/>
    <b v="0"/>
    <s v="games/video games"/>
    <x v="2335"/>
    <x v="2547"/>
    <x v="6"/>
    <x v="27"/>
    <x v="3085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x v="2138"/>
    <x v="801"/>
    <x v="6"/>
    <x v="27"/>
    <x v="3086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x v="2336"/>
    <x v="2548"/>
    <x v="6"/>
    <x v="27"/>
    <x v="3087"/>
    <d v="2016-03-09T19:35:00"/>
  </r>
  <r>
    <n v="2130"/>
    <s v="Wondrous Adventures: A Kid's Game"/>
    <s v="You are the hero tasked to save your home from the villainous Sanword."/>
    <x v="146"/>
    <n v="85"/>
    <x v="2"/>
    <s v="US"/>
    <s v="USD"/>
    <n v="1408154663"/>
    <n v="1405130663"/>
    <b v="0"/>
    <x v="304"/>
    <b v="0"/>
    <s v="games/video games"/>
    <x v="2337"/>
    <x v="2122"/>
    <x v="6"/>
    <x v="27"/>
    <x v="3088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311"/>
    <b v="0"/>
    <s v="games/video games"/>
    <x v="1784"/>
    <x v="2549"/>
    <x v="6"/>
    <x v="27"/>
    <x v="3089"/>
    <d v="2015-07-11T23:58:11"/>
  </r>
  <r>
    <n v="2132"/>
    <s v="Universe Rush"/>
    <s v="Fight your way to dominate the universe. Be the first to try our engaging cross-platform mmo-strategy and bring it closer to reality."/>
    <x v="60"/>
    <n v="2112.9899999999998"/>
    <x v="2"/>
    <s v="US"/>
    <s v="USD"/>
    <n v="1391427692"/>
    <n v="1388835692"/>
    <b v="0"/>
    <x v="207"/>
    <b v="0"/>
    <s v="games/video games"/>
    <x v="2338"/>
    <x v="2550"/>
    <x v="6"/>
    <x v="27"/>
    <x v="309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311"/>
    <b v="0"/>
    <s v="games/video games"/>
    <x v="2315"/>
    <x v="2551"/>
    <x v="6"/>
    <x v="27"/>
    <x v="3091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311"/>
    <b v="0"/>
    <s v="games/video games"/>
    <x v="2339"/>
    <x v="2552"/>
    <x v="6"/>
    <x v="27"/>
    <x v="3092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x v="2340"/>
    <x v="2553"/>
    <x v="6"/>
    <x v="27"/>
    <x v="3093"/>
    <d v="2012-10-04T18:07:13"/>
  </r>
  <r>
    <n v="2136"/>
    <s v="Dark Paradise"/>
    <s v="A dark and twisted game with physiological madness and corruption as a man becomes the ultimate bio weapon."/>
    <x v="188"/>
    <n v="47.69"/>
    <x v="2"/>
    <s v="US"/>
    <s v="USD"/>
    <n v="1382184786"/>
    <n v="1379592786"/>
    <b v="0"/>
    <x v="304"/>
    <b v="0"/>
    <s v="games/video games"/>
    <x v="2341"/>
    <x v="2554"/>
    <x v="6"/>
    <x v="27"/>
    <x v="3094"/>
    <d v="2013-10-19T07:13:06"/>
  </r>
  <r>
    <n v="2137"/>
    <s v="Late To The Party : A Cold War Espionage RPG in the Baltics"/>
    <s v="Arrest, interrogate, and uncover the truth as a local woman recruited by the KGB. For Windows, Mac &amp; Linux."/>
    <x v="69"/>
    <n v="14203"/>
    <x v="2"/>
    <s v="CA"/>
    <s v="CAD"/>
    <n v="1417804229"/>
    <n v="1415212229"/>
    <b v="0"/>
    <x v="493"/>
    <b v="0"/>
    <s v="games/video games"/>
    <x v="2342"/>
    <x v="2555"/>
    <x v="6"/>
    <x v="27"/>
    <x v="3095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x v="2343"/>
    <x v="2556"/>
    <x v="6"/>
    <x v="27"/>
    <x v="3096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x v="2344"/>
    <x v="2557"/>
    <x v="6"/>
    <x v="27"/>
    <x v="309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277"/>
    <n v="560"/>
    <x v="2"/>
    <s v="US"/>
    <s v="USD"/>
    <n v="1357934424"/>
    <n v="1355342424"/>
    <b v="0"/>
    <x v="220"/>
    <b v="0"/>
    <s v="games/video games"/>
    <x v="2345"/>
    <x v="2558"/>
    <x v="6"/>
    <x v="27"/>
    <x v="3098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485"/>
    <b v="0"/>
    <s v="games/video games"/>
    <x v="1725"/>
    <x v="2108"/>
    <x v="6"/>
    <x v="27"/>
    <x v="309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96"/>
    <n v="601"/>
    <x v="2"/>
    <s v="DE"/>
    <s v="EUR"/>
    <n v="1451494210"/>
    <n v="1449075010"/>
    <b v="0"/>
    <x v="8"/>
    <b v="0"/>
    <s v="games/video games"/>
    <x v="2346"/>
    <x v="2559"/>
    <x v="6"/>
    <x v="27"/>
    <x v="310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264"/>
    <b v="0"/>
    <s v="games/video games"/>
    <x v="2347"/>
    <x v="2414"/>
    <x v="6"/>
    <x v="27"/>
    <x v="3101"/>
    <d v="2010-07-21T14:00:00"/>
  </r>
  <r>
    <n v="2144"/>
    <s v="Project Starborn"/>
    <s v="A thousand community-built sandbox games (and more!) with a fully-customizable game engine."/>
    <x v="351"/>
    <n v="607"/>
    <x v="2"/>
    <s v="US"/>
    <s v="USD"/>
    <n v="1379164040"/>
    <n v="1376399240"/>
    <b v="0"/>
    <x v="54"/>
    <b v="0"/>
    <s v="games/video games"/>
    <x v="2348"/>
    <x v="2560"/>
    <x v="6"/>
    <x v="27"/>
    <x v="3102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x v="2349"/>
    <x v="2561"/>
    <x v="6"/>
    <x v="27"/>
    <x v="3103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x v="1899"/>
    <x v="2143"/>
    <x v="6"/>
    <x v="27"/>
    <x v="3104"/>
    <d v="2016-02-11T11:18:30"/>
  </r>
  <r>
    <n v="2147"/>
    <s v="Johnny Rocketfingers 3"/>
    <s v="A Point and Click Adventure on Steroids."/>
    <x v="349"/>
    <n v="2716"/>
    <x v="2"/>
    <s v="US"/>
    <s v="USD"/>
    <n v="1416125148"/>
    <n v="1413356748"/>
    <b v="0"/>
    <x v="155"/>
    <b v="0"/>
    <s v="games/video games"/>
    <x v="2350"/>
    <x v="2562"/>
    <x v="6"/>
    <x v="27"/>
    <x v="3105"/>
    <d v="2014-11-16T03:05:48"/>
  </r>
  <r>
    <n v="2148"/>
    <s v="ZomBlock's"/>
    <s v="zomblock's is a online zombie survival game where you can craft new weapons,find food and water to keep yourself alive."/>
    <x v="129"/>
    <n v="2"/>
    <x v="2"/>
    <s v="GB"/>
    <s v="GBP"/>
    <n v="1427992582"/>
    <n v="1425404182"/>
    <b v="0"/>
    <x v="198"/>
    <b v="0"/>
    <s v="games/video games"/>
    <x v="1804"/>
    <x v="2143"/>
    <x v="6"/>
    <x v="27"/>
    <x v="3106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485"/>
    <b v="0"/>
    <s v="games/video games"/>
    <x v="1725"/>
    <x v="2108"/>
    <x v="6"/>
    <x v="27"/>
    <x v="3107"/>
    <d v="2010-07-30T19:00:00"/>
  </r>
  <r>
    <n v="2150"/>
    <s v="The Unknown Door"/>
    <s v="A pixel styled open world detective game."/>
    <x v="69"/>
    <n v="405"/>
    <x v="2"/>
    <s v="NO"/>
    <s v="NOK"/>
    <n v="1468392599"/>
    <n v="1465800599"/>
    <b v="0"/>
    <x v="304"/>
    <b v="0"/>
    <s v="games/video games"/>
    <x v="2351"/>
    <x v="2563"/>
    <x v="6"/>
    <x v="27"/>
    <x v="3108"/>
    <d v="2016-07-13T01:49:59"/>
  </r>
  <r>
    <n v="2151"/>
    <s v="Handee Job for PS4 Gets on Shark Tank"/>
    <s v="Crazy Artist makes gaming more comfortable and fun for Playstation 4 users. I really want to give you a Handee Job!"/>
    <x v="66"/>
    <n v="118"/>
    <x v="2"/>
    <s v="US"/>
    <s v="USD"/>
    <n v="1467231614"/>
    <n v="1464639614"/>
    <b v="0"/>
    <x v="244"/>
    <b v="0"/>
    <s v="games/video games"/>
    <x v="2352"/>
    <x v="2548"/>
    <x v="6"/>
    <x v="27"/>
    <x v="3109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304"/>
    <b v="0"/>
    <s v="games/video games"/>
    <x v="2138"/>
    <x v="2190"/>
    <x v="6"/>
    <x v="27"/>
    <x v="3110"/>
    <d v="2014-03-15T13:58:29"/>
  </r>
  <r>
    <n v="2153"/>
    <s v="It's The GOD Complex"/>
    <s v="Crowdfunding the Gamers Way. An online game with real world consequences.Do you dare to play? Can you turn the world around?"/>
    <x v="352"/>
    <n v="34"/>
    <x v="2"/>
    <s v="US"/>
    <s v="USD"/>
    <n v="1420876740"/>
    <n v="1417470718"/>
    <b v="0"/>
    <x v="304"/>
    <b v="0"/>
    <s v="games/video games"/>
    <x v="2353"/>
    <x v="2217"/>
    <x v="6"/>
    <x v="27"/>
    <x v="3111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198"/>
    <b v="0"/>
    <s v="games/video games"/>
    <x v="1751"/>
    <x v="2143"/>
    <x v="6"/>
    <x v="27"/>
    <x v="3112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264"/>
    <b v="0"/>
    <s v="games/video games"/>
    <x v="2354"/>
    <x v="2545"/>
    <x v="6"/>
    <x v="27"/>
    <x v="3113"/>
    <d v="2016-03-31T11:56:25"/>
  </r>
  <r>
    <n v="2156"/>
    <s v="Beyond Black Space"/>
    <s v="Captain and manage your ship along with your crew in this deep space adventure! (PC/Linux/Mac)"/>
    <x v="353"/>
    <n v="1493"/>
    <x v="2"/>
    <s v="US"/>
    <s v="USD"/>
    <n v="1379363406"/>
    <n v="1375475406"/>
    <b v="0"/>
    <x v="174"/>
    <b v="0"/>
    <s v="games/video games"/>
    <x v="2355"/>
    <x v="2564"/>
    <x v="6"/>
    <x v="27"/>
    <x v="3114"/>
    <d v="2013-09-16T15:30:06"/>
  </r>
  <r>
    <n v="2157"/>
    <s v="Nin"/>
    <s v="Gamers and 90's fans unite in this small tale of epic proportions!"/>
    <x v="58"/>
    <n v="21144"/>
    <x v="2"/>
    <s v="US"/>
    <s v="USD"/>
    <n v="1482479940"/>
    <n v="1479684783"/>
    <b v="0"/>
    <x v="7"/>
    <b v="0"/>
    <s v="games/video games"/>
    <x v="2356"/>
    <x v="2565"/>
    <x v="6"/>
    <x v="27"/>
    <x v="3115"/>
    <d v="2016-12-23T02:59:00"/>
  </r>
  <r>
    <n v="2158"/>
    <s v="PerfectGolf"/>
    <s v="A next generation golf game with a course designer and a massively multiplayer online tour. Join the fun and help us create it"/>
    <x v="158"/>
    <n v="19770.11"/>
    <x v="2"/>
    <s v="US"/>
    <s v="USD"/>
    <n v="1360009774"/>
    <n v="1356121774"/>
    <b v="0"/>
    <x v="440"/>
    <b v="0"/>
    <s v="games/video games"/>
    <x v="2357"/>
    <x v="2566"/>
    <x v="6"/>
    <x v="27"/>
    <x v="311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08"/>
    <n v="26"/>
    <x v="2"/>
    <s v="US"/>
    <s v="USD"/>
    <n v="1310837574"/>
    <n v="1308245574"/>
    <b v="0"/>
    <x v="198"/>
    <b v="0"/>
    <s v="games/video games"/>
    <x v="2358"/>
    <x v="31"/>
    <x v="6"/>
    <x v="27"/>
    <x v="3117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x v="2359"/>
    <x v="2567"/>
    <x v="6"/>
    <x v="27"/>
    <x v="311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x v="213"/>
    <n v="201"/>
    <x v="2"/>
    <s v="US"/>
    <s v="USD"/>
    <n v="1457207096"/>
    <n v="1452023096"/>
    <b v="0"/>
    <x v="172"/>
    <b v="0"/>
    <s v="food/food trucks"/>
    <x v="2360"/>
    <x v="2568"/>
    <x v="7"/>
    <x v="29"/>
    <x v="3119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x v="1870"/>
    <x v="1543"/>
    <x v="7"/>
    <x v="29"/>
    <x v="312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x v="2361"/>
    <x v="2569"/>
    <x v="7"/>
    <x v="29"/>
    <x v="3121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485"/>
    <b v="0"/>
    <s v="food/food trucks"/>
    <x v="1725"/>
    <x v="2108"/>
    <x v="7"/>
    <x v="29"/>
    <x v="3122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x v="2362"/>
    <x v="2570"/>
    <x v="7"/>
    <x v="29"/>
    <x v="3123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x v="2363"/>
    <x v="2571"/>
    <x v="7"/>
    <x v="29"/>
    <x v="312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x v="2364"/>
    <x v="2572"/>
    <x v="7"/>
    <x v="29"/>
    <x v="3125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198"/>
    <b v="0"/>
    <s v="food/food trucks"/>
    <x v="1873"/>
    <x v="2"/>
    <x v="7"/>
    <x v="29"/>
    <x v="3126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244"/>
    <b v="0"/>
    <s v="food/food trucks"/>
    <x v="2365"/>
    <x v="541"/>
    <x v="7"/>
    <x v="29"/>
    <x v="3127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485"/>
    <b v="0"/>
    <s v="food/food trucks"/>
    <x v="1725"/>
    <x v="2108"/>
    <x v="7"/>
    <x v="29"/>
    <x v="3128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311"/>
    <b v="0"/>
    <s v="food/food trucks"/>
    <x v="2366"/>
    <x v="2315"/>
    <x v="7"/>
    <x v="29"/>
    <x v="312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485"/>
    <b v="0"/>
    <s v="food/food trucks"/>
    <x v="1725"/>
    <x v="2108"/>
    <x v="7"/>
    <x v="29"/>
    <x v="3130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311"/>
    <b v="0"/>
    <s v="food/food trucks"/>
    <x v="2367"/>
    <x v="2549"/>
    <x v="7"/>
    <x v="29"/>
    <x v="3131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x v="2368"/>
    <x v="2573"/>
    <x v="7"/>
    <x v="29"/>
    <x v="3132"/>
    <d v="2015-08-21T22:59:00"/>
  </r>
  <r>
    <n v="2415"/>
    <s v="Local Food Truck is Off the Hoof!"/>
    <s v="It will be ridiculously easy to become addicted to the full, rich flavor of locally raised beef, pork, and more..."/>
    <x v="180"/>
    <n v="335"/>
    <x v="2"/>
    <s v="US"/>
    <s v="USD"/>
    <n v="1468615346"/>
    <n v="1466023346"/>
    <b v="0"/>
    <x v="244"/>
    <b v="0"/>
    <s v="food/food trucks"/>
    <x v="2369"/>
    <x v="2574"/>
    <x v="7"/>
    <x v="29"/>
    <x v="313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x v="2370"/>
    <x v="2117"/>
    <x v="7"/>
    <x v="29"/>
    <x v="3134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485"/>
    <b v="0"/>
    <s v="food/food trucks"/>
    <x v="1725"/>
    <x v="2108"/>
    <x v="7"/>
    <x v="29"/>
    <x v="3135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x v="264"/>
    <b v="0"/>
    <s v="food/food trucks"/>
    <x v="1899"/>
    <x v="2143"/>
    <x v="7"/>
    <x v="29"/>
    <x v="313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485"/>
    <b v="0"/>
    <s v="food/food trucks"/>
    <x v="1725"/>
    <x v="2108"/>
    <x v="7"/>
    <x v="29"/>
    <x v="3137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54"/>
    <n v="2501"/>
    <x v="2"/>
    <s v="US"/>
    <s v="USD"/>
    <n v="1415583695"/>
    <n v="1410396095"/>
    <b v="0"/>
    <x v="17"/>
    <b v="0"/>
    <s v="food/food trucks"/>
    <x v="2371"/>
    <x v="2575"/>
    <x v="7"/>
    <x v="29"/>
    <x v="3138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x v="1830"/>
    <x v="2143"/>
    <x v="7"/>
    <x v="29"/>
    <x v="3139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x v="1873"/>
    <x v="2143"/>
    <x v="7"/>
    <x v="29"/>
    <x v="3140"/>
    <d v="2015-03-11T11:23:56"/>
  </r>
  <r>
    <n v="2423"/>
    <s v="FBTR BBQ"/>
    <s v="FBTR is a Texas-style, North Carolina based, homemade BBQ company looking to bring good meat to the masses."/>
    <x v="180"/>
    <n v="8"/>
    <x v="2"/>
    <s v="US"/>
    <s v="USD"/>
    <n v="1420044890"/>
    <n v="1417452890"/>
    <b v="0"/>
    <x v="29"/>
    <b v="0"/>
    <s v="food/food trucks"/>
    <x v="1913"/>
    <x v="2576"/>
    <x v="7"/>
    <x v="29"/>
    <x v="3141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172"/>
    <b v="0"/>
    <s v="food/food trucks"/>
    <x v="2372"/>
    <x v="2577"/>
    <x v="7"/>
    <x v="29"/>
    <x v="3142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x v="2373"/>
    <x v="2143"/>
    <x v="7"/>
    <x v="29"/>
    <x v="3143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485"/>
    <b v="0"/>
    <s v="food/food trucks"/>
    <x v="1725"/>
    <x v="2108"/>
    <x v="7"/>
    <x v="29"/>
    <x v="3144"/>
    <d v="2015-08-07T23:04:52"/>
  </r>
  <r>
    <n v="2427"/>
    <s v="Wraps in a snap. Fast lunch with a gourmet punch!"/>
    <s v="Fast and simple lunches for those on the go.  All (lunch) deals $10 or less."/>
    <x v="69"/>
    <n v="1"/>
    <x v="2"/>
    <s v="US"/>
    <s v="USD"/>
    <n v="1458715133"/>
    <n v="1455262733"/>
    <b v="0"/>
    <x v="29"/>
    <b v="0"/>
    <s v="food/food trucks"/>
    <x v="1772"/>
    <x v="2143"/>
    <x v="7"/>
    <x v="29"/>
    <x v="3145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x v="2374"/>
    <x v="2143"/>
    <x v="7"/>
    <x v="29"/>
    <x v="314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55"/>
    <n v="2005"/>
    <x v="2"/>
    <s v="NO"/>
    <s v="NOK"/>
    <n v="1486313040"/>
    <n v="1483131966"/>
    <b v="0"/>
    <x v="304"/>
    <b v="0"/>
    <s v="food/food trucks"/>
    <x v="2375"/>
    <x v="2578"/>
    <x v="7"/>
    <x v="29"/>
    <x v="3147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198"/>
    <b v="0"/>
    <s v="food/food trucks"/>
    <x v="1889"/>
    <x v="2314"/>
    <x v="7"/>
    <x v="29"/>
    <x v="3148"/>
    <d v="2016-02-11T22:08:24"/>
  </r>
  <r>
    <n v="2431"/>
    <s v="Murphy's good eatin'"/>
    <s v="Go to Colorado and run a food truck with homemade food of all kinds."/>
    <x v="60"/>
    <n v="2"/>
    <x v="2"/>
    <s v="US"/>
    <s v="USD"/>
    <n v="1467080613"/>
    <n v="1461896613"/>
    <b v="0"/>
    <x v="198"/>
    <b v="0"/>
    <s v="food/food trucks"/>
    <x v="1772"/>
    <x v="2143"/>
    <x v="7"/>
    <x v="29"/>
    <x v="3149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198"/>
    <b v="0"/>
    <s v="food/food trucks"/>
    <x v="2376"/>
    <x v="2143"/>
    <x v="7"/>
    <x v="29"/>
    <x v="3150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485"/>
    <b v="0"/>
    <s v="food/food trucks"/>
    <x v="1725"/>
    <x v="2108"/>
    <x v="7"/>
    <x v="29"/>
    <x v="3151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198"/>
    <b v="0"/>
    <s v="food/food trucks"/>
    <x v="2377"/>
    <x v="31"/>
    <x v="7"/>
    <x v="29"/>
    <x v="315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178"/>
    <n v="1224"/>
    <x v="2"/>
    <s v="SE"/>
    <s v="SEK"/>
    <n v="1444027186"/>
    <n v="1441435186"/>
    <b v="0"/>
    <x v="304"/>
    <b v="0"/>
    <s v="food/food trucks"/>
    <x v="2378"/>
    <x v="2579"/>
    <x v="7"/>
    <x v="29"/>
    <x v="315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56"/>
    <n v="45"/>
    <x v="2"/>
    <s v="CA"/>
    <s v="CAD"/>
    <n v="1454078770"/>
    <n v="1448894770"/>
    <b v="0"/>
    <x v="198"/>
    <b v="0"/>
    <s v="food/food trucks"/>
    <x v="2379"/>
    <x v="1035"/>
    <x v="7"/>
    <x v="29"/>
    <x v="3154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485"/>
    <b v="0"/>
    <s v="food/food trucks"/>
    <x v="1725"/>
    <x v="2108"/>
    <x v="7"/>
    <x v="29"/>
    <x v="3155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x v="1811"/>
    <x v="73"/>
    <x v="7"/>
    <x v="29"/>
    <x v="3156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485"/>
    <b v="0"/>
    <s v="food/food trucks"/>
    <x v="1725"/>
    <x v="2108"/>
    <x v="7"/>
    <x v="29"/>
    <x v="3157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198"/>
    <b v="0"/>
    <s v="food/food trucks"/>
    <x v="1873"/>
    <x v="2117"/>
    <x v="7"/>
    <x v="29"/>
    <x v="315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x v="2380"/>
    <x v="2580"/>
    <x v="7"/>
    <x v="35"/>
    <x v="3159"/>
    <d v="2015-09-27T13:38:24"/>
  </r>
  <r>
    <n v="2502"/>
    <s v="Cupcake Chaos"/>
    <s v="A small sweet shop featuring the cupcake variety offered by Cupcake Chaos, candy, cotton candy, shakes and malts, located in Dalhart,TX"/>
    <x v="274"/>
    <n v="86"/>
    <x v="2"/>
    <s v="US"/>
    <s v="USD"/>
    <n v="1411328918"/>
    <n v="1407440918"/>
    <b v="0"/>
    <x v="264"/>
    <b v="0"/>
    <s v="food/restaurants"/>
    <x v="2381"/>
    <x v="2581"/>
    <x v="7"/>
    <x v="35"/>
    <x v="3160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485"/>
    <b v="0"/>
    <s v="food/restaurants"/>
    <x v="1725"/>
    <x v="2108"/>
    <x v="7"/>
    <x v="35"/>
    <x v="3161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485"/>
    <b v="0"/>
    <s v="food/restaurants"/>
    <x v="1725"/>
    <x v="2108"/>
    <x v="7"/>
    <x v="35"/>
    <x v="3162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485"/>
    <b v="0"/>
    <s v="food/restaurants"/>
    <x v="1725"/>
    <x v="2108"/>
    <x v="7"/>
    <x v="35"/>
    <x v="3163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198"/>
    <b v="0"/>
    <s v="food/restaurants"/>
    <x v="2029"/>
    <x v="2"/>
    <x v="7"/>
    <x v="35"/>
    <x v="3164"/>
    <d v="2015-10-03T16:00:00"/>
  </r>
  <r>
    <n v="2507"/>
    <s v="Help Cafe Talavera get a New Kitchen!"/>
    <s v="Unique dishes for a unique city!."/>
    <x v="357"/>
    <n v="0"/>
    <x v="2"/>
    <s v="US"/>
    <s v="USD"/>
    <n v="1431308704"/>
    <n v="1428716704"/>
    <b v="0"/>
    <x v="485"/>
    <b v="0"/>
    <s v="food/restaurants"/>
    <x v="1725"/>
    <x v="2108"/>
    <x v="7"/>
    <x v="35"/>
    <x v="3165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485"/>
    <b v="0"/>
    <s v="food/restaurants"/>
    <x v="1725"/>
    <x v="2108"/>
    <x v="7"/>
    <x v="35"/>
    <x v="3166"/>
    <d v="2014-08-14T17:50:34"/>
  </r>
  <r>
    <n v="2509"/>
    <s v="&quot;Chuck J. Brubecker&quot;"/>
    <s v="Relax in a new Cheesecake Lounge in London, serving freshly made cheesecakes, all day and all night, along with great coffees and teas."/>
    <x v="275"/>
    <n v="1000"/>
    <x v="2"/>
    <s v="GB"/>
    <s v="GBP"/>
    <n v="1429554349"/>
    <n v="1424719549"/>
    <b v="0"/>
    <x v="33"/>
    <b v="0"/>
    <s v="food/restaurants"/>
    <x v="2382"/>
    <x v="1481"/>
    <x v="7"/>
    <x v="35"/>
    <x v="316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9"/>
    <n v="75"/>
    <x v="2"/>
    <s v="US"/>
    <s v="USD"/>
    <n v="1431647772"/>
    <n v="1426463772"/>
    <b v="0"/>
    <x v="198"/>
    <b v="0"/>
    <s v="food/restaurants"/>
    <x v="2104"/>
    <x v="2419"/>
    <x v="7"/>
    <x v="35"/>
    <x v="3168"/>
    <d v="2015-05-14T18:56:12"/>
  </r>
  <r>
    <n v="2511"/>
    <s v="loluli's"/>
    <s v="Fresh Fast Food. A bbq ramen bar thats healthy, tasty and made to order right in front of your eyes....... From flame to bowl"/>
    <x v="60"/>
    <n v="0"/>
    <x v="2"/>
    <s v="GB"/>
    <s v="GBP"/>
    <n v="1454323413"/>
    <n v="1451731413"/>
    <b v="0"/>
    <x v="485"/>
    <b v="0"/>
    <s v="food/restaurants"/>
    <x v="1725"/>
    <x v="2108"/>
    <x v="7"/>
    <x v="35"/>
    <x v="3169"/>
    <d v="2016-02-01T05:43:33"/>
  </r>
  <r>
    <n v="2512"/>
    <s v="Somethin' Tasty"/>
    <s v="Somethin' Tasty is a unique coffee, pastry &amp; retail store. We consign from all local sources: pottery, glass &amp; art."/>
    <x v="98"/>
    <n v="0"/>
    <x v="2"/>
    <s v="US"/>
    <s v="USD"/>
    <n v="1418504561"/>
    <n v="1417208561"/>
    <b v="0"/>
    <x v="485"/>
    <b v="0"/>
    <s v="food/restaurants"/>
    <x v="1725"/>
    <x v="2108"/>
    <x v="7"/>
    <x v="35"/>
    <x v="3170"/>
    <d v="2014-12-13T16:02:41"/>
  </r>
  <r>
    <n v="2513"/>
    <s v="Yahu Restaurants"/>
    <s v="Wir wollen einen Ort erschaffen an dem man sich wohlfÃ¼hlen kann, ein Ort an dem die Gedanken frei sind und man das Essen genieÃŸen kann."/>
    <x v="333"/>
    <n v="0"/>
    <x v="2"/>
    <s v="DE"/>
    <s v="EUR"/>
    <n v="1488067789"/>
    <n v="1482883789"/>
    <b v="0"/>
    <x v="485"/>
    <b v="0"/>
    <s v="food/restaurants"/>
    <x v="1725"/>
    <x v="2108"/>
    <x v="7"/>
    <x v="35"/>
    <x v="3171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304"/>
    <b v="0"/>
    <s v="food/restaurants"/>
    <x v="2383"/>
    <x v="2582"/>
    <x v="7"/>
    <x v="35"/>
    <x v="317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x v="2384"/>
    <x v="2583"/>
    <x v="7"/>
    <x v="35"/>
    <x v="3173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485"/>
    <b v="0"/>
    <s v="food/restaurants"/>
    <x v="1725"/>
    <x v="2108"/>
    <x v="7"/>
    <x v="35"/>
    <x v="3174"/>
    <d v="2014-11-29T11:40:52"/>
  </r>
  <r>
    <n v="2517"/>
    <s v="The Canteen"/>
    <s v="KICK START US! Chef-driven dining experience offering a multi-course tasteful and playful menu that hems in familiar seasonal comfort."/>
    <x v="67"/>
    <n v="1767"/>
    <x v="2"/>
    <s v="CA"/>
    <s v="CAD"/>
    <n v="1426788930"/>
    <n v="1424200530"/>
    <b v="0"/>
    <x v="51"/>
    <b v="0"/>
    <s v="food/restaurants"/>
    <x v="2385"/>
    <x v="2584"/>
    <x v="7"/>
    <x v="35"/>
    <x v="3175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485"/>
    <b v="0"/>
    <s v="food/restaurants"/>
    <x v="1725"/>
    <x v="2108"/>
    <x v="7"/>
    <x v="35"/>
    <x v="3176"/>
    <d v="2014-11-13T12:20:28"/>
  </r>
  <r>
    <n v="2519"/>
    <s v="Kelli's Kitchen"/>
    <s v="Better than your mom's, better than Cracker Barrel, only at Kelli's Kitchen (all from scratch)."/>
    <x v="74"/>
    <n v="65"/>
    <x v="2"/>
    <s v="US"/>
    <s v="USD"/>
    <n v="1405741404"/>
    <n v="1403149404"/>
    <b v="0"/>
    <x v="304"/>
    <b v="0"/>
    <s v="food/restaurants"/>
    <x v="2386"/>
    <x v="1790"/>
    <x v="7"/>
    <x v="35"/>
    <x v="3177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60"/>
    <n v="0"/>
    <x v="2"/>
    <s v="US"/>
    <s v="USD"/>
    <n v="1476559260"/>
    <n v="1472567085"/>
    <b v="0"/>
    <x v="485"/>
    <b v="0"/>
    <s v="food/restaurants"/>
    <x v="1725"/>
    <x v="2108"/>
    <x v="7"/>
    <x v="35"/>
    <x v="3178"/>
    <d v="2016-10-15T14:21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20"/>
    <b v="0"/>
    <s v="food/food trucks"/>
    <x v="2387"/>
    <x v="2585"/>
    <x v="7"/>
    <x v="29"/>
    <x v="3179"/>
    <d v="2015-11-16T11:04:58"/>
  </r>
  <r>
    <n v="2582"/>
    <s v="Drunken Wings"/>
    <s v="The place where chicken meets liquor for the first time!"/>
    <x v="306"/>
    <n v="1"/>
    <x v="2"/>
    <s v="US"/>
    <s v="USD"/>
    <n v="1477784634"/>
    <n v="1475192634"/>
    <b v="0"/>
    <x v="29"/>
    <b v="0"/>
    <s v="food/food trucks"/>
    <x v="2388"/>
    <x v="2143"/>
    <x v="7"/>
    <x v="29"/>
    <x v="3180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264"/>
    <b v="0"/>
    <s v="food/food trucks"/>
    <x v="2031"/>
    <x v="2143"/>
    <x v="7"/>
    <x v="29"/>
    <x v="3181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485"/>
    <b v="0"/>
    <s v="food/food trucks"/>
    <x v="1725"/>
    <x v="2108"/>
    <x v="7"/>
    <x v="29"/>
    <x v="3182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x v="2138"/>
    <x v="73"/>
    <x v="7"/>
    <x v="29"/>
    <x v="3183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x v="2138"/>
    <x v="2117"/>
    <x v="7"/>
    <x v="29"/>
    <x v="3184"/>
    <d v="2015-12-25T02:55:36"/>
  </r>
  <r>
    <n v="2587"/>
    <s v="Yummy Hugs-The Original Co-op, Pop-up Food Truck"/>
    <s v="Providing creative, healthy signature dishes for active, conscientious lifestylers through a community of culinary artists."/>
    <x v="69"/>
    <n v="1217"/>
    <x v="2"/>
    <s v="US"/>
    <s v="USD"/>
    <n v="1451491953"/>
    <n v="1448899953"/>
    <b v="0"/>
    <x v="244"/>
    <b v="0"/>
    <s v="food/food trucks"/>
    <x v="2389"/>
    <x v="2586"/>
    <x v="7"/>
    <x v="29"/>
    <x v="318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x v="2390"/>
    <x v="2587"/>
    <x v="7"/>
    <x v="29"/>
    <x v="3186"/>
    <d v="2015-03-31T08:14:00"/>
  </r>
  <r>
    <n v="2589"/>
    <s v="TapiÃ³ca - Brazilian Street Food Truck"/>
    <s v="A Brazilian-inspired food truck in one of the busiest spots in Copenhagen, delicious pancakes made by the healthy tapiÃ³ca flour"/>
    <x v="69"/>
    <n v="5"/>
    <x v="2"/>
    <s v="DK"/>
    <s v="DKK"/>
    <n v="1458733927"/>
    <n v="1456145527"/>
    <b v="0"/>
    <x v="29"/>
    <b v="0"/>
    <s v="food/food trucks"/>
    <x v="1765"/>
    <x v="2117"/>
    <x v="7"/>
    <x v="29"/>
    <x v="318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485"/>
    <b v="0"/>
    <s v="food/food trucks"/>
    <x v="1725"/>
    <x v="2108"/>
    <x v="7"/>
    <x v="29"/>
    <x v="3188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198"/>
    <b v="0"/>
    <s v="food/food trucks"/>
    <x v="2339"/>
    <x v="31"/>
    <x v="7"/>
    <x v="29"/>
    <x v="3189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x v="2138"/>
    <x v="73"/>
    <x v="7"/>
    <x v="29"/>
    <x v="3190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485"/>
    <b v="0"/>
    <s v="food/food trucks"/>
    <x v="1725"/>
    <x v="2108"/>
    <x v="7"/>
    <x v="29"/>
    <x v="3191"/>
    <d v="2015-04-25T15:17:06"/>
  </r>
  <r>
    <n v="2594"/>
    <s v="The Shirley Delicious Treats Food Truck Project"/>
    <s v="New, small home business, looking to take some Granny's old recipes along with some of my own creations to the streets!"/>
    <x v="188"/>
    <n v="1"/>
    <x v="2"/>
    <s v="US"/>
    <s v="USD"/>
    <n v="1407453228"/>
    <n v="1404861228"/>
    <b v="0"/>
    <x v="29"/>
    <b v="0"/>
    <s v="food/food trucks"/>
    <x v="1906"/>
    <x v="2143"/>
    <x v="7"/>
    <x v="29"/>
    <x v="3192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x v="2391"/>
    <x v="2588"/>
    <x v="7"/>
    <x v="29"/>
    <x v="3193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x v="2392"/>
    <x v="2589"/>
    <x v="7"/>
    <x v="29"/>
    <x v="319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x v="2169"/>
    <x v="2590"/>
    <x v="7"/>
    <x v="29"/>
    <x v="3195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x v="2393"/>
    <x v="2024"/>
    <x v="7"/>
    <x v="29"/>
    <x v="3196"/>
    <d v="2015-09-23T15:10:01"/>
  </r>
  <r>
    <n v="2599"/>
    <s v="Empty Ramekins Catering Group"/>
    <s v="The Empty Ramekins Catering Group is looking for your help to start up in Miami Florida!!!!"/>
    <x v="358"/>
    <n v="90"/>
    <x v="2"/>
    <s v="US"/>
    <s v="USD"/>
    <n v="1407089147"/>
    <n v="1403201147"/>
    <b v="0"/>
    <x v="264"/>
    <b v="0"/>
    <s v="food/food trucks"/>
    <x v="2394"/>
    <x v="1681"/>
    <x v="7"/>
    <x v="29"/>
    <x v="3197"/>
    <d v="2014-08-03T13:05:47"/>
  </r>
  <r>
    <n v="2600"/>
    <s v="Help Buttz Return From the Ashes"/>
    <s v="On Sunday November 8, 2015 our food truck burned to the ground. Please help us get rebuilt."/>
    <x v="69"/>
    <n v="3466"/>
    <x v="2"/>
    <s v="US"/>
    <s v="USD"/>
    <n v="1458938200"/>
    <n v="1453757800"/>
    <b v="0"/>
    <x v="195"/>
    <b v="0"/>
    <s v="food/food trucks"/>
    <x v="2395"/>
    <x v="2591"/>
    <x v="7"/>
    <x v="29"/>
    <x v="3198"/>
    <d v="2016-03-25T15:36: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x v="1900"/>
    <x v="2"/>
    <x v="2"/>
    <x v="17"/>
    <x v="319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277"/>
    <n v="0"/>
    <x v="2"/>
    <s v="DE"/>
    <s v="EUR"/>
    <n v="1468565820"/>
    <n v="1465970108"/>
    <b v="0"/>
    <x v="485"/>
    <b v="0"/>
    <s v="technology/space exploration"/>
    <x v="1725"/>
    <x v="2108"/>
    <x v="2"/>
    <x v="17"/>
    <x v="3200"/>
    <d v="2016-07-15T01:57:00"/>
  </r>
  <r>
    <n v="2670"/>
    <s v="G-Pod ... the future of sustainable housing"/>
    <s v="A revolution in the rapidly growing container housing space. Transportable, expandable, green and versatile. A global game-changer."/>
    <x v="359"/>
    <n v="2495"/>
    <x v="2"/>
    <s v="AU"/>
    <s v="AUD"/>
    <n v="1406593780"/>
    <n v="1404174580"/>
    <b v="1"/>
    <x v="65"/>
    <b v="0"/>
    <s v="technology/makerspaces"/>
    <x v="2396"/>
    <x v="2592"/>
    <x v="2"/>
    <x v="18"/>
    <x v="320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2"/>
    <b v="0"/>
    <s v="technology/makerspaces"/>
    <x v="2397"/>
    <x v="2593"/>
    <x v="2"/>
    <x v="18"/>
    <x v="3202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x v="2398"/>
    <x v="2594"/>
    <x v="2"/>
    <x v="18"/>
    <x v="3203"/>
    <d v="2015-12-28T01:00:00"/>
  </r>
  <r>
    <n v="2673"/>
    <s v="Help us open a Makerspace for Kids"/>
    <s v="We're opening up a Pixel Academy in Manhattan and we need your help to fill it with technology and tools for New York City's kids!"/>
    <x v="68"/>
    <n v="11032"/>
    <x v="2"/>
    <s v="US"/>
    <s v="USD"/>
    <n v="1414622700"/>
    <n v="1412081999"/>
    <b v="1"/>
    <x v="36"/>
    <b v="0"/>
    <s v="technology/makerspaces"/>
    <x v="2399"/>
    <x v="2595"/>
    <x v="2"/>
    <x v="18"/>
    <x v="320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1"/>
    <b v="0"/>
    <s v="technology/makerspaces"/>
    <x v="2400"/>
    <x v="2596"/>
    <x v="2"/>
    <x v="18"/>
    <x v="320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x v="2401"/>
    <x v="2597"/>
    <x v="2"/>
    <x v="18"/>
    <x v="3206"/>
    <d v="2014-11-10T16:34:49"/>
  </r>
  <r>
    <n v="2676"/>
    <s v="Toronto VR Co-Op"/>
    <s v="Our aim is to provide high-end equipment and space for Toronto coders, filmmakers, and artists to develop cutting-edge VR content."/>
    <x v="168"/>
    <n v="1058"/>
    <x v="2"/>
    <s v="CA"/>
    <s v="CAD"/>
    <n v="1463929174"/>
    <n v="1461337174"/>
    <b v="0"/>
    <x v="172"/>
    <b v="0"/>
    <s v="technology/makerspaces"/>
    <x v="2402"/>
    <x v="2598"/>
    <x v="2"/>
    <x v="18"/>
    <x v="3207"/>
    <d v="2016-05-22T09:59:34"/>
  </r>
  <r>
    <n v="2677"/>
    <s v="Tinkr Tech - mobile makerspace"/>
    <s v="A mobile tech lab with cutting edge maker tools that travels to schools to offer free creative workshops for school age kids."/>
    <x v="208"/>
    <n v="3415"/>
    <x v="2"/>
    <s v="US"/>
    <s v="USD"/>
    <n v="1404348143"/>
    <n v="1401756143"/>
    <b v="0"/>
    <x v="74"/>
    <b v="0"/>
    <s v="technology/makerspaces"/>
    <x v="2403"/>
    <x v="2599"/>
    <x v="2"/>
    <x v="18"/>
    <x v="3208"/>
    <d v="2014-07-02T19:42:23"/>
  </r>
  <r>
    <n v="2678"/>
    <s v="Wavegarden in Marbella (MÃ¡laga)"/>
    <s v="Wavegarden is the worldâ€™s longest man-made wave that creates ideal conditions for surfing. Help us and let's open one in Malaga!!"/>
    <x v="360"/>
    <n v="1100"/>
    <x v="2"/>
    <s v="ES"/>
    <s v="EUR"/>
    <n v="1443121765"/>
    <n v="1440529765"/>
    <b v="0"/>
    <x v="198"/>
    <b v="0"/>
    <s v="technology/makerspaces"/>
    <x v="2404"/>
    <x v="2600"/>
    <x v="2"/>
    <x v="18"/>
    <x v="3209"/>
    <d v="2015-09-24T14:09:25"/>
  </r>
  <r>
    <n v="2679"/>
    <s v="DIY Garage"/>
    <s v="A do-it-yourself auto garage in Des Moines, Iowa where people can learn how to work on cars &amp; those who know can share their knowledge."/>
    <x v="68"/>
    <n v="132"/>
    <x v="2"/>
    <s v="US"/>
    <s v="USD"/>
    <n v="1425081694"/>
    <n v="1422489694"/>
    <b v="0"/>
    <x v="311"/>
    <b v="0"/>
    <s v="technology/makerspaces"/>
    <x v="2405"/>
    <x v="1394"/>
    <x v="2"/>
    <x v="18"/>
    <x v="3210"/>
    <d v="2015-02-27T19:01:34"/>
  </r>
  <r>
    <n v="2680"/>
    <s v="iHeart Pillow"/>
    <s v="iHeartPillow, Connecting loved ones"/>
    <x v="154"/>
    <n v="276"/>
    <x v="2"/>
    <s v="ES"/>
    <s v="EUR"/>
    <n v="1459915491"/>
    <n v="1457327091"/>
    <b v="0"/>
    <x v="304"/>
    <b v="0"/>
    <s v="technology/makerspaces"/>
    <x v="2406"/>
    <x v="2152"/>
    <x v="2"/>
    <x v="18"/>
    <x v="3211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198"/>
    <b v="0"/>
    <s v="food/food trucks"/>
    <x v="2407"/>
    <x v="1814"/>
    <x v="7"/>
    <x v="29"/>
    <x v="3212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x v="2408"/>
    <x v="2601"/>
    <x v="7"/>
    <x v="29"/>
    <x v="3213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311"/>
    <b v="0"/>
    <s v="food/food trucks"/>
    <x v="2202"/>
    <x v="1863"/>
    <x v="7"/>
    <x v="29"/>
    <x v="3214"/>
    <d v="2015-03-01T13:07:20"/>
  </r>
  <r>
    <n v="2684"/>
    <s v="Ain't No Thang..."/>
    <s v="Not all wings are created equal. We believe ours take flight above the rest. Come judge for yourself. To us it Ain't No Thang..."/>
    <x v="123"/>
    <n v="800"/>
    <x v="2"/>
    <s v="US"/>
    <s v="USD"/>
    <n v="1407621425"/>
    <n v="1404165425"/>
    <b v="0"/>
    <x v="304"/>
    <b v="0"/>
    <s v="food/food trucks"/>
    <x v="2043"/>
    <x v="2222"/>
    <x v="7"/>
    <x v="29"/>
    <x v="3215"/>
    <d v="2014-08-09T16:57:05"/>
  </r>
  <r>
    <n v="2685"/>
    <s v="Nana's Home Cooking on Wheels"/>
    <s v="Home cooked meals made by Nana. Indiana's famous tenderloin sandwiches, Nana's homemade cole slaw and so much more."/>
    <x v="69"/>
    <n v="10"/>
    <x v="2"/>
    <s v="US"/>
    <s v="USD"/>
    <n v="1430149330"/>
    <n v="1424968930"/>
    <b v="0"/>
    <x v="29"/>
    <b v="0"/>
    <s v="food/food trucks"/>
    <x v="1899"/>
    <x v="440"/>
    <x v="7"/>
    <x v="29"/>
    <x v="321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485"/>
    <b v="0"/>
    <s v="food/food trucks"/>
    <x v="1725"/>
    <x v="2108"/>
    <x v="7"/>
    <x v="29"/>
    <x v="3217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485"/>
    <b v="0"/>
    <s v="food/food trucks"/>
    <x v="1725"/>
    <x v="2108"/>
    <x v="7"/>
    <x v="29"/>
    <x v="3218"/>
    <d v="2015-06-29T10:21:58"/>
  </r>
  <r>
    <n v="2688"/>
    <s v="Mac N Cheez Food Truck"/>
    <s v="The amazing gourmet Mac N Cheez Food Truck Campaigne!"/>
    <x v="69"/>
    <n v="74"/>
    <x v="2"/>
    <s v="US"/>
    <s v="USD"/>
    <n v="1424746800"/>
    <n v="1422067870"/>
    <b v="0"/>
    <x v="25"/>
    <b v="0"/>
    <s v="food/food trucks"/>
    <x v="2409"/>
    <x v="2602"/>
    <x v="7"/>
    <x v="29"/>
    <x v="3219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x v="2374"/>
    <x v="2143"/>
    <x v="7"/>
    <x v="29"/>
    <x v="3220"/>
    <d v="2016-07-30T18:04:50"/>
  </r>
  <r>
    <n v="2690"/>
    <s v="Help 2 Fat 2 Fly, with our Restaurant!"/>
    <s v="The stuffed chicken wing originators need YOUR help starting a restaurant so our AMAZING wings will be available to you 7 days a week!"/>
    <x v="188"/>
    <n v="8586"/>
    <x v="2"/>
    <s v="US"/>
    <s v="USD"/>
    <n v="1433298676"/>
    <n v="1429410676"/>
    <b v="0"/>
    <x v="105"/>
    <b v="0"/>
    <s v="food/food trucks"/>
    <x v="2410"/>
    <x v="2603"/>
    <x v="7"/>
    <x v="29"/>
    <x v="3221"/>
    <d v="2015-06-02T21:31:16"/>
  </r>
  <r>
    <n v="2691"/>
    <s v="Cook"/>
    <s v="A Great New local Food Truck serving up ethnic fusion inspired eats in Ottawa."/>
    <x v="62"/>
    <n v="35"/>
    <x v="2"/>
    <s v="CA"/>
    <s v="CAD"/>
    <n v="1431278557"/>
    <n v="1427390557"/>
    <b v="0"/>
    <x v="198"/>
    <b v="0"/>
    <s v="food/food trucks"/>
    <x v="2411"/>
    <x v="2423"/>
    <x v="7"/>
    <x v="29"/>
    <x v="3222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x v="2200"/>
    <x v="801"/>
    <x v="7"/>
    <x v="29"/>
    <x v="3223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311"/>
    <b v="0"/>
    <s v="food/food trucks"/>
    <x v="1751"/>
    <x v="2604"/>
    <x v="7"/>
    <x v="29"/>
    <x v="322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x v="1828"/>
    <x v="2143"/>
    <x v="7"/>
    <x v="29"/>
    <x v="3225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311"/>
    <b v="0"/>
    <s v="food/food trucks"/>
    <x v="2412"/>
    <x v="2605"/>
    <x v="7"/>
    <x v="29"/>
    <x v="3226"/>
    <d v="2015-04-13T22:21:58"/>
  </r>
  <r>
    <n v="2696"/>
    <s v="The Military Moms Food Truck"/>
    <s v="The dream to own a food truck, rolling wherever the army sends me, hiring other military spouses and veterans alike! Giving back!"/>
    <x v="180"/>
    <n v="3390"/>
    <x v="2"/>
    <s v="US"/>
    <s v="USD"/>
    <n v="1419538560"/>
    <n v="1416600960"/>
    <b v="0"/>
    <x v="44"/>
    <b v="0"/>
    <s v="food/food trucks"/>
    <x v="2413"/>
    <x v="2606"/>
    <x v="7"/>
    <x v="29"/>
    <x v="3227"/>
    <d v="2014-12-25T15:16:00"/>
  </r>
  <r>
    <n v="2697"/>
    <s v="Dough Heads Food Truck: waffles stuffed with sweet + savory"/>
    <s v="Stuffed waffles made from Dough. Sweet, savory, salty and then stuffed with meats, fruits, and sauces!"/>
    <x v="161"/>
    <n v="6061"/>
    <x v="2"/>
    <s v="US"/>
    <s v="USD"/>
    <n v="1438552800"/>
    <n v="1435876423"/>
    <b v="0"/>
    <x v="47"/>
    <b v="0"/>
    <s v="food/food trucks"/>
    <x v="2414"/>
    <x v="2607"/>
    <x v="7"/>
    <x v="29"/>
    <x v="322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198"/>
    <b v="0"/>
    <s v="food/food trucks"/>
    <x v="2415"/>
    <x v="2608"/>
    <x v="7"/>
    <x v="29"/>
    <x v="3229"/>
    <d v="2014-06-27T16:33:28"/>
  </r>
  <r>
    <n v="2699"/>
    <s v="my bakery truck"/>
    <s v="Hi, I want make my first bakery. Food truck was great, but I not have a car licence. So, help me to be my dream!"/>
    <x v="361"/>
    <n v="0"/>
    <x v="2"/>
    <s v="CA"/>
    <s v="CAD"/>
    <n v="1407533463"/>
    <n v="1404941463"/>
    <b v="0"/>
    <x v="485"/>
    <b v="0"/>
    <s v="food/food trucks"/>
    <x v="1725"/>
    <x v="2108"/>
    <x v="7"/>
    <x v="29"/>
    <x v="3230"/>
    <d v="2014-08-08T16:31:03"/>
  </r>
  <r>
    <n v="2700"/>
    <s v="Holly's Hot Stuff"/>
    <s v="I currently own and operate a hot dog cart. I am hoping to purchase a used food truck so I can do business year round!"/>
    <x v="198"/>
    <n v="70"/>
    <x v="2"/>
    <s v="US"/>
    <s v="USD"/>
    <n v="1411073972"/>
    <n v="1408481972"/>
    <b v="0"/>
    <x v="304"/>
    <b v="0"/>
    <s v="food/food trucks"/>
    <x v="2416"/>
    <x v="2423"/>
    <x v="7"/>
    <x v="29"/>
    <x v="3231"/>
    <d v="2014-09-18T15:59:3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304"/>
    <b v="0"/>
    <s v="publishing/children's books"/>
    <x v="2417"/>
    <x v="2218"/>
    <x v="3"/>
    <x v="36"/>
    <x v="3232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x v="2418"/>
    <x v="2609"/>
    <x v="3"/>
    <x v="36"/>
    <x v="3233"/>
    <d v="2012-05-15T12:16:27"/>
  </r>
  <r>
    <n v="2743"/>
    <s v="St. Nick Jr"/>
    <s v="One Christmas every child was naughty, and Santa's son _x000a_St. Nick Jr sacrifices all his gifts over his whole life, for the children"/>
    <x v="362"/>
    <n v="0"/>
    <x v="2"/>
    <s v="US"/>
    <s v="USD"/>
    <n v="1476863607"/>
    <n v="1474271607"/>
    <b v="0"/>
    <x v="485"/>
    <b v="0"/>
    <s v="publishing/children's books"/>
    <x v="1725"/>
    <x v="2108"/>
    <x v="3"/>
    <x v="36"/>
    <x v="323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2"/>
    <s v="US"/>
    <s v="USD"/>
    <n v="1330478998"/>
    <n v="1327886998"/>
    <b v="0"/>
    <x v="19"/>
    <b v="0"/>
    <s v="publishing/children's books"/>
    <x v="2419"/>
    <x v="2610"/>
    <x v="3"/>
    <x v="36"/>
    <x v="3235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x v="2420"/>
    <x v="2611"/>
    <x v="3"/>
    <x v="36"/>
    <x v="3236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x v="2421"/>
    <x v="2612"/>
    <x v="3"/>
    <x v="36"/>
    <x v="323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304"/>
    <b v="0"/>
    <s v="publishing/children's books"/>
    <x v="2422"/>
    <x v="1785"/>
    <x v="3"/>
    <x v="36"/>
    <x v="3238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304"/>
    <b v="0"/>
    <s v="publishing/children's books"/>
    <x v="1954"/>
    <x v="2257"/>
    <x v="3"/>
    <x v="36"/>
    <x v="3239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198"/>
    <b v="0"/>
    <s v="publishing/children's books"/>
    <x v="2423"/>
    <x v="1869"/>
    <x v="3"/>
    <x v="36"/>
    <x v="3240"/>
    <d v="2015-04-04T13:10:37"/>
  </r>
  <r>
    <n v="2750"/>
    <s v="My Child, My Blessing"/>
    <s v="This is a journal where parents daily write something positive about their child.  Places for pictures, too."/>
    <x v="363"/>
    <n v="0"/>
    <x v="2"/>
    <s v="US"/>
    <s v="USD"/>
    <n v="1341086400"/>
    <n v="1340055345"/>
    <b v="0"/>
    <x v="485"/>
    <b v="0"/>
    <s v="publishing/children's books"/>
    <x v="1725"/>
    <x v="2108"/>
    <x v="3"/>
    <x v="36"/>
    <x v="324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4"/>
    <n v="0"/>
    <x v="2"/>
    <s v="US"/>
    <s v="USD"/>
    <n v="1403039842"/>
    <n v="1397855842"/>
    <b v="0"/>
    <x v="485"/>
    <b v="0"/>
    <s v="publishing/children's books"/>
    <x v="1725"/>
    <x v="2108"/>
    <x v="3"/>
    <x v="36"/>
    <x v="3242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132"/>
    <n v="550"/>
    <x v="2"/>
    <s v="US"/>
    <s v="USD"/>
    <n v="1324232504"/>
    <n v="1320776504"/>
    <b v="0"/>
    <x v="25"/>
    <b v="0"/>
    <s v="publishing/children's books"/>
    <x v="2424"/>
    <x v="2613"/>
    <x v="3"/>
    <x v="36"/>
    <x v="3243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x v="2425"/>
    <x v="2614"/>
    <x v="3"/>
    <x v="36"/>
    <x v="3244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485"/>
    <b v="0"/>
    <s v="publishing/children's books"/>
    <x v="1725"/>
    <x v="2108"/>
    <x v="3"/>
    <x v="36"/>
    <x v="3245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x v="2426"/>
    <x v="2615"/>
    <x v="3"/>
    <x v="36"/>
    <x v="3246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x v="1788"/>
    <x v="2616"/>
    <x v="3"/>
    <x v="36"/>
    <x v="3247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198"/>
    <b v="0"/>
    <s v="publishing/children's books"/>
    <x v="2150"/>
    <x v="2117"/>
    <x v="3"/>
    <x v="36"/>
    <x v="324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244"/>
    <b v="0"/>
    <s v="publishing/children's books"/>
    <x v="2427"/>
    <x v="2242"/>
    <x v="3"/>
    <x v="36"/>
    <x v="324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198"/>
    <b v="0"/>
    <s v="publishing/children's books"/>
    <x v="1764"/>
    <x v="2582"/>
    <x v="3"/>
    <x v="36"/>
    <x v="325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485"/>
    <b v="0"/>
    <s v="publishing/children's books"/>
    <x v="1725"/>
    <x v="2108"/>
    <x v="3"/>
    <x v="36"/>
    <x v="3251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304"/>
    <b v="0"/>
    <s v="publishing/children's books"/>
    <x v="1745"/>
    <x v="2185"/>
    <x v="3"/>
    <x v="36"/>
    <x v="3252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x v="2428"/>
    <x v="801"/>
    <x v="3"/>
    <x v="36"/>
    <x v="3253"/>
    <d v="2012-03-18T18:53:15"/>
  </r>
  <r>
    <n v="2763"/>
    <s v="My Christmas Star"/>
    <s v="How Santa finds childrens homes without getting lost by following certain stars."/>
    <x v="365"/>
    <n v="90"/>
    <x v="2"/>
    <s v="US"/>
    <s v="USD"/>
    <n v="1369403684"/>
    <n v="1365515684"/>
    <b v="0"/>
    <x v="311"/>
    <b v="0"/>
    <s v="publishing/children's books"/>
    <x v="2429"/>
    <x v="446"/>
    <x v="3"/>
    <x v="36"/>
    <x v="3254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304"/>
    <b v="0"/>
    <s v="publishing/children's books"/>
    <x v="2430"/>
    <x v="2382"/>
    <x v="3"/>
    <x v="36"/>
    <x v="3255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485"/>
    <b v="0"/>
    <s v="publishing/children's books"/>
    <x v="1725"/>
    <x v="2108"/>
    <x v="3"/>
    <x v="36"/>
    <x v="3256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304"/>
    <b v="0"/>
    <s v="publishing/children's books"/>
    <x v="1804"/>
    <x v="801"/>
    <x v="3"/>
    <x v="36"/>
    <x v="3257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311"/>
    <b v="0"/>
    <s v="publishing/children's books"/>
    <x v="2359"/>
    <x v="2617"/>
    <x v="3"/>
    <x v="36"/>
    <x v="3258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x v="2431"/>
    <x v="2618"/>
    <x v="3"/>
    <x v="36"/>
    <x v="3259"/>
    <d v="2012-03-29T08:45:23"/>
  </r>
  <r>
    <n v="2769"/>
    <s v="Raph the Ninja Giraffe"/>
    <s v="Raph the Ninja Giraffe is a project that is my 5 year old sons idea, &amp; I am working with him to bring his idea to life."/>
    <x v="102"/>
    <n v="2"/>
    <x v="2"/>
    <s v="GB"/>
    <s v="GBP"/>
    <n v="1401997790"/>
    <n v="1397677790"/>
    <b v="0"/>
    <x v="198"/>
    <b v="0"/>
    <s v="publishing/children's books"/>
    <x v="2207"/>
    <x v="2143"/>
    <x v="3"/>
    <x v="36"/>
    <x v="3260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x v="2432"/>
    <x v="2619"/>
    <x v="3"/>
    <x v="36"/>
    <x v="326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66"/>
    <n v="0"/>
    <x v="2"/>
    <s v="US"/>
    <s v="USD"/>
    <n v="1359738000"/>
    <n v="1355489140"/>
    <b v="0"/>
    <x v="485"/>
    <b v="0"/>
    <s v="publishing/children's books"/>
    <x v="1725"/>
    <x v="2108"/>
    <x v="3"/>
    <x v="36"/>
    <x v="3262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485"/>
    <b v="0"/>
    <s v="publishing/children's books"/>
    <x v="1725"/>
    <x v="2108"/>
    <x v="3"/>
    <x v="36"/>
    <x v="3263"/>
    <d v="2013-10-05T15:51:34"/>
  </r>
  <r>
    <n v="2773"/>
    <s v="The Boat That Couldn't Float"/>
    <s v="Parents know the pain of rereading bad bedtime stories. I want to write stories that all ages will enjoy"/>
    <x v="367"/>
    <n v="1"/>
    <x v="2"/>
    <s v="CA"/>
    <s v="CAD"/>
    <n v="1461530721"/>
    <n v="1460666721"/>
    <b v="0"/>
    <x v="29"/>
    <b v="0"/>
    <s v="publishing/children's books"/>
    <x v="2433"/>
    <x v="2143"/>
    <x v="3"/>
    <x v="36"/>
    <x v="326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x v="2434"/>
    <x v="2620"/>
    <x v="3"/>
    <x v="36"/>
    <x v="3265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198"/>
    <b v="0"/>
    <s v="publishing/children's books"/>
    <x v="1874"/>
    <x v="1440"/>
    <x v="3"/>
    <x v="36"/>
    <x v="326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130"/>
    <n v="1655"/>
    <x v="2"/>
    <s v="US"/>
    <s v="USD"/>
    <n v="1434092876"/>
    <n v="1431414476"/>
    <b v="0"/>
    <x v="17"/>
    <b v="0"/>
    <s v="publishing/children's books"/>
    <x v="2435"/>
    <x v="2621"/>
    <x v="3"/>
    <x v="36"/>
    <x v="326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x v="1811"/>
    <x v="440"/>
    <x v="3"/>
    <x v="36"/>
    <x v="326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5"/>
    <n v="1405"/>
    <x v="2"/>
    <s v="US"/>
    <s v="USD"/>
    <n v="1409009306"/>
    <n v="1406417306"/>
    <b v="0"/>
    <x v="41"/>
    <b v="0"/>
    <s v="publishing/children's books"/>
    <x v="2436"/>
    <x v="2622"/>
    <x v="3"/>
    <x v="36"/>
    <x v="3269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x v="2437"/>
    <x v="2227"/>
    <x v="3"/>
    <x v="36"/>
    <x v="3270"/>
    <d v="2015-11-22T10:03:41"/>
  </r>
  <r>
    <n v="2780"/>
    <s v="Travel with baby"/>
    <s v="Turn the World with my kids, and then write a book with the advice for traveling with baby"/>
    <x v="60"/>
    <n v="0"/>
    <x v="2"/>
    <s v="IT"/>
    <s v="EUR"/>
    <n v="1489142688"/>
    <n v="1486550688"/>
    <b v="0"/>
    <x v="485"/>
    <b v="0"/>
    <s v="publishing/children's books"/>
    <x v="1725"/>
    <x v="2108"/>
    <x v="3"/>
    <x v="36"/>
    <x v="3271"/>
    <d v="2017-03-10T05:44:48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x v="1900"/>
    <x v="440"/>
    <x v="1"/>
    <x v="3"/>
    <x v="3272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485"/>
    <b v="0"/>
    <s v="theater/plays"/>
    <x v="1725"/>
    <x v="2108"/>
    <x v="1"/>
    <x v="3"/>
    <x v="3273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485"/>
    <b v="0"/>
    <s v="theater/plays"/>
    <x v="1725"/>
    <x v="2108"/>
    <x v="1"/>
    <x v="3"/>
    <x v="3274"/>
    <d v="2016-06-12T23:00:00"/>
  </r>
  <r>
    <n v="2844"/>
    <s v="KabarettstÃ¼ck &quot;Dicht in da Nochtschicht&quot;"/>
    <s v="Zwei ausgebildete Schauspieler, ein Musiker - gemeinsam bringt man ein waschechtes KabarettstÃ¼ck auf die BÃ¼hne."/>
    <x v="109"/>
    <n v="30"/>
    <x v="2"/>
    <s v="AT"/>
    <s v="EUR"/>
    <n v="1483535180"/>
    <n v="1480943180"/>
    <b v="0"/>
    <x v="29"/>
    <b v="0"/>
    <s v="theater/plays"/>
    <x v="2438"/>
    <x v="446"/>
    <x v="1"/>
    <x v="3"/>
    <x v="3275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x v="2439"/>
    <x v="2623"/>
    <x v="1"/>
    <x v="3"/>
    <x v="327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485"/>
    <b v="0"/>
    <s v="theater/plays"/>
    <x v="1725"/>
    <x v="2108"/>
    <x v="1"/>
    <x v="3"/>
    <x v="3277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485"/>
    <b v="0"/>
    <s v="theater/plays"/>
    <x v="1725"/>
    <x v="2108"/>
    <x v="1"/>
    <x v="3"/>
    <x v="327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311"/>
    <b v="0"/>
    <s v="theater/plays"/>
    <x v="1873"/>
    <x v="1997"/>
    <x v="1"/>
    <x v="3"/>
    <x v="3279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x v="1900"/>
    <x v="2117"/>
    <x v="1"/>
    <x v="3"/>
    <x v="3280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x v="2440"/>
    <x v="2624"/>
    <x v="1"/>
    <x v="3"/>
    <x v="328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485"/>
    <b v="0"/>
    <s v="theater/plays"/>
    <x v="1725"/>
    <x v="2108"/>
    <x v="1"/>
    <x v="3"/>
    <x v="3282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244"/>
    <b v="0"/>
    <s v="theater/plays"/>
    <x v="2206"/>
    <x v="2625"/>
    <x v="1"/>
    <x v="3"/>
    <x v="3283"/>
    <d v="2014-06-20T20:05:03"/>
  </r>
  <r>
    <n v="2853"/>
    <s v="Eighteen Months- A Love Story Interrupted"/>
    <s v="Much has been written by women on breast cancer. Yet, there is little that has been written for the theatre on this by men. I have!"/>
    <x v="140"/>
    <n v="0"/>
    <x v="2"/>
    <s v="CA"/>
    <s v="CAD"/>
    <n v="1410669297"/>
    <n v="1405485297"/>
    <b v="0"/>
    <x v="485"/>
    <b v="0"/>
    <s v="theater/plays"/>
    <x v="1725"/>
    <x v="2108"/>
    <x v="1"/>
    <x v="3"/>
    <x v="3284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x v="2441"/>
    <x v="2626"/>
    <x v="1"/>
    <x v="3"/>
    <x v="3285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264"/>
    <b v="0"/>
    <s v="theater/plays"/>
    <x v="2442"/>
    <x v="88"/>
    <x v="1"/>
    <x v="3"/>
    <x v="3286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244"/>
    <b v="0"/>
    <s v="theater/plays"/>
    <x v="2443"/>
    <x v="2418"/>
    <x v="1"/>
    <x v="3"/>
    <x v="3287"/>
    <d v="2015-08-08T16:34:00"/>
  </r>
  <r>
    <n v="2857"/>
    <s v="Los Tradicionales"/>
    <s v="Somos una compaÃ±Ã­a de teatro independiente. Y en el 2017 queremos arrancar con el montaje de 3 obras._x000a_3 elencos, 3 espacios."/>
    <x v="84"/>
    <n v="7500"/>
    <x v="2"/>
    <s v="MX"/>
    <s v="MXN"/>
    <n v="1487613600"/>
    <n v="1482444295"/>
    <b v="0"/>
    <x v="41"/>
    <b v="0"/>
    <s v="theater/plays"/>
    <x v="2444"/>
    <x v="2627"/>
    <x v="1"/>
    <x v="3"/>
    <x v="3288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485"/>
    <b v="0"/>
    <s v="theater/plays"/>
    <x v="1725"/>
    <x v="2108"/>
    <x v="1"/>
    <x v="3"/>
    <x v="3289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x v="2383"/>
    <x v="1785"/>
    <x v="1"/>
    <x v="3"/>
    <x v="3290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172"/>
    <b v="0"/>
    <s v="theater/plays"/>
    <x v="2445"/>
    <x v="2628"/>
    <x v="1"/>
    <x v="3"/>
    <x v="3291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311"/>
    <b v="0"/>
    <s v="theater/plays"/>
    <x v="2446"/>
    <x v="2629"/>
    <x v="1"/>
    <x v="3"/>
    <x v="3292"/>
    <d v="2015-09-24T09:10:48"/>
  </r>
  <r>
    <n v="2862"/>
    <s v="Get Your Life Back"/>
    <s v="&quot;Get Your Life Back&quot; is a dynamic stage play that deals with true issues of life that reign in the lives of many people everyday."/>
    <x v="280"/>
    <n v="55"/>
    <x v="2"/>
    <s v="US"/>
    <s v="USD"/>
    <n v="1403636229"/>
    <n v="1401044229"/>
    <b v="0"/>
    <x v="311"/>
    <b v="0"/>
    <s v="theater/plays"/>
    <x v="2447"/>
    <x v="2630"/>
    <x v="1"/>
    <x v="3"/>
    <x v="3293"/>
    <d v="2014-06-24T13:57:09"/>
  </r>
  <r>
    <n v="2863"/>
    <s v="Equality Theatre"/>
    <s v="I would like to start a Acting Company that supports and includes LGBTQ youth and young adults in very conservative North Texas"/>
    <x v="69"/>
    <n v="20"/>
    <x v="2"/>
    <s v="US"/>
    <s v="USD"/>
    <n v="1410279123"/>
    <n v="1405095123"/>
    <b v="0"/>
    <x v="29"/>
    <b v="0"/>
    <s v="theater/plays"/>
    <x v="1799"/>
    <x v="1834"/>
    <x v="1"/>
    <x v="3"/>
    <x v="3294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311"/>
    <b v="0"/>
    <s v="theater/plays"/>
    <x v="2315"/>
    <x v="2604"/>
    <x v="1"/>
    <x v="3"/>
    <x v="3295"/>
    <d v="2015-07-17T08:18:00"/>
  </r>
  <r>
    <n v="2865"/>
    <s v="FRINGE 2015 by YER Productions"/>
    <s v="Prepare to be Swept Away. Three short plays from three master playwrights; LANDFALL, SNIPER and DANGERS of TOBACCO!"/>
    <x v="368"/>
    <n v="0"/>
    <x v="2"/>
    <s v="US"/>
    <s v="USD"/>
    <n v="1420512259"/>
    <n v="1415328259"/>
    <b v="0"/>
    <x v="485"/>
    <b v="0"/>
    <s v="theater/plays"/>
    <x v="1725"/>
    <x v="2108"/>
    <x v="1"/>
    <x v="3"/>
    <x v="3296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198"/>
    <b v="0"/>
    <s v="theater/plays"/>
    <x v="2448"/>
    <x v="1035"/>
    <x v="1"/>
    <x v="3"/>
    <x v="3297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x v="2449"/>
    <x v="2631"/>
    <x v="1"/>
    <x v="3"/>
    <x v="3298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x v="2450"/>
    <x v="2632"/>
    <x v="1"/>
    <x v="3"/>
    <x v="329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264"/>
    <b v="0"/>
    <s v="theater/plays"/>
    <x v="2451"/>
    <x v="789"/>
    <x v="1"/>
    <x v="3"/>
    <x v="330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172"/>
    <b v="0"/>
    <s v="theater/plays"/>
    <x v="2452"/>
    <x v="1437"/>
    <x v="1"/>
    <x v="3"/>
    <x v="3301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x v="2453"/>
    <x v="2633"/>
    <x v="1"/>
    <x v="3"/>
    <x v="3302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485"/>
    <b v="0"/>
    <s v="theater/plays"/>
    <x v="1725"/>
    <x v="2108"/>
    <x v="1"/>
    <x v="3"/>
    <x v="3303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x v="2454"/>
    <x v="2634"/>
    <x v="1"/>
    <x v="3"/>
    <x v="3304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311"/>
    <b v="0"/>
    <s v="theater/plays"/>
    <x v="2344"/>
    <x v="2635"/>
    <x v="1"/>
    <x v="3"/>
    <x v="3305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311"/>
    <b v="0"/>
    <s v="theater/plays"/>
    <x v="2455"/>
    <x v="2434"/>
    <x v="1"/>
    <x v="3"/>
    <x v="3306"/>
    <d v="2016-05-04T22:04:53"/>
  </r>
  <r>
    <n v="2876"/>
    <s v="The Sins of Bad People  Urban Stage Play"/>
    <s v="Charlotte NC playwright looking to showcase a series of three stage plays.  Plays are funny, completed and ready to run!"/>
    <x v="74"/>
    <n v="0"/>
    <x v="2"/>
    <s v="US"/>
    <s v="USD"/>
    <n v="1437069079"/>
    <n v="1434477079"/>
    <b v="0"/>
    <x v="485"/>
    <b v="0"/>
    <s v="theater/plays"/>
    <x v="1725"/>
    <x v="2108"/>
    <x v="1"/>
    <x v="3"/>
    <x v="3307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244"/>
    <b v="0"/>
    <s v="theater/plays"/>
    <x v="2456"/>
    <x v="2142"/>
    <x v="1"/>
    <x v="3"/>
    <x v="330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304"/>
    <b v="0"/>
    <s v="theater/plays"/>
    <x v="2199"/>
    <x v="2636"/>
    <x v="1"/>
    <x v="3"/>
    <x v="3309"/>
    <d v="2015-07-03T09:46:35"/>
  </r>
  <r>
    <n v="2879"/>
    <s v="Girls, Ladies and Women - A Gospel Drama"/>
    <s v="She that fines a husband? Wait, is that right? Girl... you better check yourself, before you wreck yourself!"/>
    <x v="369"/>
    <n v="29"/>
    <x v="2"/>
    <s v="US"/>
    <s v="USD"/>
    <n v="1453310661"/>
    <n v="1450718661"/>
    <b v="0"/>
    <x v="29"/>
    <b v="0"/>
    <s v="theater/plays"/>
    <x v="2457"/>
    <x v="1756"/>
    <x v="1"/>
    <x v="3"/>
    <x v="3310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x v="2458"/>
    <x v="2637"/>
    <x v="1"/>
    <x v="3"/>
    <x v="331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5"/>
    <n v="0"/>
    <x v="2"/>
    <s v="US"/>
    <s v="USD"/>
    <n v="1417620036"/>
    <n v="1412432436"/>
    <b v="0"/>
    <x v="485"/>
    <b v="0"/>
    <s v="theater/plays"/>
    <x v="1725"/>
    <x v="2108"/>
    <x v="1"/>
    <x v="3"/>
    <x v="331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304"/>
    <b v="0"/>
    <s v="theater/plays"/>
    <x v="2459"/>
    <x v="2019"/>
    <x v="1"/>
    <x v="3"/>
    <x v="331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264"/>
    <b v="0"/>
    <s v="theater/plays"/>
    <x v="2460"/>
    <x v="2638"/>
    <x v="1"/>
    <x v="3"/>
    <x v="3314"/>
    <d v="2016-02-05T23:59:00"/>
  </r>
  <r>
    <n v="2884"/>
    <s v="The Lizard King, a play by Jay Jeff Jones"/>
    <s v="Come explore the dream world of Jim Morrison, rock singer, mystic, poet, shaman."/>
    <x v="66"/>
    <n v="185"/>
    <x v="2"/>
    <s v="US"/>
    <s v="USD"/>
    <n v="1417800435"/>
    <n v="1415208435"/>
    <b v="0"/>
    <x v="304"/>
    <b v="0"/>
    <s v="theater/plays"/>
    <x v="2461"/>
    <x v="2639"/>
    <x v="1"/>
    <x v="3"/>
    <x v="3315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264"/>
    <b v="0"/>
    <s v="theater/plays"/>
    <x v="2462"/>
    <x v="1985"/>
    <x v="1"/>
    <x v="3"/>
    <x v="3316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x v="1784"/>
    <x v="440"/>
    <x v="1"/>
    <x v="3"/>
    <x v="331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x v="2138"/>
    <x v="2117"/>
    <x v="1"/>
    <x v="3"/>
    <x v="331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485"/>
    <b v="0"/>
    <s v="theater/plays"/>
    <x v="1725"/>
    <x v="2108"/>
    <x v="1"/>
    <x v="3"/>
    <x v="3319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x v="2463"/>
    <x v="2640"/>
    <x v="1"/>
    <x v="3"/>
    <x v="3320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311"/>
    <b v="0"/>
    <s v="theater/plays"/>
    <x v="2121"/>
    <x v="2292"/>
    <x v="1"/>
    <x v="3"/>
    <x v="3321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x v="2464"/>
    <x v="2641"/>
    <x v="1"/>
    <x v="3"/>
    <x v="3322"/>
    <d v="2016-04-15T15:12:08"/>
  </r>
  <r>
    <n v="2892"/>
    <s v="Something Precious"/>
    <s v="Something Precious is the world's first musical to alert folks to the harmful effects of technology on the human spirit."/>
    <x v="65"/>
    <n v="500"/>
    <x v="2"/>
    <s v="US"/>
    <s v="USD"/>
    <n v="1409000400"/>
    <n v="1408381704"/>
    <b v="0"/>
    <x v="57"/>
    <b v="0"/>
    <s v="theater/plays"/>
    <x v="2465"/>
    <x v="1973"/>
    <x v="1"/>
    <x v="3"/>
    <x v="3323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198"/>
    <b v="0"/>
    <s v="theater/plays"/>
    <x v="2031"/>
    <x v="2190"/>
    <x v="1"/>
    <x v="3"/>
    <x v="3324"/>
    <d v="2015-01-08T21:00:00"/>
  </r>
  <r>
    <n v="2894"/>
    <s v="How Could You Do This To Me (The Stage Play)"/>
    <s v="This Is A Story About A Woman A Man And A Woman"/>
    <x v="69"/>
    <n v="0"/>
    <x v="2"/>
    <s v="US"/>
    <s v="USD"/>
    <n v="1428100815"/>
    <n v="1422920415"/>
    <b v="0"/>
    <x v="485"/>
    <b v="0"/>
    <s v="theater/plays"/>
    <x v="1725"/>
    <x v="2108"/>
    <x v="1"/>
    <x v="3"/>
    <x v="332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304"/>
    <b v="0"/>
    <s v="theater/plays"/>
    <x v="2466"/>
    <x v="2642"/>
    <x v="1"/>
    <x v="3"/>
    <x v="3326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x v="2467"/>
    <x v="2643"/>
    <x v="1"/>
    <x v="3"/>
    <x v="3327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311"/>
    <b v="0"/>
    <s v="theater/plays"/>
    <x v="2468"/>
    <x v="2644"/>
    <x v="1"/>
    <x v="3"/>
    <x v="3328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x v="2469"/>
    <x v="2645"/>
    <x v="1"/>
    <x v="3"/>
    <x v="3329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485"/>
    <b v="0"/>
    <s v="theater/plays"/>
    <x v="1725"/>
    <x v="2108"/>
    <x v="1"/>
    <x v="3"/>
    <x v="3330"/>
    <d v="2016-07-23T20:52:38"/>
  </r>
  <r>
    <n v="2900"/>
    <s v="Bring Oedipus Revenant to Life!"/>
    <s v="In October, we plan to premiere Oedipus Revenant, a historically grounded horror adaptation of Sophoclesâ€™ classic, Oedipus the Tyrant."/>
    <x v="65"/>
    <n v="3405"/>
    <x v="2"/>
    <s v="US"/>
    <s v="USD"/>
    <n v="1407562632"/>
    <n v="1404970632"/>
    <b v="0"/>
    <x v="63"/>
    <b v="0"/>
    <s v="theater/plays"/>
    <x v="2470"/>
    <x v="2646"/>
    <x v="1"/>
    <x v="3"/>
    <x v="3331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198"/>
    <b v="0"/>
    <s v="theater/plays"/>
    <x v="1751"/>
    <x v="2177"/>
    <x v="1"/>
    <x v="3"/>
    <x v="3332"/>
    <d v="2015-02-07T16:42:19"/>
  </r>
  <r>
    <n v="2902"/>
    <s v="Bring the iconic story of Leontyne Price to the stage."/>
    <s v="Help me honor and bring &quot;The American Soprano&quot; Leontyne Price back to the stage one more time."/>
    <x v="74"/>
    <n v="25"/>
    <x v="2"/>
    <s v="US"/>
    <s v="USD"/>
    <n v="1440412396"/>
    <n v="1437820396"/>
    <b v="0"/>
    <x v="29"/>
    <b v="0"/>
    <s v="theater/plays"/>
    <x v="1830"/>
    <x v="801"/>
    <x v="1"/>
    <x v="3"/>
    <x v="333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304"/>
    <b v="0"/>
    <s v="theater/plays"/>
    <x v="2471"/>
    <x v="2647"/>
    <x v="1"/>
    <x v="3"/>
    <x v="3334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304"/>
    <b v="0"/>
    <s v="theater/plays"/>
    <x v="1784"/>
    <x v="441"/>
    <x v="1"/>
    <x v="3"/>
    <x v="3335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x v="2472"/>
    <x v="2648"/>
    <x v="1"/>
    <x v="3"/>
    <x v="3336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x v="2473"/>
    <x v="2649"/>
    <x v="1"/>
    <x v="3"/>
    <x v="3337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198"/>
    <b v="0"/>
    <s v="theater/plays"/>
    <x v="2474"/>
    <x v="2143"/>
    <x v="1"/>
    <x v="3"/>
    <x v="333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0"/>
    <n v="264"/>
    <x v="2"/>
    <s v="US"/>
    <s v="USD"/>
    <n v="1465407219"/>
    <n v="1462815219"/>
    <b v="0"/>
    <x v="264"/>
    <b v="0"/>
    <s v="theater/plays"/>
    <x v="1809"/>
    <x v="1256"/>
    <x v="1"/>
    <x v="3"/>
    <x v="3339"/>
    <d v="2016-06-08T12:33:39"/>
  </r>
  <r>
    <n v="2909"/>
    <s v="CONVERSATIONS WITH AN AVERAGE JOE"/>
    <s v="CONVERSATIONS WITH AN AVERAGE JOE tells our stories exposing those in charge of our lives and tells how to take control of country back"/>
    <x v="333"/>
    <n v="20"/>
    <x v="2"/>
    <s v="US"/>
    <s v="USD"/>
    <n v="1416944760"/>
    <n v="1413527001"/>
    <b v="0"/>
    <x v="29"/>
    <b v="0"/>
    <s v="theater/plays"/>
    <x v="1909"/>
    <x v="1834"/>
    <x v="1"/>
    <x v="3"/>
    <x v="3340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x v="1828"/>
    <x v="2143"/>
    <x v="1"/>
    <x v="3"/>
    <x v="334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x v="2475"/>
    <x v="2650"/>
    <x v="1"/>
    <x v="3"/>
    <x v="3342"/>
    <d v="2015-06-27T13:27:06"/>
  </r>
  <r>
    <n v="2912"/>
    <s v="Fair Play"/>
    <s v="Set in Iceland, Fair Play is a a dark comedy- a play within a play. An extravaganza, fueled by Absinthe, and touched by the Surreal."/>
    <x v="371"/>
    <n v="2030"/>
    <x v="2"/>
    <s v="US"/>
    <s v="USD"/>
    <n v="1452827374"/>
    <n v="1450235374"/>
    <b v="0"/>
    <x v="55"/>
    <b v="0"/>
    <s v="theater/plays"/>
    <x v="2476"/>
    <x v="2651"/>
    <x v="1"/>
    <x v="3"/>
    <x v="3343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198"/>
    <b v="0"/>
    <s v="theater/plays"/>
    <x v="1899"/>
    <x v="2143"/>
    <x v="1"/>
    <x v="3"/>
    <x v="3344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x v="1928"/>
    <x v="2143"/>
    <x v="1"/>
    <x v="3"/>
    <x v="3345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311"/>
    <b v="0"/>
    <s v="theater/plays"/>
    <x v="2477"/>
    <x v="2652"/>
    <x v="1"/>
    <x v="3"/>
    <x v="3346"/>
    <d v="2016-03-16T03:33:10"/>
  </r>
  <r>
    <n v="2916"/>
    <s v="An Interview With Gaddafi - The Stage Play"/>
    <s v="The moving dramatisation of one man's journey to find the truth behind the Libyan regime change."/>
    <x v="372"/>
    <n v="145"/>
    <x v="2"/>
    <s v="GB"/>
    <s v="GBP"/>
    <n v="1400498789"/>
    <n v="1398511589"/>
    <b v="0"/>
    <x v="63"/>
    <b v="0"/>
    <s v="theater/plays"/>
    <x v="2478"/>
    <x v="2653"/>
    <x v="1"/>
    <x v="3"/>
    <x v="3347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172"/>
    <b v="0"/>
    <s v="theater/plays"/>
    <x v="2479"/>
    <x v="2654"/>
    <x v="1"/>
    <x v="3"/>
    <x v="3348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x v="2480"/>
    <x v="2655"/>
    <x v="1"/>
    <x v="3"/>
    <x v="3349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244"/>
    <b v="0"/>
    <s v="theater/plays"/>
    <x v="2481"/>
    <x v="2217"/>
    <x v="1"/>
    <x v="3"/>
    <x v="3350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x v="2482"/>
    <x v="2656"/>
    <x v="1"/>
    <x v="3"/>
    <x v="3351"/>
    <d v="2015-03-25T13:01:1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x v="1928"/>
    <x v="2143"/>
    <x v="1"/>
    <x v="19"/>
    <x v="3352"/>
    <d v="2015-03-01T18:02:35"/>
  </r>
  <r>
    <n v="2942"/>
    <s v="Penmar Community Arts Society"/>
    <s v="YOUR community theatre:  provide a facility that is usable for presentation of movies, live music, live theatre and community events"/>
    <x v="184"/>
    <n v="40850"/>
    <x v="2"/>
    <s v="CA"/>
    <s v="CAD"/>
    <n v="1450297080"/>
    <n v="1448565459"/>
    <b v="0"/>
    <x v="80"/>
    <b v="0"/>
    <s v="theater/spaces"/>
    <x v="2483"/>
    <x v="2657"/>
    <x v="1"/>
    <x v="19"/>
    <x v="3353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485"/>
    <b v="0"/>
    <s v="theater/spaces"/>
    <x v="1725"/>
    <x v="2108"/>
    <x v="1"/>
    <x v="19"/>
    <x v="3354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x v="1900"/>
    <x v="101"/>
    <x v="1"/>
    <x v="19"/>
    <x v="3355"/>
    <d v="2015-06-07T16:56:38"/>
  </r>
  <r>
    <n v="2945"/>
    <s v="A Midsummer Night's Pub"/>
    <s v="Where people that enjoy theater, or just something new can go to have fun and experience varying types of theater in Albuquerque."/>
    <x v="69"/>
    <n v="0"/>
    <x v="2"/>
    <s v="US"/>
    <s v="USD"/>
    <n v="1432437660"/>
    <n v="1429845660"/>
    <b v="0"/>
    <x v="485"/>
    <b v="0"/>
    <s v="theater/spaces"/>
    <x v="1725"/>
    <x v="2108"/>
    <x v="1"/>
    <x v="19"/>
    <x v="3356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198"/>
    <b v="0"/>
    <s v="theater/spaces"/>
    <x v="1826"/>
    <x v="2143"/>
    <x v="1"/>
    <x v="19"/>
    <x v="335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x v="2484"/>
    <x v="2658"/>
    <x v="1"/>
    <x v="19"/>
    <x v="3358"/>
    <d v="2016-11-24T12:11:00"/>
  </r>
  <r>
    <n v="2948"/>
    <s v="Xenu's Space Opera"/>
    <s v="The Space Opera is an action packed reenactment of Xenu's story, a sacred teaching thats considered a secret of the Scientology church"/>
    <x v="277"/>
    <n v="24"/>
    <x v="2"/>
    <s v="US"/>
    <s v="USD"/>
    <n v="1433259293"/>
    <n v="1428075293"/>
    <b v="0"/>
    <x v="172"/>
    <b v="0"/>
    <s v="theater/spaces"/>
    <x v="2485"/>
    <x v="2659"/>
    <x v="1"/>
    <x v="19"/>
    <x v="335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198"/>
    <b v="0"/>
    <s v="theater/spaces"/>
    <x v="1893"/>
    <x v="2190"/>
    <x v="1"/>
    <x v="19"/>
    <x v="3360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73"/>
    <n v="0"/>
    <x v="2"/>
    <s v="US"/>
    <s v="USD"/>
    <n v="1453538752"/>
    <n v="1450946752"/>
    <b v="0"/>
    <x v="485"/>
    <b v="0"/>
    <s v="theater/spaces"/>
    <x v="1725"/>
    <x v="2108"/>
    <x v="1"/>
    <x v="19"/>
    <x v="3361"/>
    <d v="2016-01-23T03:45:5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x v="2486"/>
    <x v="2660"/>
    <x v="1"/>
    <x v="19"/>
    <x v="3362"/>
    <d v="2017-02-08T04:59:05"/>
  </r>
  <r>
    <n v="3052"/>
    <s v="Funding for a new theater facility in Walker Minnesota"/>
    <s v="To let the arts continue in Walker Minnesota We need a performing arts space and art gallery"/>
    <x v="69"/>
    <n v="75"/>
    <x v="2"/>
    <s v="US"/>
    <s v="USD"/>
    <n v="1432828740"/>
    <n v="1430237094"/>
    <b v="0"/>
    <x v="198"/>
    <b v="0"/>
    <s v="theater/spaces"/>
    <x v="2104"/>
    <x v="2419"/>
    <x v="1"/>
    <x v="19"/>
    <x v="3363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311"/>
    <b v="0"/>
    <s v="theater/spaces"/>
    <x v="1808"/>
    <x v="2604"/>
    <x v="1"/>
    <x v="19"/>
    <x v="336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485"/>
    <b v="0"/>
    <s v="theater/spaces"/>
    <x v="1725"/>
    <x v="2108"/>
    <x v="1"/>
    <x v="19"/>
    <x v="3365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x v="2487"/>
    <x v="2143"/>
    <x v="1"/>
    <x v="19"/>
    <x v="3366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485"/>
    <b v="0"/>
    <s v="theater/spaces"/>
    <x v="1725"/>
    <x v="2108"/>
    <x v="1"/>
    <x v="19"/>
    <x v="3367"/>
    <d v="2014-09-29T10:16:24"/>
  </r>
  <r>
    <n v="3057"/>
    <s v="1 World Educational Theme Parks"/>
    <s v="A series of 6 educational theme parks. This project is to fund the plans and 3D designs required to build the first park."/>
    <x v="69"/>
    <n v="0"/>
    <x v="2"/>
    <s v="GB"/>
    <s v="GBP"/>
    <n v="1459694211"/>
    <n v="1457105811"/>
    <b v="0"/>
    <x v="485"/>
    <b v="0"/>
    <s v="theater/spaces"/>
    <x v="1725"/>
    <x v="2108"/>
    <x v="1"/>
    <x v="19"/>
    <x v="3368"/>
    <d v="2016-04-03T09:36:51"/>
  </r>
  <r>
    <n v="3058"/>
    <s v="OPEN THE OLD &quot;RIGON&quot; THEATER"/>
    <s v="Restoration of a theatre to make an educational center for youngs and a place to socialize for everybody through the power of art."/>
    <x v="67"/>
    <n v="3"/>
    <x v="2"/>
    <s v="IT"/>
    <s v="EUR"/>
    <n v="1463734740"/>
    <n v="1459414740"/>
    <b v="0"/>
    <x v="311"/>
    <b v="0"/>
    <s v="theater/spaces"/>
    <x v="1830"/>
    <x v="2143"/>
    <x v="1"/>
    <x v="19"/>
    <x v="336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20"/>
    <b v="0"/>
    <s v="theater/spaces"/>
    <x v="2488"/>
    <x v="2661"/>
    <x v="1"/>
    <x v="19"/>
    <x v="3370"/>
    <d v="2014-08-08T17:27:26"/>
  </r>
  <r>
    <n v="3060"/>
    <s v="Save the Roxy Theatre in Bremerton WA"/>
    <s v="Save the historic Roxy theatre in Bremerton WA from being repurposed as office space."/>
    <x v="291"/>
    <n v="335"/>
    <x v="2"/>
    <s v="US"/>
    <s v="USD"/>
    <n v="1443422134"/>
    <n v="1440830134"/>
    <b v="0"/>
    <x v="244"/>
    <b v="0"/>
    <s v="theater/spaces"/>
    <x v="2489"/>
    <x v="2574"/>
    <x v="1"/>
    <x v="19"/>
    <x v="3371"/>
    <d v="2015-09-28T01:35:34"/>
  </r>
  <r>
    <n v="3061"/>
    <s v="Help Save Parkway Cinemas!"/>
    <s v="Save a historic Local theater."/>
    <x v="279"/>
    <n v="0"/>
    <x v="2"/>
    <s v="US"/>
    <s v="USD"/>
    <n v="1407955748"/>
    <n v="1405363748"/>
    <b v="0"/>
    <x v="485"/>
    <b v="0"/>
    <s v="theater/spaces"/>
    <x v="1725"/>
    <x v="2108"/>
    <x v="1"/>
    <x v="19"/>
    <x v="3372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186"/>
    <b v="0"/>
    <s v="theater/spaces"/>
    <x v="2490"/>
    <x v="2662"/>
    <x v="1"/>
    <x v="19"/>
    <x v="3373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x v="2491"/>
    <x v="2663"/>
    <x v="1"/>
    <x v="19"/>
    <x v="3374"/>
    <d v="2016-10-22T17:08:58"/>
  </r>
  <r>
    <n v="3064"/>
    <s v="Kickstart the Crossroads Community"/>
    <s v="An epicenter for connection, creation and expression of the community."/>
    <x v="58"/>
    <n v="8471"/>
    <x v="2"/>
    <s v="US"/>
    <s v="USD"/>
    <n v="1448175540"/>
    <n v="1445483246"/>
    <b v="0"/>
    <x v="387"/>
    <b v="0"/>
    <s v="theater/spaces"/>
    <x v="2492"/>
    <x v="2664"/>
    <x v="1"/>
    <x v="19"/>
    <x v="3375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198"/>
    <b v="0"/>
    <s v="theater/spaces"/>
    <x v="1799"/>
    <x v="2117"/>
    <x v="1"/>
    <x v="19"/>
    <x v="3376"/>
    <d v="2014-07-29T20:19:32"/>
  </r>
  <r>
    <n v="3066"/>
    <s v="Gold Coast Wake Park"/>
    <s v="Our mission is to offer an innovative family watersports attraction that is fun, safe, economical and a leader in its field."/>
    <x v="285"/>
    <n v="41950"/>
    <x v="2"/>
    <s v="AU"/>
    <s v="AUD"/>
    <n v="1468128537"/>
    <n v="1465536537"/>
    <b v="0"/>
    <x v="41"/>
    <b v="0"/>
    <s v="theater/spaces"/>
    <x v="2493"/>
    <x v="2665"/>
    <x v="1"/>
    <x v="19"/>
    <x v="337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x v="1893"/>
    <x v="2222"/>
    <x v="1"/>
    <x v="19"/>
    <x v="337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178"/>
    <n v="175"/>
    <x v="2"/>
    <s v="US"/>
    <s v="USD"/>
    <n v="1445013352"/>
    <n v="1442421352"/>
    <b v="0"/>
    <x v="198"/>
    <b v="0"/>
    <s v="theater/spaces"/>
    <x v="2494"/>
    <x v="2666"/>
    <x v="1"/>
    <x v="19"/>
    <x v="337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x v="2495"/>
    <x v="2667"/>
    <x v="1"/>
    <x v="19"/>
    <x v="3380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x v="2496"/>
    <x v="2668"/>
    <x v="1"/>
    <x v="19"/>
    <x v="3381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x v="2497"/>
    <x v="2669"/>
    <x v="1"/>
    <x v="19"/>
    <x v="3382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198"/>
    <b v="0"/>
    <s v="theater/spaces"/>
    <x v="1830"/>
    <x v="2143"/>
    <x v="1"/>
    <x v="19"/>
    <x v="3383"/>
    <d v="2016-10-29T20:46:00"/>
  </r>
  <r>
    <n v="3073"/>
    <s v="Performing and Visual Arts Center, Rochester, NY"/>
    <s v="Conversion of a long dormant synagogue into a Performing and Visual Arts Center, revitalizing Rochester's inner city."/>
    <x v="374"/>
    <n v="645"/>
    <x v="2"/>
    <s v="US"/>
    <s v="USD"/>
    <n v="1434309540"/>
    <n v="1429287900"/>
    <b v="0"/>
    <x v="63"/>
    <b v="0"/>
    <s v="theater/spaces"/>
    <x v="2498"/>
    <x v="2670"/>
    <x v="1"/>
    <x v="19"/>
    <x v="338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311"/>
    <b v="0"/>
    <s v="theater/spaces"/>
    <x v="2499"/>
    <x v="2671"/>
    <x v="1"/>
    <x v="19"/>
    <x v="3385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x v="2500"/>
    <x v="2672"/>
    <x v="1"/>
    <x v="19"/>
    <x v="3386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23"/>
    <b v="0"/>
    <s v="theater/spaces"/>
    <x v="2501"/>
    <x v="2673"/>
    <x v="1"/>
    <x v="19"/>
    <x v="338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198"/>
    <b v="0"/>
    <s v="theater/spaces"/>
    <x v="2502"/>
    <x v="2582"/>
    <x v="1"/>
    <x v="19"/>
    <x v="338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80"/>
    <n v="71"/>
    <x v="2"/>
    <s v="US"/>
    <s v="USD"/>
    <n v="1424920795"/>
    <n v="1422328795"/>
    <b v="0"/>
    <x v="311"/>
    <b v="0"/>
    <s v="theater/spaces"/>
    <x v="2503"/>
    <x v="2605"/>
    <x v="1"/>
    <x v="19"/>
    <x v="3389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75"/>
    <n v="11226"/>
    <x v="2"/>
    <s v="US"/>
    <s v="USD"/>
    <n v="1427040435"/>
    <n v="1424452035"/>
    <b v="0"/>
    <x v="74"/>
    <b v="0"/>
    <s v="theater/spaces"/>
    <x v="2504"/>
    <x v="2674"/>
    <x v="1"/>
    <x v="19"/>
    <x v="3390"/>
    <d v="2015-03-22T11:07:15"/>
  </r>
  <r>
    <n v="3080"/>
    <s v="Global Community Theater One."/>
    <s v="Sustainable, fire-proof, carbon-negative, and all-season recreation of the Globe Theater made famous by Shakespeare, with gardens."/>
    <x v="272"/>
    <n v="376"/>
    <x v="2"/>
    <s v="US"/>
    <s v="USD"/>
    <n v="1419644444"/>
    <n v="1414456844"/>
    <b v="0"/>
    <x v="63"/>
    <b v="0"/>
    <s v="theater/spaces"/>
    <x v="2505"/>
    <x v="2675"/>
    <x v="1"/>
    <x v="19"/>
    <x v="339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279"/>
    <n v="2103"/>
    <x v="2"/>
    <s v="US"/>
    <s v="USD"/>
    <n v="1442722891"/>
    <n v="1440130891"/>
    <b v="0"/>
    <x v="264"/>
    <b v="0"/>
    <s v="theater/spaces"/>
    <x v="2506"/>
    <x v="2676"/>
    <x v="1"/>
    <x v="19"/>
    <x v="3392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485"/>
    <b v="0"/>
    <s v="theater/spaces"/>
    <x v="1725"/>
    <x v="2108"/>
    <x v="1"/>
    <x v="19"/>
    <x v="3393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311"/>
    <b v="0"/>
    <s v="theater/spaces"/>
    <x v="2223"/>
    <x v="2387"/>
    <x v="1"/>
    <x v="19"/>
    <x v="3394"/>
    <d v="2014-09-01T00:00:00"/>
  </r>
  <r>
    <n v="3084"/>
    <s v="URGENT: Help Us Replace Our Ramp!"/>
    <s v="18-yr-old handicap-access ramp collapsed, must replace. Help fund &amp; ensure everyone access to our 35-seat non-profit community theater!"/>
    <x v="376"/>
    <n v="470"/>
    <x v="2"/>
    <s v="US"/>
    <s v="USD"/>
    <n v="1430851680"/>
    <n v="1428340931"/>
    <b v="0"/>
    <x v="244"/>
    <b v="0"/>
    <s v="theater/spaces"/>
    <x v="2507"/>
    <x v="2677"/>
    <x v="1"/>
    <x v="19"/>
    <x v="3395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172"/>
    <b v="0"/>
    <s v="theater/spaces"/>
    <x v="2508"/>
    <x v="2678"/>
    <x v="1"/>
    <x v="19"/>
    <x v="339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311"/>
    <b v="0"/>
    <s v="theater/spaces"/>
    <x v="2207"/>
    <x v="2212"/>
    <x v="1"/>
    <x v="19"/>
    <x v="339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198"/>
    <b v="0"/>
    <s v="theater/spaces"/>
    <x v="2159"/>
    <x v="613"/>
    <x v="1"/>
    <x v="19"/>
    <x v="3398"/>
    <d v="2016-12-20T23:36:30"/>
  </r>
  <r>
    <n v="3088"/>
    <s v="Destination Small Town &quot;Visitor Center&quot; To The Midwest"/>
    <s v="We believe it's time to open a visitor's center that highlights the small towns of the upper Midwest."/>
    <x v="62"/>
    <n v="126"/>
    <x v="2"/>
    <s v="US"/>
    <s v="USD"/>
    <n v="1420724460"/>
    <n v="1418046247"/>
    <b v="0"/>
    <x v="311"/>
    <b v="0"/>
    <s v="theater/spaces"/>
    <x v="2509"/>
    <x v="802"/>
    <x v="1"/>
    <x v="19"/>
    <x v="3399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x v="2510"/>
    <x v="2679"/>
    <x v="1"/>
    <x v="19"/>
    <x v="3400"/>
    <d v="2016-07-08T20:59:00"/>
  </r>
  <r>
    <n v="3090"/>
    <s v="Save the Stage"/>
    <s v="To create a space by restoring a historic church in Burlington, Ky where community theater, dance and music and art can be performed."/>
    <x v="377"/>
    <n v="11432"/>
    <x v="2"/>
    <s v="US"/>
    <s v="USD"/>
    <n v="1430505545"/>
    <n v="1425325145"/>
    <b v="0"/>
    <x v="172"/>
    <b v="0"/>
    <s v="theater/spaces"/>
    <x v="2511"/>
    <x v="2680"/>
    <x v="1"/>
    <x v="19"/>
    <x v="3401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172"/>
    <b v="0"/>
    <s v="theater/spaces"/>
    <x v="2512"/>
    <x v="2681"/>
    <x v="1"/>
    <x v="19"/>
    <x v="3402"/>
    <d v="2016-08-14T17:45:43"/>
  </r>
  <r>
    <n v="3092"/>
    <s v="A home for the arts on the Upper East Side/Yorkville"/>
    <s v="Our goal is to purchase a theater on the Upper East Side of Manhattan that will act as a home for four theater companies."/>
    <x v="60"/>
    <n v="1183.19"/>
    <x v="2"/>
    <s v="US"/>
    <s v="USD"/>
    <n v="1444946400"/>
    <n v="1441723912"/>
    <b v="0"/>
    <x v="64"/>
    <b v="0"/>
    <s v="theater/spaces"/>
    <x v="2513"/>
    <x v="2682"/>
    <x v="1"/>
    <x v="19"/>
    <x v="340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x v="2514"/>
    <x v="2683"/>
    <x v="1"/>
    <x v="19"/>
    <x v="3404"/>
    <d v="2014-05-31T22:59:00"/>
  </r>
  <r>
    <n v="3094"/>
    <s v="Nothing Up My Sleeves Tour: Summer 2016"/>
    <s v="This is a Kickstarter to help with the start up costs for Illusionist, Chris Lengyel's Summer 2016 Tour!"/>
    <x v="60"/>
    <n v="25"/>
    <x v="2"/>
    <s v="US"/>
    <s v="USD"/>
    <n v="1442775956"/>
    <n v="1437591956"/>
    <b v="0"/>
    <x v="29"/>
    <b v="0"/>
    <s v="theater/spaces"/>
    <x v="2370"/>
    <x v="801"/>
    <x v="1"/>
    <x v="19"/>
    <x v="3405"/>
    <d v="2015-09-20T14:05:56"/>
  </r>
  <r>
    <n v="3095"/>
    <s v="The Old Howard Theatre Company"/>
    <s v="We are a small theatre company looking to provide world class theatre to the working class in the Greater New York area."/>
    <x v="378"/>
    <n v="50"/>
    <x v="2"/>
    <s v="US"/>
    <s v="USD"/>
    <n v="1470011780"/>
    <n v="1464827780"/>
    <b v="0"/>
    <x v="29"/>
    <b v="0"/>
    <s v="theater/spaces"/>
    <x v="2515"/>
    <x v="73"/>
    <x v="1"/>
    <x v="19"/>
    <x v="3406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x v="2516"/>
    <x v="2684"/>
    <x v="1"/>
    <x v="19"/>
    <x v="340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59"/>
    <b v="0"/>
    <s v="theater/spaces"/>
    <x v="2517"/>
    <x v="2685"/>
    <x v="1"/>
    <x v="19"/>
    <x v="3408"/>
    <d v="2016-10-07T09:00:00"/>
  </r>
  <r>
    <n v="3098"/>
    <s v="The Enchanted Cottage"/>
    <s v="A magical space, full of fairytale favorites, designed to make each individual have a unique experience; children's dreams made real."/>
    <x v="379"/>
    <n v="1758"/>
    <x v="2"/>
    <s v="US"/>
    <s v="USD"/>
    <n v="1454890620"/>
    <n v="1450724449"/>
    <b v="0"/>
    <x v="74"/>
    <b v="0"/>
    <s v="theater/spaces"/>
    <x v="2518"/>
    <x v="2686"/>
    <x v="1"/>
    <x v="19"/>
    <x v="340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264"/>
    <b v="0"/>
    <s v="theater/spaces"/>
    <x v="2519"/>
    <x v="1720"/>
    <x v="1"/>
    <x v="19"/>
    <x v="341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x v="2520"/>
    <x v="2687"/>
    <x v="1"/>
    <x v="19"/>
    <x v="3411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x v="2053"/>
    <x v="801"/>
    <x v="1"/>
    <x v="19"/>
    <x v="3412"/>
    <d v="2015-07-16T02:56:00"/>
  </r>
  <r>
    <n v="3102"/>
    <s v="Theatre Bath Bus"/>
    <s v="Imagine being able to take a performance anywhere! Meet the Theatre Bath Bus - a magical performance space where anything is possible."/>
    <x v="152"/>
    <n v="6258"/>
    <x v="2"/>
    <s v="GB"/>
    <s v="GBP"/>
    <n v="1471939818"/>
    <n v="1467619818"/>
    <b v="0"/>
    <x v="217"/>
    <b v="0"/>
    <s v="theater/spaces"/>
    <x v="2521"/>
    <x v="2688"/>
    <x v="1"/>
    <x v="19"/>
    <x v="3413"/>
    <d v="2016-08-23T03:10:18"/>
  </r>
  <r>
    <n v="3103"/>
    <s v="Professional Venue for local artists!!"/>
    <s v="Creating a place for local artists to perform, at substantially less cost for them"/>
    <x v="270"/>
    <n v="11"/>
    <x v="2"/>
    <s v="US"/>
    <s v="USD"/>
    <n v="1434080706"/>
    <n v="1428896706"/>
    <b v="0"/>
    <x v="198"/>
    <b v="0"/>
    <s v="theater/spaces"/>
    <x v="2522"/>
    <x v="2141"/>
    <x v="1"/>
    <x v="19"/>
    <x v="3414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264"/>
    <b v="0"/>
    <s v="theater/spaces"/>
    <x v="2523"/>
    <x v="2689"/>
    <x v="1"/>
    <x v="19"/>
    <x v="3415"/>
    <d v="2015-02-02T21:00:00"/>
  </r>
  <r>
    <n v="3105"/>
    <s v="Paddock School Theater Improvement"/>
    <s v="My hope is to raise $5845 and replace old stained and mismatched border curtains, cyclorama curtain, and backdrop."/>
    <x v="380"/>
    <n v="2476"/>
    <x v="2"/>
    <s v="US"/>
    <s v="USD"/>
    <n v="1413694800"/>
    <n v="1408986916"/>
    <b v="0"/>
    <x v="152"/>
    <b v="0"/>
    <s v="theater/spaces"/>
    <x v="2524"/>
    <x v="2690"/>
    <x v="1"/>
    <x v="19"/>
    <x v="3416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304"/>
    <b v="0"/>
    <s v="theater/spaces"/>
    <x v="2525"/>
    <x v="2691"/>
    <x v="1"/>
    <x v="19"/>
    <x v="3417"/>
    <d v="2015-09-16T17:00:00"/>
  </r>
  <r>
    <n v="3107"/>
    <s v="Creating Cabaret"/>
    <s v="When opportunity knocks, we answer!  Help expand the ravishingly talented troupe into a new and exciting market and venue!"/>
    <x v="68"/>
    <n v="7905"/>
    <x v="2"/>
    <s v="US"/>
    <s v="USD"/>
    <n v="1431372751"/>
    <n v="1430767951"/>
    <b v="0"/>
    <x v="60"/>
    <b v="0"/>
    <s v="theater/spaces"/>
    <x v="2526"/>
    <x v="2692"/>
    <x v="1"/>
    <x v="19"/>
    <x v="3418"/>
    <d v="2015-05-11T14:32:31"/>
  </r>
  <r>
    <n v="3108"/>
    <s v="Funding a home for our Children's Theater"/>
    <s v="We need a permanent home for the theater!"/>
    <x v="69"/>
    <n v="26"/>
    <x v="2"/>
    <s v="US"/>
    <s v="USD"/>
    <n v="1430234394"/>
    <n v="1425053994"/>
    <b v="0"/>
    <x v="198"/>
    <b v="0"/>
    <s v="theater/spaces"/>
    <x v="2527"/>
    <x v="31"/>
    <x v="1"/>
    <x v="19"/>
    <x v="341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135"/>
    <n v="6633"/>
    <x v="2"/>
    <s v="US"/>
    <s v="USD"/>
    <n v="1409194810"/>
    <n v="1406170810"/>
    <b v="0"/>
    <x v="315"/>
    <b v="0"/>
    <s v="theater/spaces"/>
    <x v="2528"/>
    <x v="2693"/>
    <x v="1"/>
    <x v="19"/>
    <x v="3420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x v="1799"/>
    <x v="440"/>
    <x v="1"/>
    <x v="19"/>
    <x v="3421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228"/>
    <b v="0"/>
    <s v="theater/spaces"/>
    <x v="2529"/>
    <x v="2694"/>
    <x v="1"/>
    <x v="19"/>
    <x v="3422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172"/>
    <b v="0"/>
    <s v="theater/spaces"/>
    <x v="2530"/>
    <x v="2695"/>
    <x v="1"/>
    <x v="19"/>
    <x v="3423"/>
    <d v="2016-10-31T21:55:34"/>
  </r>
  <r>
    <n v="3113"/>
    <s v="The Shamrock Drafthouse Theater"/>
    <s v="An arts and craft beer theater showcasing local talent, locally crafted beer and providing performance and rehearsal space."/>
    <x v="381"/>
    <n v="4635"/>
    <x v="2"/>
    <s v="US"/>
    <s v="USD"/>
    <n v="1429291982"/>
    <n v="1426699982"/>
    <b v="0"/>
    <x v="77"/>
    <b v="0"/>
    <s v="theater/spaces"/>
    <x v="2531"/>
    <x v="2696"/>
    <x v="1"/>
    <x v="19"/>
    <x v="342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2"/>
    <s v="US"/>
    <s v="USD"/>
    <n v="1411312250"/>
    <n v="1406128250"/>
    <b v="0"/>
    <x v="485"/>
    <b v="0"/>
    <s v="theater/spaces"/>
    <x v="1725"/>
    <x v="2108"/>
    <x v="1"/>
    <x v="19"/>
    <x v="3425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x v="1874"/>
    <x v="2697"/>
    <x v="1"/>
    <x v="19"/>
    <x v="3426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x v="2532"/>
    <x v="845"/>
    <x v="1"/>
    <x v="19"/>
    <x v="3427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x v="1826"/>
    <x v="2143"/>
    <x v="1"/>
    <x v="19"/>
    <x v="3428"/>
    <d v="2016-05-27T08:12:00"/>
  </r>
  <r>
    <n v="3118"/>
    <s v="Garden Eden, theatre, meeting, culture, music, art"/>
    <s v="a magical place for all kind of people, like a fairytaile in all colours"/>
    <x v="277"/>
    <n v="1550"/>
    <x v="2"/>
    <s v="SE"/>
    <s v="SEK"/>
    <n v="1467473723"/>
    <n v="1465832123"/>
    <b v="0"/>
    <x v="198"/>
    <b v="0"/>
    <s v="theater/spaces"/>
    <x v="1998"/>
    <x v="2698"/>
    <x v="1"/>
    <x v="19"/>
    <x v="342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x v="1735"/>
    <x v="2117"/>
    <x v="1"/>
    <x v="19"/>
    <x v="3430"/>
    <d v="2015-03-26T19:05:32"/>
  </r>
  <r>
    <n v="3120"/>
    <s v="Subtropisch zwemparadijs Tropicana"/>
    <s v="Wij willen Tropicana het subtropisch zwemparadijs van Rotterdam op een nieuwe locatie gaan bouwen."/>
    <x v="382"/>
    <n v="128"/>
    <x v="2"/>
    <s v="NL"/>
    <s v="EUR"/>
    <n v="1462484196"/>
    <n v="1457303796"/>
    <b v="0"/>
    <x v="73"/>
    <b v="0"/>
    <s v="theater/spaces"/>
    <x v="2533"/>
    <x v="2699"/>
    <x v="1"/>
    <x v="19"/>
    <x v="3431"/>
    <d v="2016-05-05T16:36:3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172"/>
    <b v="0"/>
    <s v="theater/musical"/>
    <x v="2534"/>
    <x v="2700"/>
    <x v="1"/>
    <x v="20"/>
    <x v="3432"/>
    <d v="2015-06-10T04:58:22"/>
  </r>
  <r>
    <n v="3189"/>
    <s v="Hednadotter Jubileumskonsert"/>
    <s v="Det Ã¤r tio Ã¥r sedan sist! Musikalen Hednadotter med sÃ¥ngarna frÃ¥n orginaluppsÃ¤ttningen sjunger musikalen i Konsertform."/>
    <x v="75"/>
    <n v="6780"/>
    <x v="2"/>
    <s v="SE"/>
    <s v="SEK"/>
    <n v="1432455532"/>
    <n v="1429863532"/>
    <b v="0"/>
    <x v="10"/>
    <b v="0"/>
    <s v="theater/musical"/>
    <x v="2535"/>
    <x v="2701"/>
    <x v="1"/>
    <x v="20"/>
    <x v="3433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485"/>
    <b v="0"/>
    <s v="theater/musical"/>
    <x v="1725"/>
    <x v="2108"/>
    <x v="1"/>
    <x v="20"/>
    <x v="3434"/>
    <d v="2016-12-08T23:37:55"/>
  </r>
  <r>
    <n v="3191"/>
    <s v="Decree 770: Europa"/>
    <s v="A brand new musical about the ban of contraception and abortion in Romania and the revolution that ended it all in 1989."/>
    <x v="156"/>
    <n v="151"/>
    <x v="2"/>
    <s v="US"/>
    <s v="USD"/>
    <n v="1471370869"/>
    <n v="1466186869"/>
    <b v="0"/>
    <x v="304"/>
    <b v="0"/>
    <s v="theater/musical"/>
    <x v="2536"/>
    <x v="2702"/>
    <x v="1"/>
    <x v="20"/>
    <x v="3435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x v="1847"/>
    <x v="2383"/>
    <x v="1"/>
    <x v="20"/>
    <x v="3436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x v="2537"/>
    <x v="2703"/>
    <x v="1"/>
    <x v="20"/>
    <x v="3437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485"/>
    <b v="0"/>
    <s v="theater/musical"/>
    <x v="1725"/>
    <x v="2108"/>
    <x v="1"/>
    <x v="20"/>
    <x v="3438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x v="2538"/>
    <x v="2704"/>
    <x v="1"/>
    <x v="20"/>
    <x v="3439"/>
    <d v="2015-02-12T09:15:42"/>
  </r>
  <r>
    <n v="3196"/>
    <s v="Our Modern Lives"/>
    <s v="Help five college students as they journey to bring their groundbreaking new musical &quot;Our Modern Lives&quot; to Broadway!"/>
    <x v="383"/>
    <n v="1800"/>
    <x v="2"/>
    <s v="US"/>
    <s v="USD"/>
    <n v="1438437600"/>
    <n v="1433254875"/>
    <b v="0"/>
    <x v="244"/>
    <b v="0"/>
    <s v="theater/musical"/>
    <x v="2539"/>
    <x v="2697"/>
    <x v="1"/>
    <x v="20"/>
    <x v="3440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304"/>
    <b v="0"/>
    <s v="theater/musical"/>
    <x v="2540"/>
    <x v="2705"/>
    <x v="1"/>
    <x v="20"/>
    <x v="3441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311"/>
    <b v="0"/>
    <s v="theater/musical"/>
    <x v="1896"/>
    <x v="1884"/>
    <x v="1"/>
    <x v="20"/>
    <x v="3442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x v="2541"/>
    <x v="2706"/>
    <x v="1"/>
    <x v="20"/>
    <x v="3443"/>
    <d v="2014-09-06T16:00:00"/>
  </r>
  <r>
    <n v="3200"/>
    <s v="ROAD TO THE KINGDOM"/>
    <s v="An extremely unique musical play with an exciting, fun filled, dramatic twist. You will discover what lies ahead on the Road to Kingdom"/>
    <x v="69"/>
    <n v="1"/>
    <x v="2"/>
    <s v="US"/>
    <s v="USD"/>
    <n v="1461994440"/>
    <n v="1459410101"/>
    <b v="0"/>
    <x v="29"/>
    <b v="0"/>
    <s v="theater/musical"/>
    <x v="1772"/>
    <x v="2143"/>
    <x v="1"/>
    <x v="20"/>
    <x v="3444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198"/>
    <b v="0"/>
    <s v="theater/musical"/>
    <x v="2542"/>
    <x v="2190"/>
    <x v="1"/>
    <x v="20"/>
    <x v="3445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x v="2543"/>
    <x v="2707"/>
    <x v="1"/>
    <x v="20"/>
    <x v="3446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244"/>
    <b v="0"/>
    <s v="theater/musical"/>
    <x v="1812"/>
    <x v="1442"/>
    <x v="1"/>
    <x v="20"/>
    <x v="3447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485"/>
    <b v="0"/>
    <s v="theater/musical"/>
    <x v="1725"/>
    <x v="2108"/>
    <x v="1"/>
    <x v="20"/>
    <x v="3448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x v="2544"/>
    <x v="2708"/>
    <x v="1"/>
    <x v="20"/>
    <x v="3449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485"/>
    <b v="0"/>
    <s v="theater/musical"/>
    <x v="1725"/>
    <x v="2108"/>
    <x v="1"/>
    <x v="20"/>
    <x v="345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5"/>
    <n v="2550"/>
    <x v="2"/>
    <s v="US"/>
    <s v="USD"/>
    <n v="1429767607"/>
    <n v="1424587207"/>
    <b v="0"/>
    <x v="17"/>
    <b v="0"/>
    <s v="theater/musical"/>
    <x v="2545"/>
    <x v="2709"/>
    <x v="1"/>
    <x v="20"/>
    <x v="3451"/>
    <d v="2015-04-23T00:40:07"/>
  </r>
  <r>
    <n v="3628"/>
    <s v="Blast From the Past"/>
    <s v="I am asking for public funding to help put together a musical tribute titled &quot;Blast From The Past&quot; reenacting famous HipHop, RnB acts."/>
    <x v="60"/>
    <n v="0"/>
    <x v="2"/>
    <s v="US"/>
    <s v="USD"/>
    <n v="1450040396"/>
    <n v="1444852796"/>
    <b v="0"/>
    <x v="485"/>
    <b v="0"/>
    <s v="theater/musical"/>
    <x v="1725"/>
    <x v="2108"/>
    <x v="1"/>
    <x v="20"/>
    <x v="345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279"/>
    <n v="2"/>
    <x v="2"/>
    <s v="US"/>
    <s v="USD"/>
    <n v="1462467600"/>
    <n v="1457403364"/>
    <b v="0"/>
    <x v="198"/>
    <b v="0"/>
    <s v="theater/musical"/>
    <x v="2546"/>
    <x v="2143"/>
    <x v="1"/>
    <x v="20"/>
    <x v="3453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x v="1754"/>
    <x v="2143"/>
    <x v="1"/>
    <x v="20"/>
    <x v="3454"/>
    <d v="2014-11-29T16:19:50"/>
  </r>
  <r>
    <n v="3631"/>
    <s v="Evo: An Original Rock Opera"/>
    <s v="A revival of Shadowbox Live's Off-Broadway Rock Opera to uncompromisingly explore the darker urges of humankind. But we need your help!"/>
    <x v="384"/>
    <n v="8725"/>
    <x v="2"/>
    <s v="US"/>
    <s v="USD"/>
    <n v="1411444740"/>
    <n v="1409335497"/>
    <b v="0"/>
    <x v="197"/>
    <b v="0"/>
    <s v="theater/musical"/>
    <x v="2547"/>
    <x v="2710"/>
    <x v="1"/>
    <x v="20"/>
    <x v="3455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x v="1775"/>
    <x v="101"/>
    <x v="1"/>
    <x v="20"/>
    <x v="3456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52"/>
    <b v="0"/>
    <s v="theater/musical"/>
    <x v="2548"/>
    <x v="2711"/>
    <x v="1"/>
    <x v="20"/>
    <x v="3457"/>
    <d v="2016-11-18T20:00:00"/>
  </r>
  <r>
    <n v="3634"/>
    <s v="Alice - A New Musical"/>
    <s v="Alice is an original musical for all ages with a unique new story based on Alice's Adventures in Wonderland, premiering in summer 2017."/>
    <x v="58"/>
    <n v="3185"/>
    <x v="2"/>
    <s v="CA"/>
    <s v="CAD"/>
    <n v="1484366340"/>
    <n v="1480219174"/>
    <b v="0"/>
    <x v="59"/>
    <b v="0"/>
    <s v="theater/musical"/>
    <x v="2549"/>
    <x v="2712"/>
    <x v="1"/>
    <x v="20"/>
    <x v="3458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x v="2550"/>
    <x v="2713"/>
    <x v="1"/>
    <x v="20"/>
    <x v="3459"/>
    <d v="2016-04-20T16:11:16"/>
  </r>
  <r>
    <n v="3636"/>
    <s v="The Brother's of B-Block"/>
    <s v="The Brotherâ€™s of B-block is a musical play. A new take on &quot;OZ&quot; _x000a_The Wizard of OZ meets HBO's OZ."/>
    <x v="74"/>
    <n v="0"/>
    <x v="2"/>
    <s v="US"/>
    <s v="USD"/>
    <n v="1442248829"/>
    <n v="1439224829"/>
    <b v="0"/>
    <x v="485"/>
    <b v="0"/>
    <s v="theater/musical"/>
    <x v="1725"/>
    <x v="2108"/>
    <x v="1"/>
    <x v="20"/>
    <x v="3460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x v="2551"/>
    <x v="2714"/>
    <x v="1"/>
    <x v="20"/>
    <x v="3461"/>
    <d v="2015-01-01T11:48:55"/>
  </r>
  <r>
    <n v="3638"/>
    <s v="Project Hedwig and the Angry Inch"/>
    <s v="A rock and roll journey that explores love, loss, redemption, duality and ascension."/>
    <x v="100"/>
    <n v="216"/>
    <x v="2"/>
    <s v="CA"/>
    <s v="CAD"/>
    <n v="1429456132"/>
    <n v="1424275732"/>
    <b v="0"/>
    <x v="198"/>
    <b v="0"/>
    <s v="theater/musical"/>
    <x v="2552"/>
    <x v="2125"/>
    <x v="1"/>
    <x v="20"/>
    <x v="3462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x v="1928"/>
    <x v="2143"/>
    <x v="1"/>
    <x v="20"/>
    <x v="346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311"/>
    <b v="0"/>
    <s v="theater/musical"/>
    <x v="1780"/>
    <x v="2630"/>
    <x v="1"/>
    <x v="20"/>
    <x v="3464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485"/>
    <b v="0"/>
    <s v="theater/musical"/>
    <x v="1725"/>
    <x v="2108"/>
    <x v="1"/>
    <x v="20"/>
    <x v="3465"/>
    <d v="2014-10-05T00:00:00"/>
  </r>
  <r>
    <n v="3642"/>
    <s v="My own musical"/>
    <s v="All the world's a stage..._x000a_It is my biggest dream to perform my own, selfcreated musical with lots of kids as big as I am able to."/>
    <x v="113"/>
    <n v="15"/>
    <x v="2"/>
    <s v="DE"/>
    <s v="EUR"/>
    <n v="1448902800"/>
    <n v="1445369727"/>
    <b v="0"/>
    <x v="198"/>
    <b v="0"/>
    <s v="theater/musical"/>
    <x v="2553"/>
    <x v="782"/>
    <x v="1"/>
    <x v="20"/>
    <x v="3466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485"/>
    <b v="0"/>
    <s v="theater/musical"/>
    <x v="1725"/>
    <x v="2108"/>
    <x v="1"/>
    <x v="20"/>
    <x v="3467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x v="2554"/>
    <x v="2715"/>
    <x v="1"/>
    <x v="20"/>
    <x v="3468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x v="1826"/>
    <x v="2143"/>
    <x v="1"/>
    <x v="20"/>
    <x v="3469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x v="2555"/>
    <x v="2716"/>
    <x v="1"/>
    <x v="20"/>
    <x v="3470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198"/>
    <b v="0"/>
    <s v="theater/musical"/>
    <x v="2040"/>
    <x v="2"/>
    <x v="1"/>
    <x v="20"/>
    <x v="3471"/>
    <d v="2016-09-30T12:58:4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52"/>
    <b v="0"/>
    <s v="theater/plays"/>
    <x v="2556"/>
    <x v="2717"/>
    <x v="1"/>
    <x v="3"/>
    <x v="347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264"/>
    <b v="0"/>
    <s v="theater/plays"/>
    <x v="2557"/>
    <x v="2718"/>
    <x v="1"/>
    <x v="3"/>
    <x v="3473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x v="2016"/>
    <x v="101"/>
    <x v="1"/>
    <x v="3"/>
    <x v="3474"/>
    <d v="2015-08-17T11:15:59"/>
  </r>
  <r>
    <n v="3731"/>
    <s v="The Rabbit on the Moon"/>
    <s v="A long distance wrong number leads to love, but with Emily flying in to finally meet, Nick somehow forgot to mention he's blind."/>
    <x v="65"/>
    <n v="620"/>
    <x v="2"/>
    <s v="US"/>
    <s v="USD"/>
    <n v="1420860180"/>
    <n v="1418234646"/>
    <b v="0"/>
    <x v="8"/>
    <b v="0"/>
    <s v="theater/plays"/>
    <x v="2558"/>
    <x v="788"/>
    <x v="1"/>
    <x v="3"/>
    <x v="3475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304"/>
    <b v="0"/>
    <s v="theater/plays"/>
    <x v="2559"/>
    <x v="2155"/>
    <x v="1"/>
    <x v="3"/>
    <x v="3476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485"/>
    <b v="0"/>
    <s v="theater/plays"/>
    <x v="1725"/>
    <x v="2108"/>
    <x v="1"/>
    <x v="3"/>
    <x v="3477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x v="2560"/>
    <x v="1642"/>
    <x v="1"/>
    <x v="3"/>
    <x v="3478"/>
    <d v="2015-05-25T16:38:16"/>
  </r>
  <r>
    <n v="3735"/>
    <s v="Women Beware Women"/>
    <s v="Young Actor's taking on a Jacobean tragedy. Family, betrayal, love, lust, sex and death."/>
    <x v="201"/>
    <n v="20"/>
    <x v="2"/>
    <s v="GB"/>
    <s v="GBP"/>
    <n v="1432831089"/>
    <n v="1430239089"/>
    <b v="0"/>
    <x v="198"/>
    <b v="0"/>
    <s v="theater/plays"/>
    <x v="2561"/>
    <x v="440"/>
    <x v="1"/>
    <x v="3"/>
    <x v="3479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x v="2150"/>
    <x v="440"/>
    <x v="1"/>
    <x v="3"/>
    <x v="3480"/>
    <d v="2015-03-23T13:00:00"/>
  </r>
  <r>
    <n v="3737"/>
    <s v="Measure For Measure"/>
    <s v="The ASU Theatre and Shakespeare Club presents Measure For Measure directed by Jordyn Ochser."/>
    <x v="113"/>
    <n v="150"/>
    <x v="2"/>
    <s v="US"/>
    <s v="USD"/>
    <n v="1447311540"/>
    <n v="1445358903"/>
    <b v="0"/>
    <x v="304"/>
    <b v="0"/>
    <s v="theater/plays"/>
    <x v="2562"/>
    <x v="2419"/>
    <x v="1"/>
    <x v="3"/>
    <x v="3481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244"/>
    <b v="0"/>
    <s v="theater/plays"/>
    <x v="2563"/>
    <x v="2414"/>
    <x v="1"/>
    <x v="3"/>
    <x v="348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x v="2564"/>
    <x v="2719"/>
    <x v="1"/>
    <x v="3"/>
    <x v="3483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x v="2565"/>
    <x v="2720"/>
    <x v="1"/>
    <x v="3"/>
    <x v="3484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485"/>
    <b v="0"/>
    <s v="theater/plays"/>
    <x v="1725"/>
    <x v="2108"/>
    <x v="1"/>
    <x v="3"/>
    <x v="3485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304"/>
    <b v="0"/>
    <s v="theater/plays"/>
    <x v="1804"/>
    <x v="801"/>
    <x v="1"/>
    <x v="3"/>
    <x v="3486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485"/>
    <b v="0"/>
    <s v="theater/plays"/>
    <x v="1725"/>
    <x v="2108"/>
    <x v="1"/>
    <x v="3"/>
    <x v="3487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485"/>
    <b v="0"/>
    <s v="theater/plays"/>
    <x v="1725"/>
    <x v="2108"/>
    <x v="1"/>
    <x v="3"/>
    <x v="3488"/>
    <d v="2014-07-04T22:59:00"/>
  </r>
  <r>
    <n v="3745"/>
    <s v="Tyke Theatre Web Show"/>
    <s v="Tyke wants to expand her puppet theater show to weekly online web shows and is looking for backers."/>
    <x v="129"/>
    <n v="10"/>
    <x v="2"/>
    <s v="US"/>
    <s v="USD"/>
    <n v="1407689102"/>
    <n v="1405097102"/>
    <b v="0"/>
    <x v="29"/>
    <b v="0"/>
    <s v="theater/plays"/>
    <x v="2016"/>
    <x v="440"/>
    <x v="1"/>
    <x v="3"/>
    <x v="3489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x v="2566"/>
    <x v="2721"/>
    <x v="1"/>
    <x v="3"/>
    <x v="3490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x v="1900"/>
    <x v="801"/>
    <x v="1"/>
    <x v="3"/>
    <x v="349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2"/>
    <s v="US"/>
    <s v="USD"/>
    <n v="1450887480"/>
    <n v="1448469719"/>
    <b v="0"/>
    <x v="29"/>
    <b v="0"/>
    <s v="theater/musical"/>
    <x v="2150"/>
    <x v="2627"/>
    <x v="1"/>
    <x v="20"/>
    <x v="3492"/>
    <d v="2015-12-23T11:18:00"/>
  </r>
  <r>
    <n v="3789"/>
    <s v="Austen a New Musical Play"/>
    <s v="This fabulous new play explores the little known love life of England's most famous romantic novelist, Jane Austen."/>
    <x v="385"/>
    <n v="116"/>
    <x v="2"/>
    <s v="GB"/>
    <s v="GBP"/>
    <n v="1434395418"/>
    <n v="1431630618"/>
    <b v="0"/>
    <x v="304"/>
    <b v="0"/>
    <s v="theater/musical"/>
    <x v="2567"/>
    <x v="1756"/>
    <x v="1"/>
    <x v="20"/>
    <x v="349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485"/>
    <b v="0"/>
    <s v="theater/musical"/>
    <x v="1725"/>
    <x v="2108"/>
    <x v="1"/>
    <x v="20"/>
    <x v="3494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485"/>
    <b v="0"/>
    <s v="theater/musical"/>
    <x v="1725"/>
    <x v="2108"/>
    <x v="1"/>
    <x v="20"/>
    <x v="3495"/>
    <d v="2014-07-06T11:36:32"/>
  </r>
  <r>
    <n v="3792"/>
    <s v="BorikÃ©n: The Show"/>
    <s v="A cultural and historic journey through Puerto Rico's music and dance!"/>
    <x v="85"/>
    <n v="35"/>
    <x v="2"/>
    <s v="US"/>
    <s v="USD"/>
    <n v="1436957022"/>
    <n v="1434365022"/>
    <b v="0"/>
    <x v="198"/>
    <b v="0"/>
    <s v="theater/musical"/>
    <x v="2223"/>
    <x v="2423"/>
    <x v="1"/>
    <x v="20"/>
    <x v="349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x v="2568"/>
    <x v="2722"/>
    <x v="1"/>
    <x v="20"/>
    <x v="349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x v="1900"/>
    <x v="73"/>
    <x v="1"/>
    <x v="20"/>
    <x v="3498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198"/>
    <b v="0"/>
    <s v="theater/musical"/>
    <x v="2232"/>
    <x v="2117"/>
    <x v="1"/>
    <x v="20"/>
    <x v="3499"/>
    <d v="2015-08-28T17:30:00"/>
  </r>
  <r>
    <n v="3796"/>
    <s v="A Staged Reading of &quot;CALL ME TANIA&quot;"/>
    <s v="Part Psychological Thriller - Part Heartbreaking Drama - Part Spectacular Farce - 100% New American Musical Theatre"/>
    <x v="343"/>
    <n v="1"/>
    <x v="2"/>
    <s v="US"/>
    <s v="USD"/>
    <n v="1484354556"/>
    <n v="1479170556"/>
    <b v="0"/>
    <x v="29"/>
    <b v="0"/>
    <s v="theater/musical"/>
    <x v="2569"/>
    <x v="2143"/>
    <x v="1"/>
    <x v="20"/>
    <x v="350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x v="2570"/>
    <x v="2723"/>
    <x v="1"/>
    <x v="20"/>
    <x v="350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3"/>
    <n v="1025"/>
    <x v="2"/>
    <s v="US"/>
    <s v="USD"/>
    <n v="1407691248"/>
    <n v="1405099248"/>
    <b v="0"/>
    <x v="264"/>
    <b v="0"/>
    <s v="theater/musical"/>
    <x v="2571"/>
    <x v="983"/>
    <x v="1"/>
    <x v="20"/>
    <x v="3502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304"/>
    <b v="0"/>
    <s v="theater/musical"/>
    <x v="2572"/>
    <x v="1563"/>
    <x v="1"/>
    <x v="20"/>
    <x v="3503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x v="2573"/>
    <x v="2724"/>
    <x v="1"/>
    <x v="20"/>
    <x v="3504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172"/>
    <b v="0"/>
    <s v="theater/musical"/>
    <x v="2574"/>
    <x v="2725"/>
    <x v="1"/>
    <x v="20"/>
    <x v="3505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485"/>
    <b v="0"/>
    <s v="theater/musical"/>
    <x v="1725"/>
    <x v="2108"/>
    <x v="1"/>
    <x v="20"/>
    <x v="3506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22"/>
    <b v="0"/>
    <s v="theater/musical"/>
    <x v="2575"/>
    <x v="2726"/>
    <x v="1"/>
    <x v="20"/>
    <x v="350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485"/>
    <b v="0"/>
    <s v="theater/musical"/>
    <x v="1725"/>
    <x v="2108"/>
    <x v="1"/>
    <x v="20"/>
    <x v="3508"/>
    <d v="2016-07-31T02:00:00"/>
  </r>
  <r>
    <n v="3805"/>
    <s v="&quot;Sounds By The River&quot; ( Original Musical)"/>
    <s v="&quot;Sounds By The River&quot; tells the story of a Detroit composer through_x000a_his music, poetry, and dance."/>
    <x v="74"/>
    <n v="3"/>
    <x v="2"/>
    <s v="US"/>
    <s v="USD"/>
    <n v="1411852640"/>
    <n v="1406668640"/>
    <b v="0"/>
    <x v="198"/>
    <b v="0"/>
    <s v="theater/musical"/>
    <x v="1772"/>
    <x v="2727"/>
    <x v="1"/>
    <x v="20"/>
    <x v="350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x v="2576"/>
    <x v="2117"/>
    <x v="1"/>
    <x v="20"/>
    <x v="351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172"/>
    <b v="0"/>
    <s v="theater/musical"/>
    <x v="2577"/>
    <x v="2728"/>
    <x v="1"/>
    <x v="20"/>
    <x v="351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x v="2578"/>
    <x v="2729"/>
    <x v="1"/>
    <x v="3"/>
    <x v="3512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x v="2579"/>
    <x v="2730"/>
    <x v="1"/>
    <x v="3"/>
    <x v="3513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x v="2580"/>
    <x v="2731"/>
    <x v="1"/>
    <x v="3"/>
    <x v="351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215"/>
    <n v="4066"/>
    <x v="2"/>
    <s v="US"/>
    <s v="USD"/>
    <n v="1401778740"/>
    <n v="1399474134"/>
    <b v="1"/>
    <x v="123"/>
    <b v="0"/>
    <s v="theater/plays"/>
    <x v="2581"/>
    <x v="2732"/>
    <x v="1"/>
    <x v="3"/>
    <x v="3515"/>
    <d v="2014-06-03T01:59:00"/>
  </r>
  <r>
    <n v="3845"/>
    <s v="Marilyn Madness &amp; Me"/>
    <s v="He met Marilyn. He became obsessed with Norma Jean. That changed everything._x000a__x000a_                                A play by Frank Furino"/>
    <x v="68"/>
    <n v="842"/>
    <x v="2"/>
    <s v="US"/>
    <s v="USD"/>
    <n v="1443711774"/>
    <n v="1441119774"/>
    <b v="1"/>
    <x v="8"/>
    <b v="0"/>
    <s v="theater/plays"/>
    <x v="2582"/>
    <x v="2733"/>
    <x v="1"/>
    <x v="3"/>
    <x v="3516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x v="2101"/>
    <x v="2734"/>
    <x v="1"/>
    <x v="3"/>
    <x v="3517"/>
    <d v="2014-10-04T01:59:00"/>
  </r>
  <r>
    <n v="3847"/>
    <s v="Madame X"/>
    <s v="The production of the original play &quot;Madame X&quot; by Amanda Davison. Inspired by the painting by John Singer Sargent."/>
    <x v="96"/>
    <n v="1697"/>
    <x v="2"/>
    <s v="US"/>
    <s v="USD"/>
    <n v="1437283391"/>
    <n v="1433395391"/>
    <b v="1"/>
    <x v="172"/>
    <b v="0"/>
    <s v="theater/plays"/>
    <x v="2583"/>
    <x v="2735"/>
    <x v="1"/>
    <x v="3"/>
    <x v="351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55"/>
    <n v="2129"/>
    <x v="2"/>
    <s v="US"/>
    <s v="USD"/>
    <n v="1445196989"/>
    <n v="1442604989"/>
    <b v="1"/>
    <x v="68"/>
    <b v="0"/>
    <s v="theater/plays"/>
    <x v="2584"/>
    <x v="2736"/>
    <x v="1"/>
    <x v="3"/>
    <x v="3519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x v="2585"/>
    <x v="2737"/>
    <x v="1"/>
    <x v="3"/>
    <x v="3520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304"/>
    <b v="0"/>
    <s v="theater/plays"/>
    <x v="2586"/>
    <x v="2738"/>
    <x v="1"/>
    <x v="3"/>
    <x v="3521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x v="2587"/>
    <x v="2739"/>
    <x v="1"/>
    <x v="3"/>
    <x v="3522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198"/>
    <b v="0"/>
    <s v="theater/plays"/>
    <x v="1873"/>
    <x v="440"/>
    <x v="1"/>
    <x v="3"/>
    <x v="3523"/>
    <d v="2015-03-26T22:34:36"/>
  </r>
  <r>
    <n v="3853"/>
    <s v="The Original Laughter Therapist"/>
    <s v="A dose of One-woman &quot;Dramedy&quot; to cure those daily blues is just what the doctor ordered!"/>
    <x v="60"/>
    <n v="26"/>
    <x v="2"/>
    <s v="US"/>
    <s v="USD"/>
    <n v="1409602178"/>
    <n v="1406578178"/>
    <b v="0"/>
    <x v="198"/>
    <b v="0"/>
    <s v="theater/plays"/>
    <x v="2588"/>
    <x v="31"/>
    <x v="1"/>
    <x v="3"/>
    <x v="3524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x v="2589"/>
    <x v="2740"/>
    <x v="1"/>
    <x v="3"/>
    <x v="352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x v="1893"/>
    <x v="801"/>
    <x v="1"/>
    <x v="3"/>
    <x v="3526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x v="1899"/>
    <x v="2143"/>
    <x v="1"/>
    <x v="3"/>
    <x v="3527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304"/>
    <b v="0"/>
    <s v="theater/plays"/>
    <x v="2590"/>
    <x v="2169"/>
    <x v="1"/>
    <x v="3"/>
    <x v="352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x v="1804"/>
    <x v="440"/>
    <x v="1"/>
    <x v="3"/>
    <x v="3529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x v="1799"/>
    <x v="2143"/>
    <x v="1"/>
    <x v="3"/>
    <x v="353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x v="2591"/>
    <x v="2741"/>
    <x v="1"/>
    <x v="3"/>
    <x v="3531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x v="1784"/>
    <x v="101"/>
    <x v="1"/>
    <x v="3"/>
    <x v="3532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x v="1913"/>
    <x v="2143"/>
    <x v="1"/>
    <x v="3"/>
    <x v="3533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485"/>
    <b v="0"/>
    <s v="theater/plays"/>
    <x v="1725"/>
    <x v="2108"/>
    <x v="1"/>
    <x v="3"/>
    <x v="3534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311"/>
    <b v="0"/>
    <s v="theater/plays"/>
    <x v="1884"/>
    <x v="1834"/>
    <x v="1"/>
    <x v="3"/>
    <x v="3535"/>
    <d v="2015-11-17T17:24:14"/>
  </r>
  <r>
    <n v="3865"/>
    <s v="Fellatia's-Fantastic-Fun-Time-Show"/>
    <s v="Sissy Entertainment delivers a delicious cabaret that blends comedic monologue, song, and traditional sketch comedy."/>
    <x v="386"/>
    <n v="650"/>
    <x v="2"/>
    <s v="CA"/>
    <s v="CAD"/>
    <n v="1409376600"/>
    <n v="1405957098"/>
    <b v="0"/>
    <x v="25"/>
    <b v="0"/>
    <s v="theater/plays"/>
    <x v="2592"/>
    <x v="1775"/>
    <x v="1"/>
    <x v="3"/>
    <x v="3536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198"/>
    <b v="0"/>
    <s v="theater/plays"/>
    <x v="2593"/>
    <x v="2141"/>
    <x v="1"/>
    <x v="3"/>
    <x v="3537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264"/>
    <b v="0"/>
    <s v="theater/plays"/>
    <x v="2594"/>
    <x v="2742"/>
    <x v="1"/>
    <x v="3"/>
    <x v="3538"/>
    <d v="2016-06-18T14:32:1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x v="2595"/>
    <x v="2743"/>
    <x v="1"/>
    <x v="3"/>
    <x v="3539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172"/>
    <b v="0"/>
    <s v="theater/plays"/>
    <x v="2596"/>
    <x v="2744"/>
    <x v="1"/>
    <x v="3"/>
    <x v="3540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x v="2597"/>
    <x v="2745"/>
    <x v="1"/>
    <x v="3"/>
    <x v="3541"/>
    <d v="2015-08-15T13:12:24"/>
  </r>
  <r>
    <n v="3891"/>
    <s v="Out of the Box: A Mime Story"/>
    <s v="A comedy about a mime who dreams of becoming a stand up comedian."/>
    <x v="102"/>
    <n v="260"/>
    <x v="2"/>
    <s v="US"/>
    <s v="USD"/>
    <n v="1427086740"/>
    <n v="1424488244"/>
    <b v="0"/>
    <x v="63"/>
    <b v="0"/>
    <s v="theater/plays"/>
    <x v="2462"/>
    <x v="1595"/>
    <x v="1"/>
    <x v="3"/>
    <x v="354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485"/>
    <b v="0"/>
    <s v="theater/plays"/>
    <x v="1725"/>
    <x v="2108"/>
    <x v="1"/>
    <x v="3"/>
    <x v="3543"/>
    <d v="2014-08-24T02:00:00"/>
  </r>
  <r>
    <n v="3893"/>
    <s v="MY PRIVATE REVOLUTION"/>
    <s v="An inspiring story of a young girl's journey from childhood to adulthood told through monologue, dialogue, poetry and music and dance."/>
    <x v="69"/>
    <n v="10775"/>
    <x v="2"/>
    <s v="US"/>
    <s v="USD"/>
    <n v="1404194400"/>
    <n v="1400600840"/>
    <b v="0"/>
    <x v="82"/>
    <b v="0"/>
    <s v="theater/plays"/>
    <x v="2598"/>
    <x v="2746"/>
    <x v="1"/>
    <x v="3"/>
    <x v="3544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20"/>
    <b v="0"/>
    <s v="theater/plays"/>
    <x v="2599"/>
    <x v="804"/>
    <x v="1"/>
    <x v="3"/>
    <x v="3545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x v="1784"/>
    <x v="73"/>
    <x v="1"/>
    <x v="3"/>
    <x v="3546"/>
    <d v="2015-02-28T01:00:18"/>
  </r>
  <r>
    <n v="3896"/>
    <s v="Yorick and Company"/>
    <s v="Yorick and Co. is a comedy about a struggling theatre company whose mysterious benefactor starts haunting the show!"/>
    <x v="117"/>
    <n v="170"/>
    <x v="2"/>
    <s v="US"/>
    <s v="USD"/>
    <n v="1402979778"/>
    <n v="1401770178"/>
    <b v="0"/>
    <x v="304"/>
    <b v="0"/>
    <s v="theater/plays"/>
    <x v="2600"/>
    <x v="2294"/>
    <x v="1"/>
    <x v="3"/>
    <x v="354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x v="2601"/>
    <x v="1394"/>
    <x v="1"/>
    <x v="3"/>
    <x v="354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x v="1853"/>
    <x v="810"/>
    <x v="1"/>
    <x v="3"/>
    <x v="3549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198"/>
    <b v="0"/>
    <s v="theater/plays"/>
    <x v="2542"/>
    <x v="613"/>
    <x v="1"/>
    <x v="3"/>
    <x v="3550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264"/>
    <b v="0"/>
    <s v="theater/plays"/>
    <x v="1759"/>
    <x v="2747"/>
    <x v="1"/>
    <x v="3"/>
    <x v="355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x v="2367"/>
    <x v="801"/>
    <x v="1"/>
    <x v="3"/>
    <x v="355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52"/>
    <b v="0"/>
    <s v="theater/plays"/>
    <x v="2602"/>
    <x v="2748"/>
    <x v="1"/>
    <x v="3"/>
    <x v="3553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485"/>
    <b v="0"/>
    <s v="theater/plays"/>
    <x v="1725"/>
    <x v="2108"/>
    <x v="1"/>
    <x v="3"/>
    <x v="3554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198"/>
    <b v="0"/>
    <s v="theater/plays"/>
    <x v="1919"/>
    <x v="2727"/>
    <x v="1"/>
    <x v="3"/>
    <x v="355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x v="2603"/>
    <x v="2749"/>
    <x v="1"/>
    <x v="3"/>
    <x v="3556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x v="2604"/>
    <x v="2750"/>
    <x v="1"/>
    <x v="3"/>
    <x v="3557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304"/>
    <b v="0"/>
    <s v="theater/plays"/>
    <x v="2605"/>
    <x v="2751"/>
    <x v="1"/>
    <x v="3"/>
    <x v="3558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304"/>
    <b v="0"/>
    <s v="theater/plays"/>
    <x v="2606"/>
    <x v="1790"/>
    <x v="1"/>
    <x v="3"/>
    <x v="3559"/>
    <d v="2014-07-28T22:14:56"/>
  </r>
  <r>
    <n v="3909"/>
    <s v="Woman2Woman"/>
    <s v="I am trying to put on a gospel comedy stage play that is full of laughter and life lessons as well that will change your life forever,"/>
    <x v="180"/>
    <n v="135"/>
    <x v="2"/>
    <s v="US"/>
    <s v="USD"/>
    <n v="1410424642"/>
    <n v="1407832642"/>
    <b v="0"/>
    <x v="304"/>
    <b v="0"/>
    <s v="theater/plays"/>
    <x v="2607"/>
    <x v="751"/>
    <x v="1"/>
    <x v="3"/>
    <x v="3560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311"/>
    <b v="0"/>
    <s v="theater/plays"/>
    <x v="2608"/>
    <x v="2752"/>
    <x v="1"/>
    <x v="3"/>
    <x v="3561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x v="2609"/>
    <x v="2753"/>
    <x v="1"/>
    <x v="3"/>
    <x v="3562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x v="1880"/>
    <x v="2143"/>
    <x v="1"/>
    <x v="3"/>
    <x v="356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x v="2016"/>
    <x v="2754"/>
    <x v="1"/>
    <x v="3"/>
    <x v="356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x v="2610"/>
    <x v="1662"/>
    <x v="1"/>
    <x v="3"/>
    <x v="3565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x v="1811"/>
    <x v="2117"/>
    <x v="1"/>
    <x v="3"/>
    <x v="3566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485"/>
    <b v="0"/>
    <s v="theater/plays"/>
    <x v="1725"/>
    <x v="2108"/>
    <x v="1"/>
    <x v="3"/>
    <x v="3567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x v="2611"/>
    <x v="440"/>
    <x v="1"/>
    <x v="3"/>
    <x v="3568"/>
    <d v="2014-09-11T07:39:21"/>
  </r>
  <r>
    <n v="3918"/>
    <s v="The Singing Teacher"/>
    <s v="A fantastic new comedy coming to the West End 2014.  An Alan Ayckbourn meets Richard Curtis style comedy. Who knew singing was therapy!"/>
    <x v="180"/>
    <n v="120"/>
    <x v="2"/>
    <s v="GB"/>
    <s v="GBP"/>
    <n v="1407168000"/>
    <n v="1406131023"/>
    <b v="0"/>
    <x v="311"/>
    <b v="0"/>
    <s v="theater/plays"/>
    <x v="1873"/>
    <x v="590"/>
    <x v="1"/>
    <x v="3"/>
    <x v="3569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311"/>
    <b v="0"/>
    <s v="theater/plays"/>
    <x v="2612"/>
    <x v="446"/>
    <x v="1"/>
    <x v="3"/>
    <x v="3570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311"/>
    <b v="0"/>
    <s v="theater/plays"/>
    <x v="1759"/>
    <x v="2414"/>
    <x v="1"/>
    <x v="3"/>
    <x v="3571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485"/>
    <b v="0"/>
    <s v="theater/plays"/>
    <x v="1725"/>
    <x v="2108"/>
    <x v="1"/>
    <x v="3"/>
    <x v="357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244"/>
    <b v="0"/>
    <s v="theater/plays"/>
    <x v="2613"/>
    <x v="2755"/>
    <x v="1"/>
    <x v="3"/>
    <x v="3573"/>
    <d v="2015-03-02T18:00:00"/>
  </r>
  <r>
    <n v="3923"/>
    <s v="Mrs Roosevelt Flies to London UK tour"/>
    <s v="Eleanor Roosevelt: Passionate campaigner for human rights, champion for peace, staunch supporter of FDR's policies, betrayed wife."/>
    <x v="227"/>
    <n v="1384"/>
    <x v="2"/>
    <s v="GB"/>
    <s v="GBP"/>
    <n v="1428622271"/>
    <n v="1426203071"/>
    <b v="0"/>
    <x v="57"/>
    <b v="0"/>
    <s v="theater/plays"/>
    <x v="2614"/>
    <x v="2756"/>
    <x v="1"/>
    <x v="3"/>
    <x v="357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22"/>
    <b v="0"/>
    <s v="theater/plays"/>
    <x v="2615"/>
    <x v="843"/>
    <x v="1"/>
    <x v="3"/>
    <x v="3575"/>
    <d v="2014-06-26T18:02:02"/>
  </r>
  <r>
    <n v="3925"/>
    <s v="Help Save High School Theater"/>
    <s v="Help Save High School Theater Program_x000a_Your donations will be used to purchase props, build sets, and costumes."/>
    <x v="201"/>
    <n v="15"/>
    <x v="2"/>
    <s v="US"/>
    <s v="USD"/>
    <n v="1406753639"/>
    <n v="1404161639"/>
    <b v="0"/>
    <x v="311"/>
    <b v="0"/>
    <s v="theater/plays"/>
    <x v="2016"/>
    <x v="2117"/>
    <x v="1"/>
    <x v="3"/>
    <x v="3576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x v="2022"/>
    <x v="2"/>
    <x v="1"/>
    <x v="3"/>
    <x v="357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198"/>
    <b v="0"/>
    <s v="theater/plays"/>
    <x v="1900"/>
    <x v="2190"/>
    <x v="1"/>
    <x v="3"/>
    <x v="3578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x v="2616"/>
    <x v="2757"/>
    <x v="1"/>
    <x v="3"/>
    <x v="3579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x v="2617"/>
    <x v="2758"/>
    <x v="1"/>
    <x v="3"/>
    <x v="3580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485"/>
    <b v="0"/>
    <s v="theater/plays"/>
    <x v="1725"/>
    <x v="2108"/>
    <x v="1"/>
    <x v="3"/>
    <x v="3581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485"/>
    <b v="0"/>
    <s v="theater/plays"/>
    <x v="1725"/>
    <x v="2108"/>
    <x v="1"/>
    <x v="3"/>
    <x v="358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x v="2618"/>
    <x v="2143"/>
    <x v="1"/>
    <x v="3"/>
    <x v="3583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x v="2619"/>
    <x v="2759"/>
    <x v="1"/>
    <x v="3"/>
    <x v="3584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x v="2244"/>
    <x v="2760"/>
    <x v="1"/>
    <x v="3"/>
    <x v="3585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x v="2620"/>
    <x v="2761"/>
    <x v="1"/>
    <x v="3"/>
    <x v="3586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485"/>
    <b v="0"/>
    <s v="theater/plays"/>
    <x v="1725"/>
    <x v="2108"/>
    <x v="1"/>
    <x v="3"/>
    <x v="3587"/>
    <d v="2016-12-01T02:18:40"/>
  </r>
  <r>
    <n v="3937"/>
    <s v="Fever - a workshop production"/>
    <s v="Support the artists of the new play FEVER: a story of love, friendship and sonnets. Donate to help us develop this production!"/>
    <x v="387"/>
    <n v="2485"/>
    <x v="2"/>
    <s v="US"/>
    <s v="USD"/>
    <n v="1468249760"/>
    <n v="1465830560"/>
    <b v="0"/>
    <x v="73"/>
    <b v="0"/>
    <s v="theater/plays"/>
    <x v="2621"/>
    <x v="2762"/>
    <x v="1"/>
    <x v="3"/>
    <x v="3588"/>
    <d v="2016-07-11T10:09:20"/>
  </r>
  <r>
    <n v="3938"/>
    <s v="Broken Alley â€”Â Year 3"/>
    <s v="We Kickstarted Broken Alley Theatre in the summer of 2013. It's been an amazing two years. This year, BATx goes bigger than ever."/>
    <x v="388"/>
    <n v="397"/>
    <x v="2"/>
    <s v="US"/>
    <s v="USD"/>
    <n v="1435441454"/>
    <n v="1432763054"/>
    <b v="0"/>
    <x v="264"/>
    <b v="0"/>
    <s v="theater/plays"/>
    <x v="2622"/>
    <x v="2763"/>
    <x v="1"/>
    <x v="3"/>
    <x v="3589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x v="1826"/>
    <x v="2117"/>
    <x v="1"/>
    <x v="3"/>
    <x v="3590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198"/>
    <b v="0"/>
    <s v="theater/plays"/>
    <x v="2145"/>
    <x v="2141"/>
    <x v="1"/>
    <x v="3"/>
    <x v="359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5"/>
    <n v="50"/>
    <x v="2"/>
    <s v="US"/>
    <s v="USD"/>
    <n v="1416877200"/>
    <n v="1414505137"/>
    <b v="0"/>
    <x v="198"/>
    <b v="0"/>
    <s v="theater/plays"/>
    <x v="2623"/>
    <x v="801"/>
    <x v="1"/>
    <x v="3"/>
    <x v="3592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485"/>
    <b v="0"/>
    <s v="theater/plays"/>
    <x v="1725"/>
    <x v="2108"/>
    <x v="1"/>
    <x v="3"/>
    <x v="359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x v="2624"/>
    <x v="2764"/>
    <x v="1"/>
    <x v="3"/>
    <x v="3594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485"/>
    <b v="0"/>
    <s v="theater/plays"/>
    <x v="1725"/>
    <x v="2108"/>
    <x v="1"/>
    <x v="3"/>
    <x v="3595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x v="2207"/>
    <x v="2117"/>
    <x v="1"/>
    <x v="3"/>
    <x v="3596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264"/>
    <b v="0"/>
    <s v="theater/plays"/>
    <x v="1771"/>
    <x v="2242"/>
    <x v="1"/>
    <x v="3"/>
    <x v="3597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198"/>
    <b v="0"/>
    <s v="theater/plays"/>
    <x v="2625"/>
    <x v="317"/>
    <x v="1"/>
    <x v="3"/>
    <x v="3598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485"/>
    <b v="0"/>
    <s v="theater/plays"/>
    <x v="1725"/>
    <x v="2108"/>
    <x v="1"/>
    <x v="3"/>
    <x v="359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x v="2626"/>
    <x v="2765"/>
    <x v="1"/>
    <x v="3"/>
    <x v="3600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x v="2159"/>
    <x v="801"/>
    <x v="1"/>
    <x v="3"/>
    <x v="360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184"/>
    <n v="1"/>
    <x v="2"/>
    <s v="IE"/>
    <s v="EUR"/>
    <n v="1462301342"/>
    <n v="1457120942"/>
    <b v="0"/>
    <x v="29"/>
    <b v="0"/>
    <s v="theater/plays"/>
    <x v="2627"/>
    <x v="2143"/>
    <x v="1"/>
    <x v="3"/>
    <x v="36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70"/>
    <n v="25"/>
    <x v="2"/>
    <s v="US"/>
    <s v="USD"/>
    <n v="1445885890"/>
    <n v="1440701890"/>
    <b v="0"/>
    <x v="29"/>
    <b v="0"/>
    <s v="theater/plays"/>
    <x v="2628"/>
    <x v="801"/>
    <x v="1"/>
    <x v="3"/>
    <x v="3603"/>
    <d v="2015-10-26T13:58:10"/>
  </r>
  <r>
    <n v="3953"/>
    <s v="A Time Pirate's Love"/>
    <s v="Actors and actresses are needed to help me create a stage play. A stage play needs to be adapted from the book I wrote."/>
    <x v="389"/>
    <n v="0"/>
    <x v="2"/>
    <s v="US"/>
    <s v="USD"/>
    <n v="1469834940"/>
    <n v="1467162586"/>
    <b v="0"/>
    <x v="485"/>
    <b v="0"/>
    <s v="theater/plays"/>
    <x v="1725"/>
    <x v="2108"/>
    <x v="1"/>
    <x v="3"/>
    <x v="3604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485"/>
    <b v="0"/>
    <s v="theater/plays"/>
    <x v="1725"/>
    <x v="2108"/>
    <x v="1"/>
    <x v="3"/>
    <x v="360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21"/>
    <n v="425"/>
    <x v="2"/>
    <s v="US"/>
    <s v="USD"/>
    <n v="1448745741"/>
    <n v="1446150141"/>
    <b v="0"/>
    <x v="22"/>
    <b v="0"/>
    <s v="theater/plays"/>
    <x v="2629"/>
    <x v="97"/>
    <x v="1"/>
    <x v="3"/>
    <x v="3606"/>
    <d v="2015-11-28T16:22:21"/>
  </r>
  <r>
    <n v="3956"/>
    <s v="The Woman in Me"/>
    <s v="This saucy stage play chronicles the highs and lows of my life involving gangs, drugs and prison. The story is a transforming ministry."/>
    <x v="65"/>
    <n v="0"/>
    <x v="2"/>
    <s v="US"/>
    <s v="USD"/>
    <n v="1461543600"/>
    <n v="1459203727"/>
    <b v="0"/>
    <x v="485"/>
    <b v="0"/>
    <s v="theater/plays"/>
    <x v="1725"/>
    <x v="2108"/>
    <x v="1"/>
    <x v="3"/>
    <x v="3607"/>
    <d v="2016-04-24T19:20:00"/>
  </r>
  <r>
    <n v="3957"/>
    <s v="Yada.Yada.Yada. An Unauthorized Seinfeld Event. 9 in 90"/>
    <s v="A play about something, or maybe nothing. Four actors depicting all 9 seasons of Seinfeld in 90 minutes."/>
    <x v="213"/>
    <n v="7"/>
    <x v="2"/>
    <s v="US"/>
    <s v="USD"/>
    <n v="1468020354"/>
    <n v="1464045954"/>
    <b v="0"/>
    <x v="29"/>
    <b v="0"/>
    <s v="theater/plays"/>
    <x v="2370"/>
    <x v="2292"/>
    <x v="1"/>
    <x v="3"/>
    <x v="3608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x v="2630"/>
    <x v="2766"/>
    <x v="1"/>
    <x v="3"/>
    <x v="360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x v="2002"/>
    <x v="2418"/>
    <x v="1"/>
    <x v="3"/>
    <x v="3610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304"/>
    <b v="0"/>
    <s v="theater/plays"/>
    <x v="2631"/>
    <x v="2382"/>
    <x v="1"/>
    <x v="3"/>
    <x v="3611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198"/>
    <b v="0"/>
    <s v="theater/plays"/>
    <x v="2021"/>
    <x v="2314"/>
    <x v="1"/>
    <x v="3"/>
    <x v="361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2"/>
    <s v="GB"/>
    <s v="GBP"/>
    <n v="1448722494"/>
    <n v="1446562494"/>
    <b v="0"/>
    <x v="311"/>
    <b v="0"/>
    <s v="theater/plays"/>
    <x v="2632"/>
    <x v="2"/>
    <x v="1"/>
    <x v="3"/>
    <x v="3613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485"/>
    <b v="0"/>
    <s v="theater/plays"/>
    <x v="1725"/>
    <x v="2108"/>
    <x v="1"/>
    <x v="3"/>
    <x v="3614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311"/>
    <b v="0"/>
    <s v="theater/plays"/>
    <x v="2633"/>
    <x v="802"/>
    <x v="1"/>
    <x v="3"/>
    <x v="3615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304"/>
    <b v="0"/>
    <s v="theater/plays"/>
    <x v="2434"/>
    <x v="2180"/>
    <x v="1"/>
    <x v="3"/>
    <x v="3616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198"/>
    <b v="0"/>
    <s v="theater/plays"/>
    <x v="2029"/>
    <x v="1035"/>
    <x v="1"/>
    <x v="3"/>
    <x v="361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14"/>
    <n v="410"/>
    <x v="2"/>
    <s v="US"/>
    <s v="USD"/>
    <n v="1488783507"/>
    <n v="1486191507"/>
    <b v="0"/>
    <x v="73"/>
    <b v="0"/>
    <s v="theater/plays"/>
    <x v="2634"/>
    <x v="2661"/>
    <x v="1"/>
    <x v="3"/>
    <x v="3618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20"/>
    <b v="0"/>
    <s v="theater/plays"/>
    <x v="2635"/>
    <x v="2767"/>
    <x v="1"/>
    <x v="3"/>
    <x v="361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390"/>
    <n v="211"/>
    <x v="2"/>
    <s v="US"/>
    <s v="USD"/>
    <n v="1472442900"/>
    <n v="1471638646"/>
    <b v="0"/>
    <x v="244"/>
    <b v="0"/>
    <s v="theater/plays"/>
    <x v="2636"/>
    <x v="2768"/>
    <x v="1"/>
    <x v="3"/>
    <x v="362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198"/>
    <b v="0"/>
    <s v="theater/plays"/>
    <x v="2637"/>
    <x v="2141"/>
    <x v="1"/>
    <x v="3"/>
    <x v="3621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244"/>
    <b v="0"/>
    <s v="theater/plays"/>
    <x v="2638"/>
    <x v="2769"/>
    <x v="1"/>
    <x v="3"/>
    <x v="3622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x v="2639"/>
    <x v="2770"/>
    <x v="1"/>
    <x v="3"/>
    <x v="3623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x v="2640"/>
    <x v="2771"/>
    <x v="1"/>
    <x v="3"/>
    <x v="3624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20"/>
    <b v="0"/>
    <s v="theater/plays"/>
    <x v="2446"/>
    <x v="2772"/>
    <x v="1"/>
    <x v="3"/>
    <x v="3625"/>
    <d v="2016-06-02T08:07:28"/>
  </r>
  <r>
    <n v="3975"/>
    <s v="Moon Over Mangroves"/>
    <s v="Four homeless Key West men are to be given a boat, but fates twist until only the moon and mangroves witness their earthly demise."/>
    <x v="391"/>
    <n v="0"/>
    <x v="2"/>
    <s v="US"/>
    <s v="USD"/>
    <n v="1468442898"/>
    <n v="1465850898"/>
    <b v="0"/>
    <x v="485"/>
    <b v="0"/>
    <s v="theater/plays"/>
    <x v="1725"/>
    <x v="2108"/>
    <x v="1"/>
    <x v="3"/>
    <x v="3626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x v="2641"/>
    <x v="2773"/>
    <x v="1"/>
    <x v="3"/>
    <x v="3627"/>
    <d v="2014-08-01T02:00:00"/>
  </r>
  <r>
    <n v="3977"/>
    <s v="Tales of a Dragon KNIGHT"/>
    <s v="Created for the greatest stages of the world, will captivate the hearts of its audience with a Powerful Story Line &amp; Magical creatures!"/>
    <x v="306"/>
    <n v="1305"/>
    <x v="2"/>
    <s v="US"/>
    <s v="USD"/>
    <n v="1469213732"/>
    <n v="1466621732"/>
    <b v="0"/>
    <x v="244"/>
    <b v="0"/>
    <s v="theater/plays"/>
    <x v="2642"/>
    <x v="2774"/>
    <x v="1"/>
    <x v="3"/>
    <x v="3628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x v="2643"/>
    <x v="2492"/>
    <x v="1"/>
    <x v="3"/>
    <x v="3629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244"/>
    <b v="0"/>
    <s v="theater/plays"/>
    <x v="2644"/>
    <x v="2630"/>
    <x v="1"/>
    <x v="3"/>
    <x v="363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x v="2563"/>
    <x v="2103"/>
    <x v="1"/>
    <x v="3"/>
    <x v="3631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x v="2645"/>
    <x v="424"/>
    <x v="1"/>
    <x v="3"/>
    <x v="363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264"/>
    <b v="0"/>
    <s v="theater/plays"/>
    <x v="1775"/>
    <x v="992"/>
    <x v="1"/>
    <x v="3"/>
    <x v="363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392"/>
    <n v="3877"/>
    <x v="2"/>
    <s v="US"/>
    <s v="USD"/>
    <n v="1400569140"/>
    <n v="1397854356"/>
    <b v="0"/>
    <x v="67"/>
    <b v="0"/>
    <s v="theater/plays"/>
    <x v="2646"/>
    <x v="2775"/>
    <x v="1"/>
    <x v="3"/>
    <x v="3634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x v="2647"/>
    <x v="2738"/>
    <x v="1"/>
    <x v="3"/>
    <x v="363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x v="2630"/>
    <x v="2776"/>
    <x v="1"/>
    <x v="3"/>
    <x v="3636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x v="2648"/>
    <x v="2777"/>
    <x v="1"/>
    <x v="3"/>
    <x v="3637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x v="2649"/>
    <x v="2778"/>
    <x v="1"/>
    <x v="3"/>
    <x v="3638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304"/>
    <b v="0"/>
    <s v="theater/plays"/>
    <x v="2650"/>
    <x v="2576"/>
    <x v="1"/>
    <x v="3"/>
    <x v="3639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485"/>
    <b v="0"/>
    <s v="theater/plays"/>
    <x v="1725"/>
    <x v="2108"/>
    <x v="1"/>
    <x v="3"/>
    <x v="364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253"/>
    <n v="69"/>
    <x v="2"/>
    <s v="GB"/>
    <s v="GBP"/>
    <n v="1456934893"/>
    <n v="1454342893"/>
    <b v="0"/>
    <x v="311"/>
    <b v="0"/>
    <s v="theater/plays"/>
    <x v="2651"/>
    <x v="2545"/>
    <x v="1"/>
    <x v="3"/>
    <x v="3641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x v="1775"/>
    <x v="101"/>
    <x v="1"/>
    <x v="3"/>
    <x v="3642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172"/>
    <b v="0"/>
    <s v="theater/plays"/>
    <x v="2652"/>
    <x v="2779"/>
    <x v="1"/>
    <x v="3"/>
    <x v="3643"/>
    <d v="2015-12-11T18:34:19"/>
  </r>
  <r>
    <n v="3993"/>
    <s v="Invincible Diamonds: A Survivor's Guide"/>
    <s v="I am seeking to turn my collection of urban poetry into a stage play. My desire is to inspire victims to heal."/>
    <x v="69"/>
    <n v="3"/>
    <x v="2"/>
    <s v="US"/>
    <s v="USD"/>
    <n v="1431549912"/>
    <n v="1428957912"/>
    <b v="0"/>
    <x v="29"/>
    <b v="0"/>
    <s v="theater/plays"/>
    <x v="2653"/>
    <x v="2177"/>
    <x v="1"/>
    <x v="3"/>
    <x v="3644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x v="2207"/>
    <x v="2117"/>
    <x v="1"/>
    <x v="3"/>
    <x v="364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304"/>
    <b v="0"/>
    <s v="theater/plays"/>
    <x v="2654"/>
    <x v="2423"/>
    <x v="1"/>
    <x v="3"/>
    <x v="3646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x v="2655"/>
    <x v="2780"/>
    <x v="1"/>
    <x v="3"/>
    <x v="3647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485"/>
    <b v="0"/>
    <s v="theater/plays"/>
    <x v="1725"/>
    <x v="2108"/>
    <x v="1"/>
    <x v="3"/>
    <x v="3648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x v="2656"/>
    <x v="2781"/>
    <x v="1"/>
    <x v="3"/>
    <x v="364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x v="2657"/>
    <x v="2782"/>
    <x v="1"/>
    <x v="3"/>
    <x v="3650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x v="1871"/>
    <x v="440"/>
    <x v="1"/>
    <x v="3"/>
    <x v="365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x v="2649"/>
    <x v="2758"/>
    <x v="1"/>
    <x v="3"/>
    <x v="3652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304"/>
    <b v="0"/>
    <s v="theater/plays"/>
    <x v="2365"/>
    <x v="2642"/>
    <x v="1"/>
    <x v="3"/>
    <x v="3653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198"/>
    <b v="0"/>
    <s v="theater/plays"/>
    <x v="2658"/>
    <x v="1563"/>
    <x v="1"/>
    <x v="3"/>
    <x v="3654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x v="1873"/>
    <x v="2143"/>
    <x v="1"/>
    <x v="3"/>
    <x v="3655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198"/>
    <b v="0"/>
    <s v="theater/plays"/>
    <x v="2107"/>
    <x v="1834"/>
    <x v="1"/>
    <x v="3"/>
    <x v="3656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x v="1880"/>
    <x v="2230"/>
    <x v="1"/>
    <x v="3"/>
    <x v="3657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x v="2207"/>
    <x v="2117"/>
    <x v="1"/>
    <x v="3"/>
    <x v="3658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304"/>
    <b v="0"/>
    <s v="theater/plays"/>
    <x v="2040"/>
    <x v="2"/>
    <x v="1"/>
    <x v="3"/>
    <x v="365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393"/>
    <n v="75"/>
    <x v="2"/>
    <s v="GB"/>
    <s v="GBP"/>
    <n v="1410281360"/>
    <n v="1406825360"/>
    <b v="0"/>
    <x v="311"/>
    <b v="0"/>
    <s v="theater/plays"/>
    <x v="2659"/>
    <x v="801"/>
    <x v="1"/>
    <x v="3"/>
    <x v="3660"/>
    <d v="2014-09-09T11:49:20"/>
  </r>
  <r>
    <n v="4010"/>
    <s v="The Connection Play 2014"/>
    <s v="JUNTO Productions is proud to present our first production, the premiere of The Connection, a play by Jeffrey Paul."/>
    <x v="187"/>
    <n v="1742"/>
    <x v="2"/>
    <s v="US"/>
    <s v="USD"/>
    <n v="1414348166"/>
    <n v="1412879366"/>
    <b v="0"/>
    <x v="44"/>
    <b v="0"/>
    <s v="theater/plays"/>
    <x v="2660"/>
    <x v="2783"/>
    <x v="1"/>
    <x v="3"/>
    <x v="3661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304"/>
    <b v="0"/>
    <s v="theater/plays"/>
    <x v="2661"/>
    <x v="2784"/>
    <x v="1"/>
    <x v="3"/>
    <x v="3662"/>
    <d v="2015-01-28T08:04:38"/>
  </r>
  <r>
    <n v="4012"/>
    <s v="The Butterfly Catcher"/>
    <s v="LEELA IS A 14 YEAR OLD GIRL. JONAH IS A 56 YEAR OLD MAN. IT'S BEEN GOING ON FOR 3 YEARS. HERE COMES THE NIGHT OF VIOLENT RECKONING."/>
    <x v="394"/>
    <n v="0"/>
    <x v="2"/>
    <s v="GB"/>
    <s v="GBP"/>
    <n v="1430571849"/>
    <n v="1427979849"/>
    <b v="0"/>
    <x v="485"/>
    <b v="0"/>
    <s v="theater/plays"/>
    <x v="1725"/>
    <x v="2108"/>
    <x v="1"/>
    <x v="3"/>
    <x v="3663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198"/>
    <b v="0"/>
    <s v="theater/plays"/>
    <x v="2005"/>
    <x v="31"/>
    <x v="1"/>
    <x v="3"/>
    <x v="3664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485"/>
    <b v="0"/>
    <s v="theater/plays"/>
    <x v="1725"/>
    <x v="2108"/>
    <x v="1"/>
    <x v="3"/>
    <x v="3665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x v="2376"/>
    <x v="2143"/>
    <x v="1"/>
    <x v="3"/>
    <x v="3666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x v="2662"/>
    <x v="440"/>
    <x v="1"/>
    <x v="3"/>
    <x v="366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198"/>
    <b v="0"/>
    <s v="theater/plays"/>
    <x v="2121"/>
    <x v="2582"/>
    <x v="1"/>
    <x v="3"/>
    <x v="3668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304"/>
    <b v="0"/>
    <s v="theater/plays"/>
    <x v="2606"/>
    <x v="422"/>
    <x v="1"/>
    <x v="3"/>
    <x v="3669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304"/>
    <b v="0"/>
    <s v="theater/plays"/>
    <x v="2663"/>
    <x v="1274"/>
    <x v="1"/>
    <x v="3"/>
    <x v="3670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311"/>
    <b v="0"/>
    <s v="theater/plays"/>
    <x v="2664"/>
    <x v="1931"/>
    <x v="1"/>
    <x v="3"/>
    <x v="3671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198"/>
    <b v="0"/>
    <s v="theater/plays"/>
    <x v="2367"/>
    <x v="613"/>
    <x v="1"/>
    <x v="3"/>
    <x v="3672"/>
    <d v="2014-10-26T16:52:38"/>
  </r>
  <r>
    <n v="4022"/>
    <s v="The Merchant of Venice as Shakespeare Heard It"/>
    <s v="Help us produce a video of the first Original Pronunciation Merchant of Venice."/>
    <x v="67"/>
    <n v="12521"/>
    <x v="2"/>
    <s v="US"/>
    <s v="USD"/>
    <n v="1422759240"/>
    <n v="1418824867"/>
    <b v="0"/>
    <x v="418"/>
    <b v="0"/>
    <s v="theater/plays"/>
    <x v="2665"/>
    <x v="2785"/>
    <x v="1"/>
    <x v="3"/>
    <x v="3673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485"/>
    <b v="0"/>
    <s v="theater/plays"/>
    <x v="1725"/>
    <x v="2108"/>
    <x v="1"/>
    <x v="3"/>
    <x v="367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02"/>
    <n v="10"/>
    <x v="2"/>
    <s v="US"/>
    <s v="USD"/>
    <n v="1441037097"/>
    <n v="1438445097"/>
    <b v="0"/>
    <x v="29"/>
    <b v="0"/>
    <s v="theater/plays"/>
    <x v="2542"/>
    <x v="440"/>
    <x v="1"/>
    <x v="3"/>
    <x v="367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304"/>
    <b v="0"/>
    <s v="theater/plays"/>
    <x v="1784"/>
    <x v="613"/>
    <x v="1"/>
    <x v="3"/>
    <x v="3676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485"/>
    <b v="0"/>
    <s v="theater/plays"/>
    <x v="1725"/>
    <x v="2108"/>
    <x v="1"/>
    <x v="3"/>
    <x v="367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x v="2666"/>
    <x v="2013"/>
    <x v="1"/>
    <x v="3"/>
    <x v="3678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20"/>
    <b v="0"/>
    <s v="theater/plays"/>
    <x v="2667"/>
    <x v="1987"/>
    <x v="1"/>
    <x v="3"/>
    <x v="3679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485"/>
    <b v="0"/>
    <s v="theater/plays"/>
    <x v="1725"/>
    <x v="2108"/>
    <x v="1"/>
    <x v="3"/>
    <x v="3680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244"/>
    <b v="0"/>
    <s v="theater/plays"/>
    <x v="1781"/>
    <x v="1382"/>
    <x v="1"/>
    <x v="3"/>
    <x v="368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485"/>
    <b v="0"/>
    <s v="theater/plays"/>
    <x v="1725"/>
    <x v="2108"/>
    <x v="1"/>
    <x v="3"/>
    <x v="3682"/>
    <d v="2014-12-18T10:02:44"/>
  </r>
  <r>
    <n v="4032"/>
    <s v="The Modern Theater's 'Play It Forward' Fund"/>
    <s v="'Play it Forward' is a ticket bank for individuals in need. Fund a theater experience for someone that would otherwise go without!"/>
    <x v="395"/>
    <n v="413"/>
    <x v="2"/>
    <s v="US"/>
    <s v="USD"/>
    <n v="1450211116"/>
    <n v="1445023516"/>
    <b v="0"/>
    <x v="63"/>
    <b v="0"/>
    <s v="theater/plays"/>
    <x v="2668"/>
    <x v="2288"/>
    <x v="1"/>
    <x v="3"/>
    <x v="3683"/>
    <d v="2015-12-15T15:25:16"/>
  </r>
  <r>
    <n v="4033"/>
    <s v="2020 Vision: a love story told over sixty years"/>
    <s v="Help us produce an iconic new verse play, set in the year 2020, with virtuoso acting and hauntingly beautiful words and music"/>
    <x v="396"/>
    <n v="6141.99"/>
    <x v="2"/>
    <s v="GB"/>
    <s v="GBP"/>
    <n v="1475398800"/>
    <n v="1472711224"/>
    <b v="0"/>
    <x v="214"/>
    <b v="0"/>
    <s v="theater/plays"/>
    <x v="2669"/>
    <x v="2786"/>
    <x v="1"/>
    <x v="3"/>
    <x v="368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397"/>
    <n v="200"/>
    <x v="2"/>
    <s v="US"/>
    <s v="USD"/>
    <n v="1428097450"/>
    <n v="1425509050"/>
    <b v="0"/>
    <x v="198"/>
    <b v="0"/>
    <s v="theater/plays"/>
    <x v="2670"/>
    <x v="101"/>
    <x v="1"/>
    <x v="3"/>
    <x v="3685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x v="2671"/>
    <x v="2787"/>
    <x v="1"/>
    <x v="3"/>
    <x v="3686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x v="2672"/>
    <x v="2788"/>
    <x v="1"/>
    <x v="3"/>
    <x v="3687"/>
    <d v="2014-07-01T17:30:00"/>
  </r>
  <r>
    <n v="4037"/>
    <s v="The Pelican, by August Strindberg"/>
    <s v="The Pelican is a haunted play by one of Swedenâ€™s most renowned playwrights, August Strindberg, about a mother's tragic deceit."/>
    <x v="113"/>
    <n v="80"/>
    <x v="2"/>
    <s v="US"/>
    <s v="USD"/>
    <n v="1464099900"/>
    <n v="1462585315"/>
    <b v="0"/>
    <x v="198"/>
    <b v="0"/>
    <s v="theater/plays"/>
    <x v="2673"/>
    <x v="590"/>
    <x v="1"/>
    <x v="3"/>
    <x v="368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304"/>
    <b v="0"/>
    <s v="theater/plays"/>
    <x v="2674"/>
    <x v="2789"/>
    <x v="1"/>
    <x v="3"/>
    <x v="3689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264"/>
    <b v="0"/>
    <s v="theater/plays"/>
    <x v="1768"/>
    <x v="88"/>
    <x v="1"/>
    <x v="3"/>
    <x v="3690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198"/>
    <b v="0"/>
    <s v="theater/plays"/>
    <x v="1729"/>
    <x v="2790"/>
    <x v="1"/>
    <x v="3"/>
    <x v="3691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198"/>
    <b v="0"/>
    <s v="theater/plays"/>
    <x v="2021"/>
    <x v="2314"/>
    <x v="1"/>
    <x v="3"/>
    <x v="3692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311"/>
    <b v="0"/>
    <s v="theater/plays"/>
    <x v="2675"/>
    <x v="2292"/>
    <x v="1"/>
    <x v="3"/>
    <x v="3693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485"/>
    <b v="0"/>
    <s v="theater/plays"/>
    <x v="1725"/>
    <x v="2108"/>
    <x v="1"/>
    <x v="3"/>
    <x v="3694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304"/>
    <b v="0"/>
    <s v="theater/plays"/>
    <x v="2676"/>
    <x v="2324"/>
    <x v="1"/>
    <x v="3"/>
    <x v="3695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x v="1899"/>
    <x v="2143"/>
    <x v="1"/>
    <x v="3"/>
    <x v="3696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398"/>
    <n v="460"/>
    <x v="2"/>
    <s v="US"/>
    <s v="USD"/>
    <n v="1413992210"/>
    <n v="1411400210"/>
    <b v="0"/>
    <x v="8"/>
    <b v="0"/>
    <s v="theater/plays"/>
    <x v="2677"/>
    <x v="1738"/>
    <x v="1"/>
    <x v="3"/>
    <x v="369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304"/>
    <b v="0"/>
    <s v="theater/plays"/>
    <x v="2034"/>
    <x v="1814"/>
    <x v="1"/>
    <x v="3"/>
    <x v="3698"/>
    <d v="2015-01-10T20:00:00"/>
  </r>
  <r>
    <n v="4048"/>
    <s v="Speechless"/>
    <s v="The unspoken story of growing up disabled with cerebral palsy and no speech. This inclusive company fights ignorance using dark humour."/>
    <x v="64"/>
    <n v="3001"/>
    <x v="2"/>
    <s v="GB"/>
    <s v="GBP"/>
    <n v="1460373187"/>
    <n v="1457352787"/>
    <b v="0"/>
    <x v="100"/>
    <b v="0"/>
    <s v="theater/plays"/>
    <x v="2678"/>
    <x v="2791"/>
    <x v="1"/>
    <x v="3"/>
    <x v="369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x v="2474"/>
    <x v="2290"/>
    <x v="1"/>
    <x v="3"/>
    <x v="3700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x v="2576"/>
    <x v="2143"/>
    <x v="1"/>
    <x v="3"/>
    <x v="3701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485"/>
    <b v="0"/>
    <s v="theater/plays"/>
    <x v="1725"/>
    <x v="2108"/>
    <x v="1"/>
    <x v="3"/>
    <x v="3702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x v="2679"/>
    <x v="2792"/>
    <x v="1"/>
    <x v="3"/>
    <x v="370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198"/>
    <b v="0"/>
    <s v="theater/plays"/>
    <x v="2680"/>
    <x v="1869"/>
    <x v="1"/>
    <x v="3"/>
    <x v="370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399"/>
    <n v="0"/>
    <x v="2"/>
    <s v="US"/>
    <s v="USD"/>
    <n v="1475294400"/>
    <n v="1472674285"/>
    <b v="0"/>
    <x v="485"/>
    <b v="0"/>
    <s v="theater/plays"/>
    <x v="1725"/>
    <x v="2108"/>
    <x v="1"/>
    <x v="3"/>
    <x v="370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x v="2681"/>
    <x v="2793"/>
    <x v="1"/>
    <x v="3"/>
    <x v="3706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172"/>
    <b v="0"/>
    <s v="theater/plays"/>
    <x v="2682"/>
    <x v="1445"/>
    <x v="1"/>
    <x v="3"/>
    <x v="370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244"/>
    <b v="0"/>
    <s v="theater/plays"/>
    <x v="2683"/>
    <x v="2794"/>
    <x v="1"/>
    <x v="3"/>
    <x v="3708"/>
    <d v="2015-11-25T18:00:00"/>
  </r>
  <r>
    <n v="4058"/>
    <s v="Secret of Shahrazad (World Premier)"/>
    <s v="Help reveal the beauty of Islamic culture by launching this new adventure play celebrating Persian music, dance, and lore."/>
    <x v="156"/>
    <n v="95"/>
    <x v="2"/>
    <s v="US"/>
    <s v="USD"/>
    <n v="1459483140"/>
    <n v="1458178044"/>
    <b v="0"/>
    <x v="304"/>
    <b v="0"/>
    <s v="theater/plays"/>
    <x v="2684"/>
    <x v="2795"/>
    <x v="1"/>
    <x v="3"/>
    <x v="3709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x v="1893"/>
    <x v="1481"/>
    <x v="1"/>
    <x v="3"/>
    <x v="3710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264"/>
    <b v="0"/>
    <s v="theater/plays"/>
    <x v="2685"/>
    <x v="2088"/>
    <x v="1"/>
    <x v="3"/>
    <x v="3711"/>
    <d v="2014-06-23T11:00:00"/>
  </r>
  <r>
    <n v="4061"/>
    <s v="PRODUCE the Stage Play SKYLAR'S SYNDROME by Gavin Kayner"/>
    <s v="SKYLAR'S SYNDROME is a tremendous psychodrama by master playwright Gavin Kayner!"/>
    <x v="400"/>
    <n v="0"/>
    <x v="2"/>
    <s v="US"/>
    <s v="USD"/>
    <n v="1461205423"/>
    <n v="1456025023"/>
    <b v="0"/>
    <x v="485"/>
    <b v="0"/>
    <s v="theater/plays"/>
    <x v="1725"/>
    <x v="2108"/>
    <x v="1"/>
    <x v="3"/>
    <x v="371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311"/>
    <b v="0"/>
    <s v="theater/plays"/>
    <x v="2686"/>
    <x v="2796"/>
    <x v="1"/>
    <x v="3"/>
    <x v="3713"/>
    <d v="2016-07-02T12:44:28"/>
  </r>
  <r>
    <n v="4063"/>
    <s v="Whisper Me Happy Ever After (WMHEA)"/>
    <s v="WMHAE by Julie McNamara, raises awareness of the effects domestic violence has on the mental health of young people who witness it."/>
    <x v="140"/>
    <n v="135"/>
    <x v="2"/>
    <s v="GB"/>
    <s v="GBP"/>
    <n v="1403886084"/>
    <n v="1401294084"/>
    <b v="0"/>
    <x v="172"/>
    <b v="0"/>
    <s v="theater/plays"/>
    <x v="2687"/>
    <x v="2"/>
    <x v="1"/>
    <x v="3"/>
    <x v="371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244"/>
    <b v="0"/>
    <s v="theater/plays"/>
    <x v="2688"/>
    <x v="2797"/>
    <x v="1"/>
    <x v="3"/>
    <x v="3715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304"/>
    <b v="0"/>
    <s v="theater/plays"/>
    <x v="2689"/>
    <x v="2798"/>
    <x v="1"/>
    <x v="3"/>
    <x v="371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x v="2138"/>
    <x v="801"/>
    <x v="1"/>
    <x v="3"/>
    <x v="371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x v="2690"/>
    <x v="2799"/>
    <x v="1"/>
    <x v="3"/>
    <x v="3718"/>
    <d v="2015-09-27T21:49:10"/>
  </r>
  <r>
    <n v="4068"/>
    <s v="Produce BELLE DAME SANS MERCI a stage play"/>
    <s v="Be a PRODUCER of the Original stage play BELLE DAME SANS MERCI by Michael Fenlason! :-) :-( !"/>
    <x v="401"/>
    <n v="34.950000000000003"/>
    <x v="2"/>
    <s v="US"/>
    <s v="USD"/>
    <n v="1484348700"/>
    <n v="1481756855"/>
    <b v="0"/>
    <x v="29"/>
    <b v="0"/>
    <s v="theater/plays"/>
    <x v="1900"/>
    <x v="2800"/>
    <x v="1"/>
    <x v="3"/>
    <x v="3719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x v="2691"/>
    <x v="2801"/>
    <x v="1"/>
    <x v="3"/>
    <x v="3720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244"/>
    <b v="0"/>
    <s v="theater/plays"/>
    <x v="2692"/>
    <x v="1814"/>
    <x v="1"/>
    <x v="3"/>
    <x v="3721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485"/>
    <b v="0"/>
    <s v="theater/plays"/>
    <x v="1725"/>
    <x v="2108"/>
    <x v="1"/>
    <x v="3"/>
    <x v="372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198"/>
    <b v="0"/>
    <s v="theater/plays"/>
    <x v="1808"/>
    <x v="2230"/>
    <x v="1"/>
    <x v="3"/>
    <x v="3723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198"/>
    <b v="0"/>
    <s v="theater/plays"/>
    <x v="2693"/>
    <x v="2802"/>
    <x v="1"/>
    <x v="3"/>
    <x v="3724"/>
    <d v="2015-05-08T23:00:00"/>
  </r>
  <r>
    <n v="4074"/>
    <s v="The Free Man - the story of Hurr"/>
    <s v="A performance to inspire people, regardless of their faith, to visualise the repentance of Hurr and the forgiveness of Imam Hussain"/>
    <x v="115"/>
    <n v="735"/>
    <x v="2"/>
    <s v="GB"/>
    <s v="GBP"/>
    <n v="1446732975"/>
    <n v="1444137375"/>
    <b v="0"/>
    <x v="64"/>
    <b v="0"/>
    <s v="theater/plays"/>
    <x v="2694"/>
    <x v="1785"/>
    <x v="1"/>
    <x v="3"/>
    <x v="3725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x v="2695"/>
    <x v="2803"/>
    <x v="1"/>
    <x v="3"/>
    <x v="3726"/>
    <d v="2014-06-30T12:28:00"/>
  </r>
  <r>
    <n v="4076"/>
    <s v="The Walls of Jericho ( A Voice for Warrior Families)"/>
    <s v="A play to raise awareness about the effects of mental illness on a military family in the Cold War area."/>
    <x v="113"/>
    <n v="0"/>
    <x v="2"/>
    <s v="US"/>
    <s v="USD"/>
    <n v="1413921060"/>
    <n v="1411499149"/>
    <b v="0"/>
    <x v="485"/>
    <b v="0"/>
    <s v="theater/plays"/>
    <x v="1725"/>
    <x v="2108"/>
    <x v="1"/>
    <x v="3"/>
    <x v="3727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244"/>
    <b v="0"/>
    <s v="theater/plays"/>
    <x v="2205"/>
    <x v="2804"/>
    <x v="1"/>
    <x v="3"/>
    <x v="3728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485"/>
    <b v="0"/>
    <s v="theater/plays"/>
    <x v="1725"/>
    <x v="2108"/>
    <x v="1"/>
    <x v="3"/>
    <x v="372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x v="2138"/>
    <x v="2117"/>
    <x v="1"/>
    <x v="3"/>
    <x v="3730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485"/>
    <b v="0"/>
    <s v="theater/plays"/>
    <x v="1725"/>
    <x v="2108"/>
    <x v="1"/>
    <x v="3"/>
    <x v="3731"/>
    <d v="2016-06-14T13:54:00"/>
  </r>
  <r>
    <n v="4081"/>
    <s v="AU Theatre Wing (Pygmalion Sound and Lighting Fees)"/>
    <s v="AUTheatreWing is a student theatre association fostering the development of the dramatic arts at our university."/>
    <x v="402"/>
    <n v="350"/>
    <x v="2"/>
    <s v="US"/>
    <s v="USD"/>
    <n v="1425819425"/>
    <n v="1423231025"/>
    <b v="0"/>
    <x v="8"/>
    <b v="0"/>
    <s v="theater/plays"/>
    <x v="2696"/>
    <x v="1627"/>
    <x v="1"/>
    <x v="3"/>
    <x v="3732"/>
    <d v="2015-03-08T07:57:05"/>
  </r>
  <r>
    <n v="4082"/>
    <s v="Blazed Donuts: An Orginial One Act"/>
    <s v="A short one act play about an undercover cop posing as a girl scout trying to stop a doughnut shop from selling drug filled doughnuts."/>
    <x v="201"/>
    <n v="3"/>
    <x v="2"/>
    <s v="US"/>
    <s v="USD"/>
    <n v="1447542000"/>
    <n v="1446179553"/>
    <b v="0"/>
    <x v="198"/>
    <b v="0"/>
    <s v="theater/plays"/>
    <x v="1804"/>
    <x v="2727"/>
    <x v="1"/>
    <x v="3"/>
    <x v="3733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244"/>
    <b v="0"/>
    <s v="theater/plays"/>
    <x v="2697"/>
    <x v="2805"/>
    <x v="1"/>
    <x v="3"/>
    <x v="3734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x v="1811"/>
    <x v="440"/>
    <x v="1"/>
    <x v="3"/>
    <x v="3735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x v="2611"/>
    <x v="440"/>
    <x v="1"/>
    <x v="3"/>
    <x v="3736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264"/>
    <b v="0"/>
    <s v="theater/plays"/>
    <x v="1977"/>
    <x v="2806"/>
    <x v="1"/>
    <x v="3"/>
    <x v="3737"/>
    <d v="2015-11-20T23:00:00"/>
  </r>
  <r>
    <n v="4087"/>
    <s v="Stage Production &quot;The Nail Shop&quot;"/>
    <s v="Comedy Stage Play"/>
    <x v="370"/>
    <n v="0"/>
    <x v="2"/>
    <s v="US"/>
    <s v="USD"/>
    <n v="1468777786"/>
    <n v="1466185786"/>
    <b v="0"/>
    <x v="485"/>
    <b v="0"/>
    <s v="theater/plays"/>
    <x v="1725"/>
    <x v="2108"/>
    <x v="1"/>
    <x v="3"/>
    <x v="3738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311"/>
    <b v="0"/>
    <s v="theater/plays"/>
    <x v="2698"/>
    <x v="2017"/>
    <x v="1"/>
    <x v="3"/>
    <x v="373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x v="2699"/>
    <x v="446"/>
    <x v="1"/>
    <x v="3"/>
    <x v="3740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311"/>
    <b v="0"/>
    <s v="theater/plays"/>
    <x v="1872"/>
    <x v="2556"/>
    <x v="1"/>
    <x v="3"/>
    <x v="3741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17"/>
    <n v="204"/>
    <x v="2"/>
    <s v="US"/>
    <s v="USD"/>
    <n v="1421410151"/>
    <n v="1418818151"/>
    <b v="0"/>
    <x v="22"/>
    <b v="0"/>
    <s v="theater/plays"/>
    <x v="2089"/>
    <x v="2149"/>
    <x v="1"/>
    <x v="3"/>
    <x v="3742"/>
    <d v="2015-01-16T07:09:11"/>
  </r>
  <r>
    <n v="4092"/>
    <s v="A CRY FOR HELP"/>
    <s v="&quot;A Cry for Help is Riveting, Inspiring, and Mesmerizing. You will laugh, cry, and be thinking about your own Cry for Help&quot;"/>
    <x v="274"/>
    <n v="20"/>
    <x v="2"/>
    <s v="US"/>
    <s v="USD"/>
    <n v="1428205247"/>
    <n v="1423024847"/>
    <b v="0"/>
    <x v="29"/>
    <b v="0"/>
    <s v="theater/plays"/>
    <x v="2700"/>
    <x v="1834"/>
    <x v="1"/>
    <x v="3"/>
    <x v="3743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304"/>
    <b v="0"/>
    <s v="theater/plays"/>
    <x v="1821"/>
    <x v="2"/>
    <x v="1"/>
    <x v="3"/>
    <x v="3744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x v="2475"/>
    <x v="2807"/>
    <x v="1"/>
    <x v="3"/>
    <x v="3745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x v="1987"/>
    <x v="2808"/>
    <x v="1"/>
    <x v="3"/>
    <x v="374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264"/>
    <b v="0"/>
    <s v="theater/plays"/>
    <x v="2673"/>
    <x v="2809"/>
    <x v="1"/>
    <x v="3"/>
    <x v="3747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485"/>
    <b v="0"/>
    <s v="theater/plays"/>
    <x v="1725"/>
    <x v="2108"/>
    <x v="1"/>
    <x v="3"/>
    <x v="3748"/>
    <d v="2016-01-31T18:55:00"/>
  </r>
  <r>
    <n v="4098"/>
    <s v="Life is simple"/>
    <s v="Community Youth play, written by and performed by the youth about finding joy in the simple things in life"/>
    <x v="58"/>
    <n v="0"/>
    <x v="2"/>
    <s v="US"/>
    <s v="USD"/>
    <n v="1465060797"/>
    <n v="1462468797"/>
    <b v="0"/>
    <x v="485"/>
    <b v="0"/>
    <s v="theater/plays"/>
    <x v="1725"/>
    <x v="2108"/>
    <x v="1"/>
    <x v="3"/>
    <x v="374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x v="2701"/>
    <x v="73"/>
    <x v="1"/>
    <x v="3"/>
    <x v="3750"/>
    <d v="2016-09-02T15:24:33"/>
  </r>
  <r>
    <n v="4100"/>
    <s v="America is at the Mall: A Play in Three Acts"/>
    <s v="How does war change a family?  A peek into one family's kitchen as their soldier fights in Iraq."/>
    <x v="403"/>
    <n v="0"/>
    <x v="2"/>
    <s v="US"/>
    <s v="USD"/>
    <n v="1414205990"/>
    <n v="1413341990"/>
    <b v="0"/>
    <x v="485"/>
    <b v="0"/>
    <s v="theater/plays"/>
    <x v="1725"/>
    <x v="2108"/>
    <x v="1"/>
    <x v="3"/>
    <x v="375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485"/>
    <b v="0"/>
    <s v="theater/plays"/>
    <x v="1725"/>
    <x v="2108"/>
    <x v="1"/>
    <x v="3"/>
    <x v="3752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244"/>
    <b v="0"/>
    <s v="theater/plays"/>
    <x v="2702"/>
    <x v="2810"/>
    <x v="1"/>
    <x v="3"/>
    <x v="3753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244"/>
    <b v="0"/>
    <s v="theater/plays"/>
    <x v="2016"/>
    <x v="2212"/>
    <x v="1"/>
    <x v="3"/>
    <x v="3754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x v="2703"/>
    <x v="2811"/>
    <x v="1"/>
    <x v="3"/>
    <x v="3755"/>
    <d v="2016-10-27T01:40:34"/>
  </r>
  <r>
    <n v="4105"/>
    <s v="Â¡LlÃ©vame!"/>
    <s v="Buscamos finalizar el proceso de producciÃ³n de un espectÃ¡culo de payaso y con Ã©l, activar espacios pÃºblicos para la escena clown."/>
    <x v="341"/>
    <n v="2300"/>
    <x v="2"/>
    <s v="MX"/>
    <s v="MXN"/>
    <n v="1482711309"/>
    <n v="1479860109"/>
    <b v="0"/>
    <x v="244"/>
    <b v="0"/>
    <s v="theater/plays"/>
    <x v="2704"/>
    <x v="2812"/>
    <x v="1"/>
    <x v="3"/>
    <x v="3756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x v="2705"/>
    <x v="2813"/>
    <x v="1"/>
    <x v="3"/>
    <x v="3757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304"/>
    <b v="0"/>
    <s v="theater/plays"/>
    <x v="2706"/>
    <x v="2691"/>
    <x v="1"/>
    <x v="3"/>
    <x v="3758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x v="2707"/>
    <x v="2288"/>
    <x v="1"/>
    <x v="3"/>
    <x v="3759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485"/>
    <b v="0"/>
    <s v="theater/plays"/>
    <x v="1725"/>
    <x v="2108"/>
    <x v="1"/>
    <x v="3"/>
    <x v="376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244"/>
    <b v="0"/>
    <s v="theater/plays"/>
    <x v="2708"/>
    <x v="2814"/>
    <x v="1"/>
    <x v="3"/>
    <x v="3761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244"/>
    <b v="0"/>
    <s v="theater/plays"/>
    <x v="2709"/>
    <x v="2815"/>
    <x v="1"/>
    <x v="3"/>
    <x v="376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x v="1799"/>
    <x v="2143"/>
    <x v="1"/>
    <x v="3"/>
    <x v="376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311"/>
    <b v="0"/>
    <s v="theater/plays"/>
    <x v="1873"/>
    <x v="2143"/>
    <x v="1"/>
    <x v="3"/>
    <x v="3764"/>
    <d v="2016-01-08T01:34:00"/>
  </r>
  <r>
    <n v="120"/>
    <s v="Time Live: A short film (Canceled)"/>
    <s v="Now, you can chat with people from the history, by our sport cam with the time machine. However, the girl had some trouble to use it."/>
    <x v="123"/>
    <n v="10"/>
    <x v="3"/>
    <s v="HK"/>
    <s v="HKD"/>
    <n v="1475457107"/>
    <n v="1472865107"/>
    <b v="0"/>
    <x v="29"/>
    <b v="0"/>
    <s v="film &amp; video/science fiction"/>
    <x v="2376"/>
    <x v="440"/>
    <x v="0"/>
    <x v="37"/>
    <x v="3765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3"/>
    <s v="US"/>
    <s v="USD"/>
    <n v="1429352160"/>
    <n v="1427993710"/>
    <b v="0"/>
    <x v="29"/>
    <b v="0"/>
    <s v="film &amp; video/science fiction"/>
    <x v="1754"/>
    <x v="2143"/>
    <x v="0"/>
    <x v="37"/>
    <x v="3766"/>
    <d v="2015-04-18T05:16:00"/>
  </r>
  <r>
    <n v="122"/>
    <s v="The Time Jumper (Canceled)"/>
    <s v="My ambition for this knows no bounds.  Seeing Sephoria in a live-action is a dream of mine."/>
    <x v="404"/>
    <n v="0"/>
    <x v="3"/>
    <s v="US"/>
    <s v="USD"/>
    <n v="1476094907"/>
    <n v="1470910907"/>
    <b v="0"/>
    <x v="485"/>
    <b v="0"/>
    <s v="film &amp; video/science fiction"/>
    <x v="1725"/>
    <x v="2108"/>
    <x v="0"/>
    <x v="37"/>
    <x v="3767"/>
    <d v="2016-10-10T05:21:47"/>
  </r>
  <r>
    <n v="123"/>
    <s v="Sentient - The Web Series (Canceled)"/>
    <s v="A group of scientists stumble upon an extraterrestrial virus that is self aware. They must stop it's spread in order to save humanity."/>
    <x v="75"/>
    <n v="151"/>
    <x v="3"/>
    <s v="US"/>
    <s v="USD"/>
    <n v="1414533600"/>
    <n v="1411411564"/>
    <b v="0"/>
    <x v="244"/>
    <b v="0"/>
    <s v="film &amp; video/science fiction"/>
    <x v="2710"/>
    <x v="2816"/>
    <x v="0"/>
    <x v="37"/>
    <x v="3768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3"/>
    <s v="US"/>
    <s v="USD"/>
    <n v="1431728242"/>
    <n v="1429568242"/>
    <b v="0"/>
    <x v="485"/>
    <b v="0"/>
    <s v="film &amp; video/science fiction"/>
    <x v="1725"/>
    <x v="2108"/>
    <x v="0"/>
    <x v="37"/>
    <x v="3769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3"/>
    <s v="CA"/>
    <s v="CAD"/>
    <n v="1486165880"/>
    <n v="1480981880"/>
    <b v="0"/>
    <x v="244"/>
    <b v="0"/>
    <s v="film &amp; video/science fiction"/>
    <x v="2662"/>
    <x v="1759"/>
    <x v="0"/>
    <x v="37"/>
    <x v="377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3"/>
    <s v="US"/>
    <s v="USD"/>
    <n v="1433988000"/>
    <n v="1431353337"/>
    <b v="0"/>
    <x v="62"/>
    <b v="0"/>
    <s v="film &amp; video/science fiction"/>
    <x v="2711"/>
    <x v="2817"/>
    <x v="0"/>
    <x v="37"/>
    <x v="3771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3"/>
    <s v="US"/>
    <s v="USD"/>
    <n v="1428069541"/>
    <n v="1425481141"/>
    <b v="0"/>
    <x v="304"/>
    <b v="0"/>
    <s v="film &amp; video/science fiction"/>
    <x v="2712"/>
    <x v="2614"/>
    <x v="0"/>
    <x v="37"/>
    <x v="3772"/>
    <d v="2015-04-03T08:59:01"/>
  </r>
  <r>
    <n v="128"/>
    <s v="Ralphi3 (Canceled)"/>
    <s v="A Science Fiction film filled with entertainment and Excitement"/>
    <x v="60"/>
    <n v="1867"/>
    <x v="3"/>
    <s v="US"/>
    <s v="USD"/>
    <n v="1476941293"/>
    <n v="1473917293"/>
    <b v="0"/>
    <x v="244"/>
    <b v="0"/>
    <s v="film &amp; video/science fiction"/>
    <x v="2713"/>
    <x v="2818"/>
    <x v="0"/>
    <x v="37"/>
    <x v="3773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3"/>
    <s v="US"/>
    <s v="USD"/>
    <n v="1414708183"/>
    <n v="1409524183"/>
    <b v="0"/>
    <x v="485"/>
    <b v="0"/>
    <s v="film &amp; video/science fiction"/>
    <x v="1725"/>
    <x v="2108"/>
    <x v="0"/>
    <x v="37"/>
    <x v="3774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3"/>
    <s v="GB"/>
    <s v="GBP"/>
    <n v="1402949760"/>
    <n v="1400536692"/>
    <b v="0"/>
    <x v="485"/>
    <b v="0"/>
    <s v="film &amp; video/science fiction"/>
    <x v="1725"/>
    <x v="2108"/>
    <x v="0"/>
    <x v="37"/>
    <x v="3775"/>
    <d v="2014-06-16T15:16:00"/>
  </r>
  <r>
    <n v="131"/>
    <s v="I (Canceled)"/>
    <s v="I"/>
    <x v="38"/>
    <n v="0"/>
    <x v="3"/>
    <s v="US"/>
    <s v="USD"/>
    <n v="1467763200"/>
    <n v="1466453161"/>
    <b v="0"/>
    <x v="485"/>
    <b v="0"/>
    <s v="film &amp; video/science fiction"/>
    <x v="1725"/>
    <x v="2108"/>
    <x v="0"/>
    <x v="37"/>
    <x v="3776"/>
    <d v="2016-07-05T19:00:00"/>
  </r>
  <r>
    <n v="132"/>
    <s v="The Message (Canceled)"/>
    <s v="An anime inspired sci-fi action short set in Tokyo, Japan by VFX veterans, Gerald Abraham, Kim Tran and sound engineer, Jeremy Corby."/>
    <x v="188"/>
    <n v="7655"/>
    <x v="3"/>
    <s v="US"/>
    <s v="USD"/>
    <n v="1415392207"/>
    <n v="1411500607"/>
    <b v="0"/>
    <x v="75"/>
    <b v="0"/>
    <s v="film &amp; video/science fiction"/>
    <x v="2714"/>
    <x v="2819"/>
    <x v="0"/>
    <x v="37"/>
    <x v="3777"/>
    <d v="2014-11-07T15:30:07"/>
  </r>
  <r>
    <n v="133"/>
    <s v="Demon Women from outer space (Canceled)"/>
    <s v="Invasion from outer space sights, to weird to imagine destruction too monstrous to escape"/>
    <x v="405"/>
    <n v="0"/>
    <x v="3"/>
    <s v="US"/>
    <s v="USD"/>
    <n v="1464715860"/>
    <n v="1462130584"/>
    <b v="0"/>
    <x v="485"/>
    <b v="0"/>
    <s v="film &amp; video/science fiction"/>
    <x v="1725"/>
    <x v="2108"/>
    <x v="0"/>
    <x v="37"/>
    <x v="3778"/>
    <d v="2016-05-31T12:31:00"/>
  </r>
  <r>
    <n v="134"/>
    <s v="MARLEY'S GHOST (AMBASSADORS OF STEAM) (Canceled)"/>
    <s v="steampunk  remake of &quot;a Christmas carol&quot;"/>
    <x v="10"/>
    <n v="0"/>
    <x v="3"/>
    <s v="US"/>
    <s v="USD"/>
    <n v="1441386000"/>
    <n v="1438811418"/>
    <b v="0"/>
    <x v="485"/>
    <b v="0"/>
    <s v="film &amp; video/science fiction"/>
    <x v="1725"/>
    <x v="2108"/>
    <x v="0"/>
    <x v="37"/>
    <x v="377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3"/>
    <s v="US"/>
    <s v="USD"/>
    <n v="1404241200"/>
    <n v="1401354597"/>
    <b v="0"/>
    <x v="264"/>
    <b v="0"/>
    <s v="film &amp; video/science fiction"/>
    <x v="2715"/>
    <x v="2441"/>
    <x v="0"/>
    <x v="37"/>
    <x v="3780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3"/>
    <s v="US"/>
    <s v="USD"/>
    <n v="1431771360"/>
    <n v="1427968234"/>
    <b v="0"/>
    <x v="485"/>
    <b v="0"/>
    <s v="film &amp; video/science fiction"/>
    <x v="1725"/>
    <x v="2108"/>
    <x v="0"/>
    <x v="37"/>
    <x v="3781"/>
    <d v="2015-05-16T05:16:00"/>
  </r>
  <r>
    <n v="137"/>
    <s v="Predator : Repentance (Canceled)"/>
    <s v="An unofficial sequel to the independent 2015 fan film Predator: Dark ages. Set in 2141 we follow the crew of the cargoship Centurion"/>
    <x v="75"/>
    <n v="0"/>
    <x v="3"/>
    <s v="DK"/>
    <s v="DKK"/>
    <n v="1444657593"/>
    <n v="1440337593"/>
    <b v="0"/>
    <x v="485"/>
    <b v="0"/>
    <s v="film &amp; video/science fiction"/>
    <x v="1725"/>
    <x v="2108"/>
    <x v="0"/>
    <x v="37"/>
    <x v="3782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74"/>
    <n v="4712"/>
    <x v="3"/>
    <s v="US"/>
    <s v="USD"/>
    <n v="1438405140"/>
    <n v="1435731041"/>
    <b v="0"/>
    <x v="6"/>
    <b v="0"/>
    <s v="film &amp; video/science fiction"/>
    <x v="2716"/>
    <x v="2820"/>
    <x v="0"/>
    <x v="37"/>
    <x v="3783"/>
    <d v="2015-07-31T23:59:00"/>
  </r>
  <r>
    <n v="139"/>
    <s v="Roman Dead (Canceled)"/>
    <s v="When  Rome is infected with a zombie plague, Lucius Agrippa and a small group fights for survival"/>
    <x v="2"/>
    <n v="500"/>
    <x v="3"/>
    <s v="US"/>
    <s v="USD"/>
    <n v="1436738772"/>
    <n v="1435874772"/>
    <b v="0"/>
    <x v="29"/>
    <b v="0"/>
    <s v="film &amp; video/science fiction"/>
    <x v="31"/>
    <x v="2627"/>
    <x v="0"/>
    <x v="37"/>
    <x v="3784"/>
    <d v="2015-07-12T17:06:12"/>
  </r>
  <r>
    <n v="140"/>
    <s v="Rome of the Dead (Canceled)"/>
    <s v="A Gladiator fights for his freedom to be reunited with his Family, he's one fight away, when Rome is infected with a Zombie Virus"/>
    <x v="184"/>
    <n v="0"/>
    <x v="3"/>
    <s v="US"/>
    <s v="USD"/>
    <n v="1426823132"/>
    <n v="1424234732"/>
    <b v="0"/>
    <x v="485"/>
    <b v="0"/>
    <s v="film &amp; video/science fiction"/>
    <x v="1725"/>
    <x v="2108"/>
    <x v="0"/>
    <x v="37"/>
    <x v="3785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3"/>
    <s v="US"/>
    <s v="USD"/>
    <n v="1433043623"/>
    <n v="1429155623"/>
    <b v="0"/>
    <x v="33"/>
    <b v="0"/>
    <s v="film &amp; video/science fiction"/>
    <x v="2717"/>
    <x v="2821"/>
    <x v="0"/>
    <x v="37"/>
    <x v="3786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3"/>
    <s v="US"/>
    <s v="USD"/>
    <n v="1416176778"/>
    <n v="1414358778"/>
    <b v="0"/>
    <x v="29"/>
    <b v="0"/>
    <s v="film &amp; video/science fiction"/>
    <x v="1811"/>
    <x v="440"/>
    <x v="0"/>
    <x v="37"/>
    <x v="3787"/>
    <d v="2014-11-16T17:26:18"/>
  </r>
  <r>
    <n v="143"/>
    <s v="CATTLE - AN AWESOME SCI-FI SHORT (Canceled)"/>
    <s v="A young woman learns she is one of few women left bred like cattle in order to control a deadly disease and the world populace"/>
    <x v="65"/>
    <n v="0"/>
    <x v="3"/>
    <s v="AU"/>
    <s v="AUD"/>
    <n v="1472882100"/>
    <n v="1467941542"/>
    <b v="0"/>
    <x v="485"/>
    <b v="0"/>
    <s v="film &amp; video/science fiction"/>
    <x v="1725"/>
    <x v="2108"/>
    <x v="0"/>
    <x v="37"/>
    <x v="3788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3"/>
    <s v="CA"/>
    <s v="CAD"/>
    <n v="1428945472"/>
    <n v="1423765072"/>
    <b v="0"/>
    <x v="77"/>
    <b v="0"/>
    <s v="film &amp; video/science fiction"/>
    <x v="2718"/>
    <x v="2822"/>
    <x v="0"/>
    <x v="37"/>
    <x v="3789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3"/>
    <s v="US"/>
    <s v="USD"/>
    <n v="1439298052"/>
    <n v="1436965252"/>
    <b v="0"/>
    <x v="172"/>
    <b v="0"/>
    <s v="film &amp; video/science fiction"/>
    <x v="2719"/>
    <x v="2823"/>
    <x v="0"/>
    <x v="37"/>
    <x v="3790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3"/>
    <s v="US"/>
    <s v="USD"/>
    <n v="1484698998"/>
    <n v="1479514998"/>
    <b v="0"/>
    <x v="311"/>
    <b v="0"/>
    <s v="film &amp; video/science fiction"/>
    <x v="2720"/>
    <x v="1738"/>
    <x v="0"/>
    <x v="37"/>
    <x v="3791"/>
    <d v="2017-01-17T19:23:18"/>
  </r>
  <r>
    <n v="147"/>
    <s v="Consumed (Static Air) (Canceled)"/>
    <s v="Film makers catch live footage beyond their wildest dreams."/>
    <x v="39"/>
    <n v="0"/>
    <x v="3"/>
    <s v="GB"/>
    <s v="GBP"/>
    <n v="1420741080"/>
    <n v="1417026340"/>
    <b v="0"/>
    <x v="485"/>
    <b v="0"/>
    <s v="film &amp; video/science fiction"/>
    <x v="1725"/>
    <x v="2108"/>
    <x v="0"/>
    <x v="37"/>
    <x v="3792"/>
    <d v="2015-01-08T13:18:00"/>
  </r>
  <r>
    <n v="148"/>
    <s v="Space Gangstars (Canceled)"/>
    <s v="An aspiring pilot decides to take his Dad's ship for a joyride, and learns it was the biggest mistake of his life in this Sci-Fi comedy"/>
    <x v="69"/>
    <n v="40"/>
    <x v="3"/>
    <s v="US"/>
    <s v="USD"/>
    <n v="1456555536"/>
    <n v="1453963536"/>
    <b v="0"/>
    <x v="198"/>
    <b v="0"/>
    <s v="film &amp; video/science fiction"/>
    <x v="2474"/>
    <x v="1834"/>
    <x v="0"/>
    <x v="37"/>
    <x v="3793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3"/>
    <s v="US"/>
    <s v="USD"/>
    <n v="1419494400"/>
    <n v="1416888470"/>
    <b v="0"/>
    <x v="244"/>
    <b v="0"/>
    <s v="film &amp; video/science fiction"/>
    <x v="2721"/>
    <x v="2824"/>
    <x v="0"/>
    <x v="37"/>
    <x v="3794"/>
    <d v="2014-12-25T03:00:00"/>
  </r>
  <r>
    <n v="150"/>
    <s v="Star Trek First Frontier (Canceled)"/>
    <s v="The untold story of Captain Robert April and the first launching of the starship U.S.S. Enterprise,  NCC-1701"/>
    <x v="310"/>
    <n v="30112"/>
    <x v="3"/>
    <s v="US"/>
    <s v="USD"/>
    <n v="1432612382"/>
    <n v="1427428382"/>
    <b v="0"/>
    <x v="186"/>
    <b v="0"/>
    <s v="film &amp; video/science fiction"/>
    <x v="2722"/>
    <x v="2825"/>
    <x v="0"/>
    <x v="37"/>
    <x v="379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178"/>
    <n v="140"/>
    <x v="3"/>
    <s v="AU"/>
    <s v="AUD"/>
    <n v="1434633191"/>
    <n v="1429449191"/>
    <b v="0"/>
    <x v="264"/>
    <b v="0"/>
    <s v="film &amp; video/science fiction"/>
    <x v="2723"/>
    <x v="1013"/>
    <x v="0"/>
    <x v="37"/>
    <x v="3796"/>
    <d v="2015-06-18T08:13:11"/>
  </r>
  <r>
    <n v="152"/>
    <s v="The Great Dark (Canceled)"/>
    <s v="The Great Dark is a journey through the unimaginable...and un foreseeable..."/>
    <x v="406"/>
    <n v="30"/>
    <x v="3"/>
    <s v="US"/>
    <s v="USD"/>
    <n v="1411437100"/>
    <n v="1408845100"/>
    <b v="0"/>
    <x v="198"/>
    <b v="0"/>
    <s v="film &amp; video/science fiction"/>
    <x v="2724"/>
    <x v="2"/>
    <x v="0"/>
    <x v="37"/>
    <x v="3797"/>
    <d v="2014-09-22T20:51:40"/>
  </r>
  <r>
    <n v="153"/>
    <s v="Awakening (Canceled)"/>
    <s v="What would you do if you face something beyond your understanding? If someone you loved disappeared without a trace?"/>
    <x v="69"/>
    <n v="359"/>
    <x v="3"/>
    <s v="US"/>
    <s v="USD"/>
    <n v="1417532644"/>
    <n v="1413900244"/>
    <b v="0"/>
    <x v="73"/>
    <b v="0"/>
    <s v="film &amp; video/science fiction"/>
    <x v="2725"/>
    <x v="2826"/>
    <x v="0"/>
    <x v="37"/>
    <x v="3798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3"/>
    <s v="US"/>
    <s v="USD"/>
    <n v="1433336895"/>
    <n v="1429621695"/>
    <b v="0"/>
    <x v="311"/>
    <b v="0"/>
    <s v="film &amp; video/science fiction"/>
    <x v="1987"/>
    <x v="2604"/>
    <x v="0"/>
    <x v="37"/>
    <x v="3799"/>
    <d v="2015-06-03T08:08:15"/>
  </r>
  <r>
    <n v="155"/>
    <s v="The Last Armada (Canceled)"/>
    <s v="While a shadow of peace was on the horizon,humankind was being threatened by its past.Whispers of threat was being heard from the North"/>
    <x v="407"/>
    <n v="81"/>
    <x v="3"/>
    <s v="US"/>
    <s v="USD"/>
    <n v="1437657935"/>
    <n v="1434201935"/>
    <b v="0"/>
    <x v="304"/>
    <b v="0"/>
    <s v="film &amp; video/science fiction"/>
    <x v="2653"/>
    <x v="2827"/>
    <x v="0"/>
    <x v="37"/>
    <x v="3800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3"/>
    <s v="CA"/>
    <s v="CAD"/>
    <n v="1407034796"/>
    <n v="1401850796"/>
    <b v="0"/>
    <x v="41"/>
    <b v="0"/>
    <s v="film &amp; video/science fiction"/>
    <x v="2726"/>
    <x v="2828"/>
    <x v="0"/>
    <x v="37"/>
    <x v="3801"/>
    <d v="2014-08-02T21:59:56"/>
  </r>
  <r>
    <n v="157"/>
    <s v="Forever Man (short film) (Canceled)"/>
    <s v="Man's cryogenic chamber and his soulmate's time travel from the distant future allows them to meet in the middle."/>
    <x v="408"/>
    <n v="8"/>
    <x v="3"/>
    <s v="US"/>
    <s v="USD"/>
    <n v="1456523572"/>
    <n v="1453931572"/>
    <b v="0"/>
    <x v="198"/>
    <b v="0"/>
    <s v="film &amp; video/science fiction"/>
    <x v="2727"/>
    <x v="2224"/>
    <x v="0"/>
    <x v="37"/>
    <x v="380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3"/>
    <s v="US"/>
    <s v="USD"/>
    <n v="1413942628"/>
    <n v="1411350628"/>
    <b v="0"/>
    <x v="485"/>
    <b v="0"/>
    <s v="film &amp; video/science fiction"/>
    <x v="1725"/>
    <x v="2108"/>
    <x v="0"/>
    <x v="37"/>
    <x v="380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277"/>
    <n v="10"/>
    <x v="3"/>
    <s v="US"/>
    <s v="USD"/>
    <n v="1467541545"/>
    <n v="1464085545"/>
    <b v="0"/>
    <x v="29"/>
    <b v="0"/>
    <s v="film &amp; video/science fiction"/>
    <x v="1772"/>
    <x v="440"/>
    <x v="0"/>
    <x v="37"/>
    <x v="3804"/>
    <d v="2016-07-03T05:25:45"/>
  </r>
  <r>
    <n v="600"/>
    <s v="Anaheim California here we come but we need your help."/>
    <s v="Science Technology Engineering and Math + youth = a brighter tomorrow."/>
    <x v="10"/>
    <n v="100"/>
    <x v="3"/>
    <s v="US"/>
    <s v="USD"/>
    <n v="1431198562"/>
    <n v="1426014562"/>
    <b v="0"/>
    <x v="29"/>
    <b v="0"/>
    <s v="technology/web"/>
    <x v="1804"/>
    <x v="101"/>
    <x v="2"/>
    <x v="24"/>
    <x v="380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3"/>
    <s v="CA"/>
    <s v="CAD"/>
    <n v="1419626139"/>
    <n v="1417034139"/>
    <b v="0"/>
    <x v="244"/>
    <b v="0"/>
    <s v="technology/web"/>
    <x v="2728"/>
    <x v="1997"/>
    <x v="2"/>
    <x v="24"/>
    <x v="380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123"/>
    <n v="0"/>
    <x v="3"/>
    <s v="US"/>
    <s v="USD"/>
    <n v="1434654215"/>
    <n v="1432062215"/>
    <b v="0"/>
    <x v="485"/>
    <b v="0"/>
    <s v="technology/web"/>
    <x v="1725"/>
    <x v="2108"/>
    <x v="2"/>
    <x v="24"/>
    <x v="3807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3"/>
    <s v="US"/>
    <s v="USD"/>
    <n v="1408029623"/>
    <n v="1405437623"/>
    <b v="0"/>
    <x v="62"/>
    <b v="0"/>
    <s v="technology/web"/>
    <x v="2729"/>
    <x v="2829"/>
    <x v="2"/>
    <x v="24"/>
    <x v="3808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3"/>
    <s v="US"/>
    <s v="USD"/>
    <n v="1409187056"/>
    <n v="1406595056"/>
    <b v="0"/>
    <x v="485"/>
    <b v="0"/>
    <s v="technology/web"/>
    <x v="1725"/>
    <x v="2108"/>
    <x v="2"/>
    <x v="24"/>
    <x v="3809"/>
    <d v="2014-08-27T19:50:56"/>
  </r>
  <r>
    <n v="605"/>
    <s v="Teach Your Parents iPad (Canceled)"/>
    <s v="An iPad support care package for your parents / seniors."/>
    <x v="10"/>
    <n v="131"/>
    <x v="3"/>
    <s v="US"/>
    <s v="USD"/>
    <n v="1440318908"/>
    <n v="1436430908"/>
    <b v="0"/>
    <x v="22"/>
    <b v="0"/>
    <s v="technology/web"/>
    <x v="2730"/>
    <x v="2830"/>
    <x v="2"/>
    <x v="24"/>
    <x v="381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3"/>
    <s v="NL"/>
    <s v="EUR"/>
    <n v="1432479600"/>
    <n v="1428507409"/>
    <b v="0"/>
    <x v="29"/>
    <b v="0"/>
    <s v="technology/web"/>
    <x v="1873"/>
    <x v="440"/>
    <x v="2"/>
    <x v="24"/>
    <x v="3811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3"/>
    <s v="US"/>
    <s v="USD"/>
    <n v="1448225336"/>
    <n v="1445629736"/>
    <b v="0"/>
    <x v="485"/>
    <b v="0"/>
    <s v="technology/web"/>
    <x v="1725"/>
    <x v="2108"/>
    <x v="2"/>
    <x v="24"/>
    <x v="381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74"/>
    <n v="1461"/>
    <x v="3"/>
    <s v="US"/>
    <s v="USD"/>
    <n v="1434405980"/>
    <n v="1431813980"/>
    <b v="0"/>
    <x v="264"/>
    <b v="0"/>
    <s v="technology/web"/>
    <x v="2731"/>
    <x v="2831"/>
    <x v="2"/>
    <x v="24"/>
    <x v="3813"/>
    <d v="2015-06-15T17:06:20"/>
  </r>
  <r>
    <n v="609"/>
    <s v="Swap Anything (Canceled)"/>
    <s v="Can we swap, please? - everybody's said it. I want to create a website that enables anybody to trade their items, without money hassle."/>
    <x v="409"/>
    <n v="5"/>
    <x v="3"/>
    <s v="GB"/>
    <s v="GBP"/>
    <n v="1448761744"/>
    <n v="1446166144"/>
    <b v="0"/>
    <x v="29"/>
    <b v="0"/>
    <s v="technology/web"/>
    <x v="2732"/>
    <x v="2117"/>
    <x v="2"/>
    <x v="24"/>
    <x v="3814"/>
    <d v="2015-11-28T20:49:04"/>
  </r>
  <r>
    <n v="610"/>
    <s v="UniteChrist (Canceled)"/>
    <s v="We are creating a Christian social network to empower, educate, and connect Christians all over the world."/>
    <x v="410"/>
    <n v="0"/>
    <x v="3"/>
    <s v="US"/>
    <s v="USD"/>
    <n v="1429732586"/>
    <n v="1427140586"/>
    <b v="0"/>
    <x v="485"/>
    <b v="0"/>
    <s v="technology/web"/>
    <x v="1725"/>
    <x v="2108"/>
    <x v="2"/>
    <x v="24"/>
    <x v="3815"/>
    <d v="2015-04-22T14:56:26"/>
  </r>
  <r>
    <n v="611"/>
    <s v="Securivente (Canceled)"/>
    <s v="Finie la peur de vendre ou acheter d'occasion Ã  un inconnu ! Colis ouverts, photographiÃ©s et testÃ©s. Paiements en ligne sÃ©curisÃ©s."/>
    <x v="188"/>
    <n v="0"/>
    <x v="3"/>
    <s v="FR"/>
    <s v="EUR"/>
    <n v="1453210037"/>
    <n v="1448026037"/>
    <b v="0"/>
    <x v="485"/>
    <b v="0"/>
    <s v="technology/web"/>
    <x v="1725"/>
    <x v="2108"/>
    <x v="2"/>
    <x v="24"/>
    <x v="3816"/>
    <d v="2016-01-19T08:27:17"/>
  </r>
  <r>
    <n v="612"/>
    <s v="Web Streaming 2.0 (Canceled)"/>
    <s v="A Fast and Reliable new Web platform to stream videos from Internet"/>
    <x v="3"/>
    <n v="0"/>
    <x v="3"/>
    <s v="IT"/>
    <s v="EUR"/>
    <n v="1472777146"/>
    <n v="1470185146"/>
    <b v="0"/>
    <x v="485"/>
    <b v="0"/>
    <s v="technology/web"/>
    <x v="1725"/>
    <x v="2108"/>
    <x v="2"/>
    <x v="24"/>
    <x v="381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80"/>
    <n v="12818"/>
    <x v="3"/>
    <s v="US"/>
    <s v="USD"/>
    <n v="1443675540"/>
    <n v="1441022120"/>
    <b v="0"/>
    <x v="262"/>
    <b v="0"/>
    <s v="technology/web"/>
    <x v="2733"/>
    <x v="2832"/>
    <x v="2"/>
    <x v="24"/>
    <x v="3818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3"/>
    <s v="US"/>
    <s v="USD"/>
    <n v="1466731740"/>
    <n v="1464139740"/>
    <b v="0"/>
    <x v="485"/>
    <b v="0"/>
    <s v="technology/web"/>
    <x v="1725"/>
    <x v="2108"/>
    <x v="2"/>
    <x v="24"/>
    <x v="3819"/>
    <d v="2016-06-23T20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3"/>
    <s v="NZ"/>
    <s v="NZD"/>
    <n v="1443149759"/>
    <n v="1440557759"/>
    <b v="0"/>
    <x v="485"/>
    <b v="0"/>
    <s v="technology/web"/>
    <x v="1725"/>
    <x v="2108"/>
    <x v="2"/>
    <x v="24"/>
    <x v="3820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3"/>
    <s v="FR"/>
    <s v="EUR"/>
    <n v="1488013307"/>
    <n v="1485421307"/>
    <b v="0"/>
    <x v="485"/>
    <b v="0"/>
    <s v="technology/web"/>
    <x v="1725"/>
    <x v="2108"/>
    <x v="2"/>
    <x v="24"/>
    <x v="382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3"/>
    <s v="GB"/>
    <s v="GBP"/>
    <n v="1431072843"/>
    <n v="1427184843"/>
    <b v="0"/>
    <x v="311"/>
    <b v="0"/>
    <s v="technology/web"/>
    <x v="1874"/>
    <x v="1834"/>
    <x v="2"/>
    <x v="24"/>
    <x v="3822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3"/>
    <s v="US"/>
    <s v="USD"/>
    <n v="1449689203"/>
    <n v="1447097203"/>
    <b v="0"/>
    <x v="485"/>
    <b v="0"/>
    <s v="technology/web"/>
    <x v="1725"/>
    <x v="2108"/>
    <x v="2"/>
    <x v="24"/>
    <x v="3823"/>
    <d v="2015-12-09T14:26:43"/>
  </r>
  <r>
    <n v="619"/>
    <s v="Big Data (Canceled)"/>
    <s v="Big Data Sets for researchers interested in improving the quality of life."/>
    <x v="412"/>
    <n v="1"/>
    <x v="3"/>
    <s v="US"/>
    <s v="USD"/>
    <n v="1416933390"/>
    <n v="1411745790"/>
    <b v="0"/>
    <x v="29"/>
    <b v="0"/>
    <s v="technology/web"/>
    <x v="2734"/>
    <x v="2143"/>
    <x v="2"/>
    <x v="24"/>
    <x v="3824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3"/>
    <s v="CA"/>
    <s v="CAD"/>
    <n v="1408986738"/>
    <n v="1405098738"/>
    <b v="0"/>
    <x v="29"/>
    <b v="0"/>
    <s v="technology/web"/>
    <x v="1900"/>
    <x v="2697"/>
    <x v="2"/>
    <x v="24"/>
    <x v="382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3"/>
    <s v="US"/>
    <s v="USD"/>
    <n v="1467934937"/>
    <n v="1465342937"/>
    <b v="0"/>
    <x v="311"/>
    <b v="0"/>
    <s v="technology/web"/>
    <x v="2735"/>
    <x v="2833"/>
    <x v="2"/>
    <x v="24"/>
    <x v="382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3"/>
    <s v="US"/>
    <s v="USD"/>
    <n v="1467398138"/>
    <n v="1465670138"/>
    <b v="0"/>
    <x v="172"/>
    <b v="0"/>
    <s v="technology/web"/>
    <x v="2736"/>
    <x v="2834"/>
    <x v="2"/>
    <x v="24"/>
    <x v="382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3"/>
    <s v="AU"/>
    <s v="AUD"/>
    <n v="1432771997"/>
    <n v="1430179997"/>
    <b v="0"/>
    <x v="485"/>
    <b v="0"/>
    <s v="technology/web"/>
    <x v="1725"/>
    <x v="2108"/>
    <x v="2"/>
    <x v="24"/>
    <x v="3828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3"/>
    <s v="US"/>
    <s v="USD"/>
    <n v="1431647041"/>
    <n v="1429055041"/>
    <b v="0"/>
    <x v="485"/>
    <b v="0"/>
    <s v="technology/web"/>
    <x v="1725"/>
    <x v="2108"/>
    <x v="2"/>
    <x v="24"/>
    <x v="3829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3"/>
    <s v="CA"/>
    <s v="CAD"/>
    <n v="1490560177"/>
    <n v="1487971777"/>
    <b v="0"/>
    <x v="485"/>
    <b v="0"/>
    <s v="technology/web"/>
    <x v="1725"/>
    <x v="2108"/>
    <x v="2"/>
    <x v="24"/>
    <x v="383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3"/>
    <s v="US"/>
    <s v="USD"/>
    <n v="1439644920"/>
    <n v="1436793939"/>
    <b v="0"/>
    <x v="70"/>
    <b v="0"/>
    <s v="technology/web"/>
    <x v="2737"/>
    <x v="2835"/>
    <x v="2"/>
    <x v="24"/>
    <x v="383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413"/>
    <n v="90"/>
    <x v="3"/>
    <s v="SE"/>
    <s v="SEK"/>
    <n v="1457996400"/>
    <n v="1452842511"/>
    <b v="0"/>
    <x v="29"/>
    <b v="0"/>
    <s v="technology/web"/>
    <x v="1899"/>
    <x v="1208"/>
    <x v="2"/>
    <x v="24"/>
    <x v="3832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3"/>
    <s v="US"/>
    <s v="USD"/>
    <n v="1405269457"/>
    <n v="1402677457"/>
    <b v="0"/>
    <x v="485"/>
    <b v="0"/>
    <s v="technology/web"/>
    <x v="1725"/>
    <x v="2108"/>
    <x v="2"/>
    <x v="24"/>
    <x v="383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184"/>
    <n v="350"/>
    <x v="3"/>
    <s v="AU"/>
    <s v="AUD"/>
    <n v="1463239108"/>
    <n v="1460647108"/>
    <b v="0"/>
    <x v="311"/>
    <b v="0"/>
    <s v="technology/web"/>
    <x v="2738"/>
    <x v="2836"/>
    <x v="2"/>
    <x v="24"/>
    <x v="3834"/>
    <d v="2016-05-14T10:18:28"/>
  </r>
  <r>
    <n v="630"/>
    <s v="Ecosteader (Canceled)"/>
    <s v="Land development network for an eco-conscious collective. Community portal features ideas on lean design, green building, urban ecology"/>
    <x v="414"/>
    <n v="10"/>
    <x v="3"/>
    <s v="US"/>
    <s v="USD"/>
    <n v="1441516200"/>
    <n v="1438959121"/>
    <b v="0"/>
    <x v="29"/>
    <b v="0"/>
    <s v="technology/web"/>
    <x v="2739"/>
    <x v="440"/>
    <x v="2"/>
    <x v="24"/>
    <x v="3835"/>
    <d v="2015-09-06T00:10:00"/>
  </r>
  <r>
    <n v="631"/>
    <s v="Brevity: A Powerful Online Publishing Software! (Canceled)"/>
    <s v="A Powerful Multimedia-Rich Software that aims at making online publishing very simple."/>
    <x v="69"/>
    <n v="690"/>
    <x v="3"/>
    <s v="CA"/>
    <s v="CAD"/>
    <n v="1464460329"/>
    <n v="1461954729"/>
    <b v="0"/>
    <x v="172"/>
    <b v="0"/>
    <s v="technology/web"/>
    <x v="2740"/>
    <x v="541"/>
    <x v="2"/>
    <x v="24"/>
    <x v="3836"/>
    <d v="2016-05-28T13:32:09"/>
  </r>
  <r>
    <n v="632"/>
    <s v="UniWherse.com - Bring students future (Canceled)"/>
    <s v="Our goal is to create a system, students can find universities that best match their interests."/>
    <x v="22"/>
    <n v="0"/>
    <x v="3"/>
    <s v="NL"/>
    <s v="EUR"/>
    <n v="1448470165"/>
    <n v="1445874565"/>
    <b v="0"/>
    <x v="485"/>
    <b v="0"/>
    <s v="technology/web"/>
    <x v="1725"/>
    <x v="2108"/>
    <x v="2"/>
    <x v="24"/>
    <x v="383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3"/>
    <s v="US"/>
    <s v="USD"/>
    <n v="1466204400"/>
    <n v="1463469062"/>
    <b v="0"/>
    <x v="20"/>
    <b v="0"/>
    <s v="technology/web"/>
    <x v="2741"/>
    <x v="2837"/>
    <x v="2"/>
    <x v="24"/>
    <x v="3838"/>
    <d v="2016-06-17T18:00:00"/>
  </r>
  <r>
    <n v="634"/>
    <s v="pitchtograndma (Canceled)"/>
    <s v="We help companies to explain what they do in simple, grandma-would-understand terms."/>
    <x v="10"/>
    <n v="1"/>
    <x v="3"/>
    <s v="US"/>
    <s v="USD"/>
    <n v="1424989029"/>
    <n v="1422397029"/>
    <b v="0"/>
    <x v="29"/>
    <b v="0"/>
    <s v="technology/web"/>
    <x v="1899"/>
    <x v="2143"/>
    <x v="2"/>
    <x v="24"/>
    <x v="3839"/>
    <d v="2015-02-26T17:17:09"/>
  </r>
  <r>
    <n v="635"/>
    <s v="Pleero, A Technology Team Building Website (Canceled)"/>
    <s v="Network used for building technology development teams."/>
    <x v="31"/>
    <n v="2"/>
    <x v="3"/>
    <s v="US"/>
    <s v="USD"/>
    <n v="1428804762"/>
    <n v="1426212762"/>
    <b v="0"/>
    <x v="29"/>
    <b v="0"/>
    <s v="technology/web"/>
    <x v="1800"/>
    <x v="2230"/>
    <x v="2"/>
    <x v="24"/>
    <x v="3840"/>
    <d v="2015-04-11T21:12:42"/>
  </r>
  <r>
    <n v="636"/>
    <s v="Keto Advice (Canceled)"/>
    <s v="With no central location for keto knowledge, keto advice will be a community run knowledge base."/>
    <x v="13"/>
    <n v="4"/>
    <x v="3"/>
    <s v="GB"/>
    <s v="GBP"/>
    <n v="1433587620"/>
    <n v="1430996150"/>
    <b v="0"/>
    <x v="29"/>
    <b v="0"/>
    <s v="technology/web"/>
    <x v="1873"/>
    <x v="2224"/>
    <x v="2"/>
    <x v="24"/>
    <x v="384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60"/>
    <n v="0"/>
    <x v="3"/>
    <s v="GB"/>
    <s v="GBP"/>
    <n v="1488063840"/>
    <n v="1485558318"/>
    <b v="0"/>
    <x v="485"/>
    <b v="0"/>
    <s v="technology/web"/>
    <x v="1725"/>
    <x v="2108"/>
    <x v="2"/>
    <x v="24"/>
    <x v="3842"/>
    <d v="2017-02-25T18:04:00"/>
  </r>
  <r>
    <n v="638"/>
    <s v="W (Canceled)"/>
    <s v="O0"/>
    <x v="184"/>
    <n v="18"/>
    <x v="3"/>
    <s v="DE"/>
    <s v="EUR"/>
    <n v="1490447662"/>
    <n v="1485267262"/>
    <b v="0"/>
    <x v="244"/>
    <b v="0"/>
    <s v="technology/web"/>
    <x v="2742"/>
    <x v="2177"/>
    <x v="2"/>
    <x v="24"/>
    <x v="3843"/>
    <d v="2017-03-25T08:14:22"/>
  </r>
  <r>
    <n v="639"/>
    <s v="Kids Educational Social Media Site (Canceled)"/>
    <s v="Development of a Safe and Educational Social Media site for kids."/>
    <x v="279"/>
    <n v="1"/>
    <x v="3"/>
    <s v="US"/>
    <s v="USD"/>
    <n v="1413208795"/>
    <n v="1408024795"/>
    <b v="0"/>
    <x v="29"/>
    <b v="0"/>
    <s v="technology/web"/>
    <x v="2743"/>
    <x v="2143"/>
    <x v="2"/>
    <x v="24"/>
    <x v="3844"/>
    <d v="2014-10-13T08:59:55"/>
  </r>
  <r>
    <n v="1000"/>
    <s v="Ristola Plongeur/UTC 300 Meter COSC/ISO Diver (Canceled)"/>
    <s v="Ristola watches made in La Chaux de-Fonds, Switzerland. A new brand of COSC and ISO Certified Professional watches."/>
    <x v="415"/>
    <n v="19824"/>
    <x v="3"/>
    <s v="US"/>
    <s v="USD"/>
    <n v="1489537560"/>
    <n v="1484357160"/>
    <b v="0"/>
    <x v="244"/>
    <b v="0"/>
    <s v="technology/wearables"/>
    <x v="2744"/>
    <x v="2838"/>
    <x v="2"/>
    <x v="4"/>
    <x v="384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3"/>
    <s v="GB"/>
    <s v="GBP"/>
    <n v="1485796613"/>
    <n v="1481908613"/>
    <b v="0"/>
    <x v="304"/>
    <b v="0"/>
    <s v="technology/wearables"/>
    <x v="87"/>
    <x v="2839"/>
    <x v="2"/>
    <x v="4"/>
    <x v="384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198"/>
    <n v="2960"/>
    <x v="3"/>
    <s v="US"/>
    <s v="USD"/>
    <n v="1450331940"/>
    <n v="1447777514"/>
    <b v="0"/>
    <x v="19"/>
    <b v="0"/>
    <s v="technology/wearables"/>
    <x v="2745"/>
    <x v="2840"/>
    <x v="2"/>
    <x v="4"/>
    <x v="3847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3"/>
    <s v="FR"/>
    <s v="EUR"/>
    <n v="1489680061"/>
    <n v="1487091661"/>
    <b v="0"/>
    <x v="41"/>
    <b v="0"/>
    <s v="technology/wearables"/>
    <x v="2746"/>
    <x v="2841"/>
    <x v="2"/>
    <x v="4"/>
    <x v="3848"/>
    <d v="2017-03-16T11:01:01"/>
  </r>
  <r>
    <n v="1004"/>
    <s v="AllerGuarder: Bluetooth wristband helps food-allergy kids"/>
    <s v="Harnessing wearable technology as a powerful defense for food-allergy children."/>
    <x v="31"/>
    <n v="20552"/>
    <x v="3"/>
    <s v="US"/>
    <s v="USD"/>
    <n v="1455814827"/>
    <n v="1453222827"/>
    <b v="0"/>
    <x v="187"/>
    <b v="0"/>
    <s v="technology/wearables"/>
    <x v="2747"/>
    <x v="2842"/>
    <x v="2"/>
    <x v="4"/>
    <x v="3849"/>
    <d v="2016-02-18T12:00:27"/>
  </r>
  <r>
    <n v="1005"/>
    <s v="Forcite Alpine - World's First smart helmet for snow sports"/>
    <s v="The Forcite Alpine helmet records 4K footage and keeps you connected all in one sleek design."/>
    <x v="184"/>
    <n v="150102"/>
    <x v="3"/>
    <s v="US"/>
    <s v="USD"/>
    <n v="1446217183"/>
    <n v="1443538783"/>
    <b v="0"/>
    <x v="494"/>
    <b v="0"/>
    <s v="technology/wearables"/>
    <x v="2748"/>
    <x v="2843"/>
    <x v="2"/>
    <x v="4"/>
    <x v="3850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3"/>
    <s v="US"/>
    <s v="USD"/>
    <n v="1418368260"/>
    <n v="1417654672"/>
    <b v="0"/>
    <x v="22"/>
    <b v="0"/>
    <s v="technology/wearables"/>
    <x v="2749"/>
    <x v="2844"/>
    <x v="2"/>
    <x v="4"/>
    <x v="3851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3"/>
    <s v="US"/>
    <s v="USD"/>
    <n v="1481727623"/>
    <n v="1478095223"/>
    <b v="0"/>
    <x v="228"/>
    <b v="0"/>
    <s v="technology/wearables"/>
    <x v="2750"/>
    <x v="2845"/>
    <x v="2"/>
    <x v="4"/>
    <x v="385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416"/>
    <n v="250"/>
    <x v="3"/>
    <s v="MX"/>
    <s v="MXN"/>
    <n v="1482953115"/>
    <n v="1480361115"/>
    <b v="0"/>
    <x v="29"/>
    <b v="0"/>
    <s v="technology/wearables"/>
    <x v="2751"/>
    <x v="1239"/>
    <x v="2"/>
    <x v="4"/>
    <x v="3853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9"/>
    <n v="6565"/>
    <x v="3"/>
    <s v="US"/>
    <s v="USD"/>
    <n v="1466346646"/>
    <n v="1463754646"/>
    <b v="0"/>
    <x v="21"/>
    <b v="0"/>
    <s v="technology/wearables"/>
    <x v="2752"/>
    <x v="2169"/>
    <x v="2"/>
    <x v="4"/>
    <x v="385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417"/>
    <n v="220"/>
    <x v="3"/>
    <s v="US"/>
    <s v="USD"/>
    <n v="1473044340"/>
    <n v="1468180462"/>
    <b v="0"/>
    <x v="304"/>
    <b v="0"/>
    <s v="technology/wearables"/>
    <x v="2753"/>
    <x v="1869"/>
    <x v="2"/>
    <x v="4"/>
    <x v="385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3"/>
    <s v="US"/>
    <s v="USD"/>
    <n v="1418938395"/>
    <n v="1415050395"/>
    <b v="0"/>
    <x v="29"/>
    <b v="0"/>
    <s v="technology/wearables"/>
    <x v="2754"/>
    <x v="1440"/>
    <x v="2"/>
    <x v="4"/>
    <x v="385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3"/>
    <s v="US"/>
    <s v="USD"/>
    <n v="1485254052"/>
    <n v="1481366052"/>
    <b v="0"/>
    <x v="495"/>
    <b v="0"/>
    <s v="technology/wearables"/>
    <x v="2755"/>
    <x v="2846"/>
    <x v="2"/>
    <x v="4"/>
    <x v="385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3"/>
    <s v="US"/>
    <s v="USD"/>
    <n v="1451419200"/>
    <n v="1449000056"/>
    <b v="0"/>
    <x v="217"/>
    <b v="0"/>
    <s v="technology/wearables"/>
    <x v="2756"/>
    <x v="2847"/>
    <x v="2"/>
    <x v="4"/>
    <x v="3858"/>
    <d v="2015-12-29T15:00:00"/>
  </r>
  <r>
    <n v="1014"/>
    <s v="CHEMION: The World's First Smart Glasses (Canceled)"/>
    <s v="CHEMION is an eyewear device that lets you show your creativity to the world."/>
    <x v="3"/>
    <n v="3060"/>
    <x v="3"/>
    <s v="US"/>
    <s v="USD"/>
    <n v="1420070615"/>
    <n v="1415750615"/>
    <b v="0"/>
    <x v="38"/>
    <b v="0"/>
    <s v="technology/wearables"/>
    <x v="2757"/>
    <x v="2848"/>
    <x v="2"/>
    <x v="4"/>
    <x v="3859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3"/>
    <s v="CH"/>
    <s v="CHF"/>
    <n v="1448489095"/>
    <n v="1445893495"/>
    <b v="0"/>
    <x v="244"/>
    <b v="0"/>
    <s v="technology/wearables"/>
    <x v="1987"/>
    <x v="590"/>
    <x v="2"/>
    <x v="4"/>
    <x v="3860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60"/>
    <n v="2842"/>
    <x v="3"/>
    <s v="US"/>
    <s v="USD"/>
    <n v="1459992856"/>
    <n v="1456108456"/>
    <b v="0"/>
    <x v="44"/>
    <b v="0"/>
    <s v="technology/wearables"/>
    <x v="2758"/>
    <x v="2849"/>
    <x v="2"/>
    <x v="4"/>
    <x v="386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178"/>
    <n v="57197"/>
    <x v="3"/>
    <s v="US"/>
    <s v="USD"/>
    <n v="1448125935"/>
    <n v="1444666335"/>
    <b v="0"/>
    <x v="496"/>
    <b v="0"/>
    <s v="technology/wearables"/>
    <x v="2759"/>
    <x v="2850"/>
    <x v="2"/>
    <x v="4"/>
    <x v="3862"/>
    <d v="2015-11-21T12:12:15"/>
  </r>
  <r>
    <n v="1018"/>
    <s v="Owl (Canceled)"/>
    <s v="Owl is a fitness tracker along with an accompanying iOS app, that is both fun and interactive for children."/>
    <x v="22"/>
    <n v="621"/>
    <x v="3"/>
    <s v="US"/>
    <s v="USD"/>
    <n v="1468496933"/>
    <n v="1465904933"/>
    <b v="0"/>
    <x v="63"/>
    <b v="0"/>
    <s v="technology/wearables"/>
    <x v="2760"/>
    <x v="2851"/>
    <x v="2"/>
    <x v="4"/>
    <x v="3863"/>
    <d v="2016-07-14T06:48:53"/>
  </r>
  <r>
    <n v="1019"/>
    <s v="Tempi - The Smart Way to Monitor Temperature and Humidity"/>
    <s v="Tempi Is a Wearable Bluetooth Device That Gives Accurate Temperature and Humidity Readings."/>
    <x v="66"/>
    <n v="21300"/>
    <x v="3"/>
    <s v="US"/>
    <s v="USD"/>
    <n v="1423092149"/>
    <n v="1420500149"/>
    <b v="0"/>
    <x v="497"/>
    <b v="0"/>
    <s v="technology/wearables"/>
    <x v="2761"/>
    <x v="2237"/>
    <x v="2"/>
    <x v="4"/>
    <x v="386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x v="56"/>
    <n v="250"/>
    <x v="3"/>
    <s v="US"/>
    <s v="USD"/>
    <n v="1472317209"/>
    <n v="1469725209"/>
    <b v="0"/>
    <x v="29"/>
    <b v="0"/>
    <s v="journalism/audio"/>
    <x v="1841"/>
    <x v="1239"/>
    <x v="8"/>
    <x v="38"/>
    <x v="3865"/>
    <d v="2016-08-27T12:00:09"/>
  </r>
  <r>
    <n v="1041"/>
    <s v="Industry Success Project (Canceled)"/>
    <s v="I am trying to document what it is like to plunge head first into the music/audio industry as an intern."/>
    <x v="45"/>
    <n v="0"/>
    <x v="3"/>
    <s v="US"/>
    <s v="USD"/>
    <n v="1406769992"/>
    <n v="1405041992"/>
    <b v="0"/>
    <x v="485"/>
    <b v="0"/>
    <s v="journalism/audio"/>
    <x v="1725"/>
    <x v="2108"/>
    <x v="8"/>
    <x v="38"/>
    <x v="3866"/>
    <d v="2014-07-30T20:26:32"/>
  </r>
  <r>
    <n v="1042"/>
    <s v="Ben's Top 5 podcast (Canceled)"/>
    <s v="Hello! I'm Ben and I have been wanting to start a podcast for a while. I am looking to kickstart the process and get into the game!"/>
    <x v="139"/>
    <n v="10"/>
    <x v="3"/>
    <s v="US"/>
    <s v="USD"/>
    <n v="1410516000"/>
    <n v="1406824948"/>
    <b v="0"/>
    <x v="29"/>
    <b v="0"/>
    <s v="journalism/audio"/>
    <x v="2762"/>
    <x v="440"/>
    <x v="8"/>
    <x v="38"/>
    <x v="3867"/>
    <d v="2014-09-12T05:00:00"/>
  </r>
  <r>
    <n v="1043"/>
    <s v="Printing TONE Audio 10th Anniversary Edition! (Canceled)"/>
    <s v="We're seeking funding for a special 10th Anniversary PRINT EDITION! Receive your own copy for only $8"/>
    <x v="60"/>
    <n v="8537"/>
    <x v="3"/>
    <s v="US"/>
    <s v="USD"/>
    <n v="1432101855"/>
    <n v="1429509855"/>
    <b v="0"/>
    <x v="498"/>
    <b v="0"/>
    <s v="journalism/audio"/>
    <x v="2763"/>
    <x v="2852"/>
    <x v="8"/>
    <x v="38"/>
    <x v="3868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3"/>
    <s v="US"/>
    <s v="USD"/>
    <n v="1425587220"/>
    <n v="1420668801"/>
    <b v="0"/>
    <x v="198"/>
    <b v="0"/>
    <s v="journalism/audio"/>
    <x v="2764"/>
    <x v="2177"/>
    <x v="8"/>
    <x v="38"/>
    <x v="3869"/>
    <d v="2015-03-05T15:27:00"/>
  </r>
  <r>
    <n v="1045"/>
    <s v="In Case Of Emergency (Canceled)"/>
    <s v="In Case Of Emergency is a radio talk show for preppers, beginning preppers, and with preparedness in mind."/>
    <x v="3"/>
    <n v="266"/>
    <x v="3"/>
    <s v="US"/>
    <s v="USD"/>
    <n v="1408827550"/>
    <n v="1406235550"/>
    <b v="0"/>
    <x v="22"/>
    <b v="0"/>
    <s v="journalism/audio"/>
    <x v="2765"/>
    <x v="2853"/>
    <x v="8"/>
    <x v="38"/>
    <x v="3870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3"/>
    <s v="DE"/>
    <s v="EUR"/>
    <n v="1451161560"/>
    <n v="1447273560"/>
    <b v="0"/>
    <x v="485"/>
    <b v="0"/>
    <s v="journalism/audio"/>
    <x v="1725"/>
    <x v="2108"/>
    <x v="8"/>
    <x v="38"/>
    <x v="3871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3"/>
    <s v="US"/>
    <s v="USD"/>
    <n v="1415219915"/>
    <n v="1412624315"/>
    <b v="0"/>
    <x v="29"/>
    <b v="0"/>
    <s v="journalism/audio"/>
    <x v="1735"/>
    <x v="2143"/>
    <x v="8"/>
    <x v="38"/>
    <x v="387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3"/>
    <s v="US"/>
    <s v="USD"/>
    <n v="1474766189"/>
    <n v="1471310189"/>
    <b v="0"/>
    <x v="304"/>
    <b v="0"/>
    <s v="journalism/audio"/>
    <x v="2766"/>
    <x v="2227"/>
    <x v="8"/>
    <x v="38"/>
    <x v="3873"/>
    <d v="2016-09-24T20:16:29"/>
  </r>
  <r>
    <n v="1049"/>
    <s v="J1 (Canceled)"/>
    <s v="------"/>
    <x v="14"/>
    <n v="0"/>
    <x v="3"/>
    <s v="US"/>
    <s v="USD"/>
    <n v="1455272445"/>
    <n v="1452680445"/>
    <b v="0"/>
    <x v="485"/>
    <b v="0"/>
    <s v="journalism/audio"/>
    <x v="1725"/>
    <x v="2108"/>
    <x v="8"/>
    <x v="38"/>
    <x v="3874"/>
    <d v="2016-02-12T05:20:45"/>
  </r>
  <r>
    <n v="1050"/>
    <s v="The (Secular) Barbershop Podcast (Canceled)"/>
    <s v="Secularism is on the rise and I hear you.Talk to me."/>
    <x v="30"/>
    <n v="0"/>
    <x v="3"/>
    <s v="US"/>
    <s v="USD"/>
    <n v="1442257677"/>
    <n v="1439665677"/>
    <b v="0"/>
    <x v="485"/>
    <b v="0"/>
    <s v="journalism/audio"/>
    <x v="1725"/>
    <x v="2108"/>
    <x v="8"/>
    <x v="38"/>
    <x v="3875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3"/>
    <s v="US"/>
    <s v="USD"/>
    <n v="1409098825"/>
    <n v="1406679625"/>
    <b v="0"/>
    <x v="485"/>
    <b v="0"/>
    <s v="journalism/audio"/>
    <x v="1725"/>
    <x v="2108"/>
    <x v="8"/>
    <x v="38"/>
    <x v="387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418"/>
    <n v="0"/>
    <x v="3"/>
    <s v="US"/>
    <s v="USD"/>
    <n v="1465243740"/>
    <n v="1461438495"/>
    <b v="0"/>
    <x v="485"/>
    <b v="0"/>
    <s v="journalism/audio"/>
    <x v="1725"/>
    <x v="2108"/>
    <x v="8"/>
    <x v="38"/>
    <x v="3877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3"/>
    <s v="US"/>
    <s v="USD"/>
    <n v="1488773332"/>
    <n v="1486613332"/>
    <b v="0"/>
    <x v="29"/>
    <b v="0"/>
    <s v="journalism/audio"/>
    <x v="1900"/>
    <x v="2"/>
    <x v="8"/>
    <x v="38"/>
    <x v="387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3"/>
    <s v="US"/>
    <s v="USD"/>
    <n v="1407708000"/>
    <n v="1405110399"/>
    <b v="0"/>
    <x v="485"/>
    <b v="0"/>
    <s v="journalism/audio"/>
    <x v="1725"/>
    <x v="2108"/>
    <x v="8"/>
    <x v="38"/>
    <x v="3879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3"/>
    <s v="US"/>
    <s v="USD"/>
    <n v="1457394545"/>
    <n v="1454802545"/>
    <b v="0"/>
    <x v="485"/>
    <b v="0"/>
    <s v="journalism/audio"/>
    <x v="1725"/>
    <x v="2108"/>
    <x v="8"/>
    <x v="38"/>
    <x v="3880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3"/>
    <s v="US"/>
    <s v="USD"/>
    <n v="1429892177"/>
    <n v="1424711777"/>
    <b v="0"/>
    <x v="485"/>
    <b v="0"/>
    <s v="journalism/audio"/>
    <x v="1725"/>
    <x v="2108"/>
    <x v="8"/>
    <x v="38"/>
    <x v="3881"/>
    <d v="2015-04-24T11:16:17"/>
  </r>
  <r>
    <n v="1057"/>
    <s v="Support Independent Media (Canceled)"/>
    <s v="Sayin it Plain is a Independent Radio Show created to inform the public and empower the community."/>
    <x v="3"/>
    <n v="0"/>
    <x v="3"/>
    <s v="US"/>
    <s v="USD"/>
    <n v="1480888483"/>
    <n v="1478292883"/>
    <b v="0"/>
    <x v="485"/>
    <b v="0"/>
    <s v="journalism/audio"/>
    <x v="1725"/>
    <x v="2108"/>
    <x v="8"/>
    <x v="38"/>
    <x v="3882"/>
    <d v="2016-12-04T16:54:43"/>
  </r>
  <r>
    <n v="1058"/>
    <s v="The Body Politic Radio (Canceled)"/>
    <s v="An investigative series on 790 KABC Radio on the ravages of addiction and what options millions of people have for hopeful recovery."/>
    <x v="68"/>
    <n v="0"/>
    <x v="3"/>
    <s v="US"/>
    <s v="USD"/>
    <n v="1427328000"/>
    <n v="1423777043"/>
    <b v="0"/>
    <x v="485"/>
    <b v="0"/>
    <s v="journalism/audio"/>
    <x v="1725"/>
    <x v="2108"/>
    <x v="8"/>
    <x v="38"/>
    <x v="3883"/>
    <d v="2015-03-25T19:00:00"/>
  </r>
  <r>
    <n v="1059"/>
    <s v="Voice Over Artist (Canceled)"/>
    <s v="Turning myself into a vocal artist."/>
    <x v="118"/>
    <n v="0"/>
    <x v="3"/>
    <s v="US"/>
    <s v="USD"/>
    <n v="1426269456"/>
    <n v="1423681056"/>
    <b v="0"/>
    <x v="485"/>
    <b v="0"/>
    <s v="journalism/audio"/>
    <x v="1725"/>
    <x v="2108"/>
    <x v="8"/>
    <x v="38"/>
    <x v="3884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3"/>
    <s v="US"/>
    <s v="USD"/>
    <n v="1429134893"/>
    <n v="1426542893"/>
    <b v="0"/>
    <x v="29"/>
    <b v="0"/>
    <s v="journalism/audio"/>
    <x v="1900"/>
    <x v="73"/>
    <x v="8"/>
    <x v="38"/>
    <x v="3885"/>
    <d v="2015-04-15T16:54:53"/>
  </r>
  <r>
    <n v="1061"/>
    <s v="Chat Box 23 (Canceled)"/>
    <s v="T.O., Adi &amp; Mercedes discuss their point of views, women's issues &amp; Hollywood Hotties."/>
    <x v="23"/>
    <n v="0"/>
    <x v="3"/>
    <s v="US"/>
    <s v="USD"/>
    <n v="1462150800"/>
    <n v="1456987108"/>
    <b v="0"/>
    <x v="485"/>
    <b v="0"/>
    <s v="journalism/audio"/>
    <x v="1725"/>
    <x v="2108"/>
    <x v="8"/>
    <x v="38"/>
    <x v="3886"/>
    <d v="2016-05-01T20:00:00"/>
  </r>
  <r>
    <n v="1062"/>
    <s v="RETURNING AT A LATER DATE"/>
    <s v="SEE US ON PATREON www.badgirlartwork.com"/>
    <x v="419"/>
    <n v="190"/>
    <x v="3"/>
    <s v="US"/>
    <s v="USD"/>
    <n v="1468351341"/>
    <n v="1467746541"/>
    <b v="0"/>
    <x v="304"/>
    <b v="0"/>
    <s v="journalism/audio"/>
    <x v="2767"/>
    <x v="2614"/>
    <x v="8"/>
    <x v="38"/>
    <x v="388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3"/>
    <s v="US"/>
    <s v="USD"/>
    <n v="1472604262"/>
    <n v="1470012262"/>
    <b v="0"/>
    <x v="485"/>
    <b v="0"/>
    <s v="journalism/audio"/>
    <x v="1725"/>
    <x v="2108"/>
    <x v="8"/>
    <x v="38"/>
    <x v="3888"/>
    <d v="2016-08-30T19:44:22"/>
  </r>
  <r>
    <n v="1224"/>
    <s v="&quot;I Dreamed Last Night&quot; Album (Canceled)"/>
    <s v="Modern Celtic influenced CD.  Help me finish what I started before the stroke."/>
    <x v="36"/>
    <n v="1060"/>
    <x v="3"/>
    <s v="US"/>
    <s v="USD"/>
    <n v="1402060302"/>
    <n v="1396876302"/>
    <b v="0"/>
    <x v="59"/>
    <b v="0"/>
    <s v="music/world music"/>
    <x v="2768"/>
    <x v="2854"/>
    <x v="4"/>
    <x v="39"/>
    <x v="3889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3"/>
    <s v="US"/>
    <s v="USD"/>
    <n v="1382478278"/>
    <n v="1377294278"/>
    <b v="0"/>
    <x v="311"/>
    <b v="0"/>
    <s v="music/world music"/>
    <x v="2769"/>
    <x v="1394"/>
    <x v="4"/>
    <x v="39"/>
    <x v="3890"/>
    <d v="2013-10-22T16:44:38"/>
  </r>
  <r>
    <n v="1226"/>
    <s v="Pavlo is Filming  a PBS Concert Special (Canceled)"/>
    <s v="Pavlo will be independently filming his second full length PBS Special and DVD in May with director George Veras"/>
    <x v="69"/>
    <n v="1937"/>
    <x v="3"/>
    <s v="US"/>
    <s v="USD"/>
    <n v="1398042000"/>
    <n v="1395089981"/>
    <b v="0"/>
    <x v="222"/>
    <b v="0"/>
    <s v="music/world music"/>
    <x v="2770"/>
    <x v="2855"/>
    <x v="4"/>
    <x v="39"/>
    <x v="389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3"/>
    <s v="US"/>
    <s v="USD"/>
    <n v="1407394800"/>
    <n v="1404770616"/>
    <b v="0"/>
    <x v="485"/>
    <b v="0"/>
    <s v="music/world music"/>
    <x v="1725"/>
    <x v="2108"/>
    <x v="4"/>
    <x v="39"/>
    <x v="3892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3"/>
    <s v="US"/>
    <s v="USD"/>
    <n v="1317231008"/>
    <n v="1312047008"/>
    <b v="0"/>
    <x v="54"/>
    <b v="0"/>
    <s v="music/world music"/>
    <x v="2771"/>
    <x v="2856"/>
    <x v="4"/>
    <x v="39"/>
    <x v="389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15"/>
    <n v="25"/>
    <x v="3"/>
    <s v="US"/>
    <s v="USD"/>
    <n v="1334592000"/>
    <n v="1331982127"/>
    <b v="0"/>
    <x v="29"/>
    <b v="0"/>
    <s v="music/world music"/>
    <x v="2623"/>
    <x v="801"/>
    <x v="4"/>
    <x v="39"/>
    <x v="389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277"/>
    <n v="0"/>
    <x v="3"/>
    <s v="US"/>
    <s v="USD"/>
    <n v="1298589630"/>
    <n v="1295997630"/>
    <b v="0"/>
    <x v="485"/>
    <b v="0"/>
    <s v="music/world music"/>
    <x v="1725"/>
    <x v="2108"/>
    <x v="4"/>
    <x v="39"/>
    <x v="389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3"/>
    <s v="US"/>
    <s v="USD"/>
    <n v="1440723600"/>
    <n v="1436394968"/>
    <b v="0"/>
    <x v="485"/>
    <b v="0"/>
    <s v="music/world music"/>
    <x v="1725"/>
    <x v="2108"/>
    <x v="4"/>
    <x v="39"/>
    <x v="389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3"/>
    <s v="US"/>
    <s v="USD"/>
    <n v="1381090870"/>
    <n v="1377030070"/>
    <b v="0"/>
    <x v="29"/>
    <b v="0"/>
    <s v="music/world music"/>
    <x v="1751"/>
    <x v="590"/>
    <x v="4"/>
    <x v="39"/>
    <x v="389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3"/>
    <s v="US"/>
    <s v="USD"/>
    <n v="1329864374"/>
    <n v="1328049974"/>
    <b v="0"/>
    <x v="244"/>
    <b v="0"/>
    <s v="music/world music"/>
    <x v="2772"/>
    <x v="480"/>
    <x v="4"/>
    <x v="39"/>
    <x v="3898"/>
    <d v="2012-02-21T17:46:14"/>
  </r>
  <r>
    <n v="1234"/>
    <s v="Lionstar International Tour 2015 (Canceled)"/>
    <s v="We have been offered shows all over the world, to reach places and people with our music, for the experience of just doing it!"/>
    <x v="69"/>
    <n v="0"/>
    <x v="3"/>
    <s v="GB"/>
    <s v="GBP"/>
    <n v="1422903342"/>
    <n v="1420311342"/>
    <b v="0"/>
    <x v="485"/>
    <b v="0"/>
    <s v="music/world music"/>
    <x v="1725"/>
    <x v="2108"/>
    <x v="4"/>
    <x v="39"/>
    <x v="389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420"/>
    <n v="210"/>
    <x v="3"/>
    <s v="US"/>
    <s v="USD"/>
    <n v="1387077299"/>
    <n v="1383621299"/>
    <b v="0"/>
    <x v="244"/>
    <b v="0"/>
    <s v="music/world music"/>
    <x v="2773"/>
    <x v="1785"/>
    <x v="4"/>
    <x v="39"/>
    <x v="3900"/>
    <d v="2013-12-14T22:14:59"/>
  </r>
  <r>
    <n v="1236"/>
    <s v="&quot;Volando&quot; CD Release (Canceled)"/>
    <s v="Raising money to give the musicians their due."/>
    <x v="30"/>
    <n v="0"/>
    <x v="3"/>
    <s v="US"/>
    <s v="USD"/>
    <n v="1343491200"/>
    <n v="1342801164"/>
    <b v="0"/>
    <x v="485"/>
    <b v="0"/>
    <s v="music/world music"/>
    <x v="1725"/>
    <x v="2108"/>
    <x v="4"/>
    <x v="39"/>
    <x v="3901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3"/>
    <s v="US"/>
    <s v="USD"/>
    <n v="1345790865"/>
    <n v="1344062865"/>
    <b v="0"/>
    <x v="485"/>
    <b v="0"/>
    <s v="music/world music"/>
    <x v="1725"/>
    <x v="2108"/>
    <x v="4"/>
    <x v="39"/>
    <x v="3902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3"/>
    <s v="US"/>
    <s v="USD"/>
    <n v="1312641536"/>
    <n v="1310049536"/>
    <b v="0"/>
    <x v="311"/>
    <b v="0"/>
    <s v="music/world music"/>
    <x v="2774"/>
    <x v="2857"/>
    <x v="4"/>
    <x v="39"/>
    <x v="3903"/>
    <d v="2011-08-06T09:38:56"/>
  </r>
  <r>
    <n v="1239"/>
    <s v="Help Calmenco! finance new CD and Tour (Canceled)"/>
    <s v="Please consider helping us with our new CD and Riverdance Tour"/>
    <x v="30"/>
    <n v="0"/>
    <x v="3"/>
    <s v="US"/>
    <s v="USD"/>
    <n v="1325804767"/>
    <n v="1323212767"/>
    <b v="0"/>
    <x v="485"/>
    <b v="0"/>
    <s v="music/world music"/>
    <x v="1725"/>
    <x v="2108"/>
    <x v="4"/>
    <x v="39"/>
    <x v="3904"/>
    <d v="2012-01-05T18:06:07"/>
  </r>
  <r>
    <n v="1240"/>
    <s v="Message of Peace, Love &amp; Unity (Canceled)"/>
    <s v="Sharing positive vibes of Peace, Love &amp; Unity with the World through conscious Reggae Music!"/>
    <x v="6"/>
    <n v="241"/>
    <x v="3"/>
    <s v="US"/>
    <s v="USD"/>
    <n v="1373665860"/>
    <n v="1368579457"/>
    <b v="0"/>
    <x v="22"/>
    <b v="0"/>
    <s v="music/world music"/>
    <x v="2775"/>
    <x v="2858"/>
    <x v="4"/>
    <x v="39"/>
    <x v="390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3"/>
    <s v="US"/>
    <s v="USD"/>
    <n v="1414994340"/>
    <n v="1413057980"/>
    <b v="0"/>
    <x v="69"/>
    <b v="0"/>
    <s v="music/world music"/>
    <x v="2776"/>
    <x v="2859"/>
    <x v="4"/>
    <x v="39"/>
    <x v="3906"/>
    <d v="2014-11-03T00:59:00"/>
  </r>
  <r>
    <n v="1242"/>
    <s v="Add your voice to Cellphonia 9/11 (Canceled)"/>
    <s v="Cellphonia 9/11 (http://cellphonia.org/911/) is one of the performance pieces in the Music After marathon concert on 9.11.11"/>
    <x v="421"/>
    <n v="5"/>
    <x v="3"/>
    <s v="US"/>
    <s v="USD"/>
    <n v="1315747080"/>
    <n v="1314417502"/>
    <b v="0"/>
    <x v="29"/>
    <b v="0"/>
    <s v="music/world music"/>
    <x v="2777"/>
    <x v="2117"/>
    <x v="4"/>
    <x v="39"/>
    <x v="3907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3"/>
    <s v="US"/>
    <s v="USD"/>
    <n v="1310158800"/>
    <n v="1304888771"/>
    <b v="0"/>
    <x v="44"/>
    <b v="0"/>
    <s v="music/world music"/>
    <x v="2778"/>
    <x v="2438"/>
    <x v="4"/>
    <x v="39"/>
    <x v="390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x v="68"/>
    <n v="15851"/>
    <x v="3"/>
    <s v="GB"/>
    <s v="GBP"/>
    <n v="1489376405"/>
    <n v="1484196005"/>
    <b v="0"/>
    <x v="193"/>
    <b v="0"/>
    <s v="technology/wearables"/>
    <x v="2779"/>
    <x v="2860"/>
    <x v="2"/>
    <x v="4"/>
    <x v="390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3"/>
    <s v="US"/>
    <s v="USD"/>
    <n v="1469122200"/>
    <n v="1466611108"/>
    <b v="0"/>
    <x v="48"/>
    <b v="0"/>
    <s v="technology/wearables"/>
    <x v="2780"/>
    <x v="2861"/>
    <x v="2"/>
    <x v="4"/>
    <x v="391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4"/>
    <n v="71771"/>
    <x v="3"/>
    <s v="US"/>
    <s v="USD"/>
    <n v="1417690734"/>
    <n v="1415098734"/>
    <b v="0"/>
    <x v="389"/>
    <b v="0"/>
    <s v="technology/wearables"/>
    <x v="2781"/>
    <x v="2862"/>
    <x v="2"/>
    <x v="4"/>
    <x v="3911"/>
    <d v="2014-12-04T05:58:54"/>
  </r>
  <r>
    <n v="1307"/>
    <s v="VR Card - Customized Virtual Reality Viewer (Canceled)"/>
    <s v="Get VR to Everyone with Mailable, Ready to Use Viewers"/>
    <x v="69"/>
    <n v="5757"/>
    <x v="3"/>
    <s v="US"/>
    <s v="USD"/>
    <n v="1455710679"/>
    <n v="1453118679"/>
    <b v="0"/>
    <x v="43"/>
    <b v="0"/>
    <s v="technology/wearables"/>
    <x v="2782"/>
    <x v="2863"/>
    <x v="2"/>
    <x v="4"/>
    <x v="3912"/>
    <d v="2016-02-17T07:04:39"/>
  </r>
  <r>
    <n v="1308"/>
    <s v="Boost Band: Wristband Phone Charger (Canceled)"/>
    <s v="Boost Band, a wristband that charges any device"/>
    <x v="3"/>
    <n v="1136"/>
    <x v="3"/>
    <s v="US"/>
    <s v="USD"/>
    <n v="1475937812"/>
    <n v="1472481812"/>
    <b v="0"/>
    <x v="44"/>
    <b v="0"/>
    <s v="technology/wearables"/>
    <x v="2783"/>
    <x v="2864"/>
    <x v="2"/>
    <x v="4"/>
    <x v="3913"/>
    <d v="2016-10-08T09:43:32"/>
  </r>
  <r>
    <n v="1309"/>
    <s v="CORE : Roam (Canceled)"/>
    <s v="Wicked fun and built for excitement, CORE is the safest and most versatile speaker you've ever worn."/>
    <x v="227"/>
    <n v="12879"/>
    <x v="3"/>
    <s v="US"/>
    <s v="USD"/>
    <n v="1444943468"/>
    <n v="1441919468"/>
    <b v="0"/>
    <x v="2"/>
    <b v="0"/>
    <s v="technology/wearables"/>
    <x v="2784"/>
    <x v="2865"/>
    <x v="2"/>
    <x v="4"/>
    <x v="3914"/>
    <d v="2015-10-15T16:11:08"/>
  </r>
  <r>
    <n v="1310"/>
    <s v="k5-jkt.by kiger (Canceled)"/>
    <s v="An essential hoodie that holds all sized smart phones and keep your headphone wires tangle free."/>
    <x v="22"/>
    <n v="3100"/>
    <x v="3"/>
    <s v="US"/>
    <s v="USD"/>
    <n v="1471622450"/>
    <n v="1467734450"/>
    <b v="0"/>
    <x v="54"/>
    <b v="0"/>
    <s v="technology/wearables"/>
    <x v="2785"/>
    <x v="2794"/>
    <x v="2"/>
    <x v="4"/>
    <x v="3915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178"/>
    <n v="80070"/>
    <x v="3"/>
    <s v="US"/>
    <s v="USD"/>
    <n v="1480536919"/>
    <n v="1477509319"/>
    <b v="0"/>
    <x v="61"/>
    <b v="0"/>
    <s v="technology/wearables"/>
    <x v="2786"/>
    <x v="2866"/>
    <x v="2"/>
    <x v="4"/>
    <x v="3916"/>
    <d v="2016-11-30T15:15:19"/>
  </r>
  <r>
    <n v="1312"/>
    <s v="GoSolo Hat for GoPro (Canceled)"/>
    <s v="People loved the original Black and Gray GoSolo hats and asked for more. So we received sample for 3 more colors!"/>
    <x v="126"/>
    <n v="28"/>
    <x v="3"/>
    <s v="US"/>
    <s v="USD"/>
    <n v="1429375922"/>
    <n v="1426783922"/>
    <b v="0"/>
    <x v="29"/>
    <b v="0"/>
    <s v="technology/wearables"/>
    <x v="2787"/>
    <x v="1013"/>
    <x v="2"/>
    <x v="4"/>
    <x v="391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68"/>
    <n v="12446"/>
    <x v="3"/>
    <s v="US"/>
    <s v="USD"/>
    <n v="1457024514"/>
    <n v="1454432514"/>
    <b v="0"/>
    <x v="231"/>
    <b v="0"/>
    <s v="technology/wearables"/>
    <x v="2788"/>
    <x v="2867"/>
    <x v="2"/>
    <x v="4"/>
    <x v="391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333"/>
    <n v="2028"/>
    <x v="3"/>
    <s v="US"/>
    <s v="USD"/>
    <n v="1477065860"/>
    <n v="1471881860"/>
    <b v="0"/>
    <x v="220"/>
    <b v="0"/>
    <s v="technology/wearables"/>
    <x v="2789"/>
    <x v="2868"/>
    <x v="2"/>
    <x v="4"/>
    <x v="3919"/>
    <d v="2016-10-21T11:04:20"/>
  </r>
  <r>
    <n v="1315"/>
    <s v="World's First Amphibious Heart Rate &amp; Fitness Wearable"/>
    <s v="Zoom will happen - THANK YOU! Received outside funding due amazing early success!"/>
    <x v="60"/>
    <n v="40404"/>
    <x v="3"/>
    <s v="US"/>
    <s v="USD"/>
    <n v="1446771600"/>
    <n v="1443700648"/>
    <b v="0"/>
    <x v="276"/>
    <b v="0"/>
    <s v="technology/wearables"/>
    <x v="2790"/>
    <x v="2869"/>
    <x v="2"/>
    <x v="4"/>
    <x v="3920"/>
    <d v="2015-11-05T20:00:00"/>
  </r>
  <r>
    <n v="1316"/>
    <s v="Future Belt (Canceled)"/>
    <s v="Future Belt comes in just 3 sizes, but yet, is designed to fit waists ranging from 25-55 inches. No batteries, no gimmicks."/>
    <x v="58"/>
    <n v="1"/>
    <x v="3"/>
    <s v="US"/>
    <s v="USD"/>
    <n v="1456700709"/>
    <n v="1453676709"/>
    <b v="0"/>
    <x v="29"/>
    <b v="0"/>
    <s v="technology/wearables"/>
    <x v="2791"/>
    <x v="2143"/>
    <x v="2"/>
    <x v="4"/>
    <x v="392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184"/>
    <n v="11467"/>
    <x v="3"/>
    <s v="DK"/>
    <s v="DKK"/>
    <n v="1469109600"/>
    <n v="1464586746"/>
    <b v="0"/>
    <x v="10"/>
    <b v="0"/>
    <s v="technology/wearables"/>
    <x v="2792"/>
    <x v="2870"/>
    <x v="2"/>
    <x v="4"/>
    <x v="3922"/>
    <d v="2016-07-21T09:00:00"/>
  </r>
  <r>
    <n v="1318"/>
    <s v="Lucky Tag: A Smart Dog Wearable That Cares (Canceled)"/>
    <s v="Your Dog's Best Friend._x000a_Revolutionize the way you care about your pups and brings you peace of mind."/>
    <x v="68"/>
    <n v="6130"/>
    <x v="3"/>
    <s v="US"/>
    <s v="USD"/>
    <n v="1420938172"/>
    <n v="1418346172"/>
    <b v="0"/>
    <x v="115"/>
    <b v="0"/>
    <s v="technology/wearables"/>
    <x v="2793"/>
    <x v="2871"/>
    <x v="2"/>
    <x v="4"/>
    <x v="3923"/>
    <d v="2015-01-10T20:02:52"/>
  </r>
  <r>
    <n v="1319"/>
    <s v="Pixel Shades by R A V E Z (Canceled)"/>
    <s v="Stand out at festivals, get people talking and support our latest campaign to augment your style with the latest LED technology."/>
    <x v="243"/>
    <n v="876"/>
    <x v="3"/>
    <s v="GB"/>
    <s v="GBP"/>
    <n v="1405094400"/>
    <n v="1403810965"/>
    <b v="0"/>
    <x v="172"/>
    <b v="0"/>
    <s v="technology/wearables"/>
    <x v="2794"/>
    <x v="2872"/>
    <x v="2"/>
    <x v="4"/>
    <x v="392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60"/>
    <n v="503"/>
    <x v="3"/>
    <s v="NL"/>
    <s v="EUR"/>
    <n v="1483138800"/>
    <n v="1480610046"/>
    <b v="0"/>
    <x v="311"/>
    <b v="0"/>
    <s v="technology/wearables"/>
    <x v="2795"/>
    <x v="2873"/>
    <x v="2"/>
    <x v="4"/>
    <x v="392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422"/>
    <n v="6019"/>
    <x v="3"/>
    <s v="SE"/>
    <s v="SEK"/>
    <n v="1482515937"/>
    <n v="1479923937"/>
    <b v="0"/>
    <x v="63"/>
    <b v="0"/>
    <s v="technology/wearables"/>
    <x v="2796"/>
    <x v="2874"/>
    <x v="2"/>
    <x v="4"/>
    <x v="392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3"/>
    <s v="GB"/>
    <s v="GBP"/>
    <n v="1432223125"/>
    <n v="1429631125"/>
    <b v="0"/>
    <x v="304"/>
    <b v="0"/>
    <s v="technology/wearables"/>
    <x v="2797"/>
    <x v="2351"/>
    <x v="2"/>
    <x v="4"/>
    <x v="392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3"/>
    <s v="US"/>
    <s v="USD"/>
    <n v="1461653700"/>
    <n v="1458665146"/>
    <b v="0"/>
    <x v="34"/>
    <b v="0"/>
    <s v="technology/wearables"/>
    <x v="2798"/>
    <x v="2875"/>
    <x v="2"/>
    <x v="4"/>
    <x v="392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9"/>
    <n v="4920"/>
    <x v="3"/>
    <s v="US"/>
    <s v="USD"/>
    <n v="1476371552"/>
    <n v="1473779552"/>
    <b v="0"/>
    <x v="217"/>
    <b v="0"/>
    <s v="technology/wearables"/>
    <x v="2799"/>
    <x v="2876"/>
    <x v="2"/>
    <x v="4"/>
    <x v="392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3"/>
    <s v="US"/>
    <s v="USD"/>
    <n v="1483063435"/>
    <n v="1480471435"/>
    <b v="0"/>
    <x v="22"/>
    <b v="0"/>
    <s v="technology/wearables"/>
    <x v="2800"/>
    <x v="2877"/>
    <x v="2"/>
    <x v="4"/>
    <x v="393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60"/>
    <n v="1130"/>
    <x v="3"/>
    <s v="US"/>
    <s v="USD"/>
    <n v="1421348428"/>
    <n v="1417460428"/>
    <b v="0"/>
    <x v="220"/>
    <b v="0"/>
    <s v="technology/wearables"/>
    <x v="2801"/>
    <x v="2878"/>
    <x v="2"/>
    <x v="4"/>
    <x v="393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179"/>
    <n v="1705"/>
    <x v="3"/>
    <s v="US"/>
    <s v="USD"/>
    <n v="1432916235"/>
    <n v="1430324235"/>
    <b v="0"/>
    <x v="14"/>
    <b v="0"/>
    <s v="technology/wearables"/>
    <x v="2802"/>
    <x v="2879"/>
    <x v="2"/>
    <x v="4"/>
    <x v="393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3"/>
    <s v="US"/>
    <s v="USD"/>
    <n v="1476458734"/>
    <n v="1472570734"/>
    <b v="0"/>
    <x v="41"/>
    <b v="0"/>
    <s v="technology/wearables"/>
    <x v="2803"/>
    <x v="2880"/>
    <x v="2"/>
    <x v="4"/>
    <x v="393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9"/>
    <n v="408"/>
    <x v="3"/>
    <s v="US"/>
    <s v="USD"/>
    <n v="1417501145"/>
    <n v="1414041545"/>
    <b v="0"/>
    <x v="172"/>
    <b v="0"/>
    <s v="technology/wearables"/>
    <x v="2804"/>
    <x v="2881"/>
    <x v="2"/>
    <x v="4"/>
    <x v="3934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3"/>
    <s v="US"/>
    <s v="USD"/>
    <n v="1467432000"/>
    <n v="1464763109"/>
    <b v="0"/>
    <x v="123"/>
    <b v="0"/>
    <s v="technology/wearables"/>
    <x v="2805"/>
    <x v="2882"/>
    <x v="2"/>
    <x v="4"/>
    <x v="3935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178"/>
    <n v="3417"/>
    <x v="3"/>
    <s v="US"/>
    <s v="USD"/>
    <n v="1471435554"/>
    <n v="1468843554"/>
    <b v="0"/>
    <x v="69"/>
    <b v="0"/>
    <s v="technology/wearables"/>
    <x v="2806"/>
    <x v="1563"/>
    <x v="2"/>
    <x v="4"/>
    <x v="3936"/>
    <d v="2016-08-17T07:05:54"/>
  </r>
  <r>
    <n v="1332"/>
    <s v="Belt with Legs Invention (Canceled)"/>
    <s v="Long bus queue and no seats around? This light weight seating device can be worn anywhere and at anytime! Belt that converts into seat."/>
    <x v="423"/>
    <n v="0"/>
    <x v="3"/>
    <s v="CH"/>
    <s v="CHF"/>
    <n v="1485480408"/>
    <n v="1482888408"/>
    <b v="0"/>
    <x v="485"/>
    <b v="0"/>
    <s v="technology/wearables"/>
    <x v="1725"/>
    <x v="2108"/>
    <x v="2"/>
    <x v="4"/>
    <x v="3937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3"/>
    <s v="AU"/>
    <s v="AUD"/>
    <n v="1405478025"/>
    <n v="1402886025"/>
    <b v="0"/>
    <x v="485"/>
    <b v="0"/>
    <s v="technology/wearables"/>
    <x v="1725"/>
    <x v="2108"/>
    <x v="2"/>
    <x v="4"/>
    <x v="3938"/>
    <d v="2014-07-15T21:33:45"/>
  </r>
  <r>
    <n v="1334"/>
    <s v="My TUSK â„¢ (Telephone Utility Support Kit!) (Canceled)"/>
    <s v="A wearable device that allows you to dock and operate your phone hands-free anywhere and everywhere!"/>
    <x v="424"/>
    <n v="14303"/>
    <x v="3"/>
    <s v="US"/>
    <s v="USD"/>
    <n v="1457721287"/>
    <n v="1455129287"/>
    <b v="0"/>
    <x v="208"/>
    <b v="0"/>
    <s v="technology/wearables"/>
    <x v="2807"/>
    <x v="2883"/>
    <x v="2"/>
    <x v="4"/>
    <x v="3939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3"/>
    <s v="US"/>
    <s v="USD"/>
    <n v="1449354502"/>
    <n v="1446762502"/>
    <b v="0"/>
    <x v="38"/>
    <b v="0"/>
    <s v="technology/wearables"/>
    <x v="2808"/>
    <x v="2884"/>
    <x v="2"/>
    <x v="4"/>
    <x v="394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60"/>
    <n v="84947"/>
    <x v="3"/>
    <s v="US"/>
    <s v="USD"/>
    <n v="1418849028"/>
    <n v="1415825028"/>
    <b v="0"/>
    <x v="303"/>
    <b v="0"/>
    <s v="technology/wearables"/>
    <x v="2809"/>
    <x v="2885"/>
    <x v="2"/>
    <x v="4"/>
    <x v="3941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9"/>
    <n v="24691"/>
    <x v="3"/>
    <s v="US"/>
    <s v="USD"/>
    <n v="1488549079"/>
    <n v="1485957079"/>
    <b v="0"/>
    <x v="211"/>
    <b v="0"/>
    <s v="technology/wearables"/>
    <x v="2810"/>
    <x v="2886"/>
    <x v="2"/>
    <x v="4"/>
    <x v="394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3"/>
    <s v="US"/>
    <s v="USD"/>
    <n v="1438543033"/>
    <n v="1435951033"/>
    <b v="0"/>
    <x v="41"/>
    <b v="0"/>
    <s v="technology/wearables"/>
    <x v="2811"/>
    <x v="2887"/>
    <x v="2"/>
    <x v="4"/>
    <x v="3943"/>
    <d v="2015-08-02T14:17:13"/>
  </r>
  <r>
    <n v="1339"/>
    <s v="Linkoo (Canceled)"/>
    <s v="World's Smallest customizable Phone &amp; GPS Watch for kids !"/>
    <x v="69"/>
    <n v="3317"/>
    <x v="3"/>
    <s v="US"/>
    <s v="USD"/>
    <n v="1418056315"/>
    <n v="1414164715"/>
    <b v="0"/>
    <x v="77"/>
    <b v="0"/>
    <s v="technology/wearables"/>
    <x v="2812"/>
    <x v="2888"/>
    <x v="2"/>
    <x v="4"/>
    <x v="3944"/>
    <d v="2014-12-08T11:31:55"/>
  </r>
  <r>
    <n v="1340"/>
    <s v="Glass Designs (Canceled)"/>
    <s v="I would like to make nicer, more stylish looking frames for the Google Glass using 3D printing technology."/>
    <x v="425"/>
    <n v="0"/>
    <x v="3"/>
    <s v="US"/>
    <s v="USD"/>
    <n v="1408112253"/>
    <n v="1405520253"/>
    <b v="0"/>
    <x v="485"/>
    <b v="0"/>
    <s v="technology/wearables"/>
    <x v="1725"/>
    <x v="2108"/>
    <x v="2"/>
    <x v="4"/>
    <x v="394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3"/>
    <s v="GB"/>
    <s v="GBP"/>
    <n v="1475333917"/>
    <n v="1472569117"/>
    <b v="0"/>
    <x v="67"/>
    <b v="0"/>
    <s v="technology/wearables"/>
    <x v="2813"/>
    <x v="2889"/>
    <x v="2"/>
    <x v="4"/>
    <x v="394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9"/>
    <n v="100"/>
    <x v="3"/>
    <s v="US"/>
    <s v="USD"/>
    <n v="1437161739"/>
    <n v="1434569739"/>
    <b v="0"/>
    <x v="29"/>
    <b v="0"/>
    <s v="technology/wearables"/>
    <x v="1873"/>
    <x v="101"/>
    <x v="2"/>
    <x v="4"/>
    <x v="394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9"/>
    <n v="51149"/>
    <x v="3"/>
    <s v="US"/>
    <s v="USD"/>
    <n v="1471579140"/>
    <n v="1466512683"/>
    <b v="0"/>
    <x v="499"/>
    <b v="0"/>
    <s v="technology/wearables"/>
    <x v="2814"/>
    <x v="2890"/>
    <x v="2"/>
    <x v="4"/>
    <x v="3948"/>
    <d v="2016-08-18T22:59:00"/>
  </r>
  <r>
    <n v="1451"/>
    <s v="Modern Literal Torah Translation (Canceled)"/>
    <s v="Modern Literal Translation of the Torah in English and Russian with sub-linear and interlinear layout."/>
    <x v="426"/>
    <n v="2"/>
    <x v="3"/>
    <s v="US"/>
    <s v="USD"/>
    <n v="1416355259"/>
    <n v="1413759659"/>
    <b v="0"/>
    <x v="198"/>
    <b v="0"/>
    <s v="publishing/translations"/>
    <x v="2815"/>
    <x v="2143"/>
    <x v="3"/>
    <x v="30"/>
    <x v="3949"/>
    <d v="2014-11-18T19:00:59"/>
  </r>
  <r>
    <n v="1452"/>
    <s v="The Judo Preservation Project (Canceled)"/>
    <s v="I am gathering rare, out-of-print Judo books for preservation, translation and sharing."/>
    <x v="32"/>
    <n v="0"/>
    <x v="3"/>
    <s v="US"/>
    <s v="USD"/>
    <n v="1406566363"/>
    <n v="1403974363"/>
    <b v="0"/>
    <x v="485"/>
    <b v="0"/>
    <s v="publishing/translations"/>
    <x v="1725"/>
    <x v="2108"/>
    <x v="3"/>
    <x v="30"/>
    <x v="395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3"/>
    <s v="FR"/>
    <s v="EUR"/>
    <n v="1492270947"/>
    <n v="1488386547"/>
    <b v="0"/>
    <x v="485"/>
    <b v="0"/>
    <s v="publishing/translations"/>
    <x v="1725"/>
    <x v="2108"/>
    <x v="3"/>
    <x v="30"/>
    <x v="395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21"/>
    <n v="15"/>
    <x v="3"/>
    <s v="ES"/>
    <s v="EUR"/>
    <n v="1461535140"/>
    <n v="1459716480"/>
    <b v="0"/>
    <x v="29"/>
    <b v="0"/>
    <s v="publishing/translations"/>
    <x v="2026"/>
    <x v="2"/>
    <x v="3"/>
    <x v="30"/>
    <x v="395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3"/>
    <s v="US"/>
    <s v="USD"/>
    <n v="1409924340"/>
    <n v="1405181320"/>
    <b v="0"/>
    <x v="63"/>
    <b v="0"/>
    <s v="publishing/translations"/>
    <x v="1764"/>
    <x v="2891"/>
    <x v="3"/>
    <x v="30"/>
    <x v="3953"/>
    <d v="2014-09-05T08:39:00"/>
  </r>
  <r>
    <n v="1456"/>
    <s v="Sometimes you don't need love (Canceled)"/>
    <s v="English Version of my auto-published novel"/>
    <x v="10"/>
    <n v="145"/>
    <x v="3"/>
    <s v="IT"/>
    <s v="EUR"/>
    <n v="1483459365"/>
    <n v="1480867365"/>
    <b v="0"/>
    <x v="311"/>
    <b v="0"/>
    <s v="publishing/translations"/>
    <x v="2816"/>
    <x v="2892"/>
    <x v="3"/>
    <x v="30"/>
    <x v="3954"/>
    <d v="2017-01-03T11:02:45"/>
  </r>
  <r>
    <n v="1457"/>
    <s v="Hey! I&quot;m not invisable, I am Just Old (Canceled)"/>
    <s v="Age is more than just a number, I hope your younger than you feel."/>
    <x v="12"/>
    <n v="0"/>
    <x v="3"/>
    <s v="US"/>
    <s v="USD"/>
    <n v="1447281044"/>
    <n v="1444685444"/>
    <b v="0"/>
    <x v="485"/>
    <b v="0"/>
    <s v="publishing/translations"/>
    <x v="1725"/>
    <x v="2108"/>
    <x v="3"/>
    <x v="30"/>
    <x v="395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3"/>
    <s v="US"/>
    <s v="USD"/>
    <n v="1407729600"/>
    <n v="1405097760"/>
    <b v="0"/>
    <x v="485"/>
    <b v="0"/>
    <s v="publishing/translations"/>
    <x v="1725"/>
    <x v="2108"/>
    <x v="3"/>
    <x v="30"/>
    <x v="3956"/>
    <d v="2014-08-10T23:00:00"/>
  </r>
  <r>
    <n v="1459"/>
    <s v="Like all the others (Canceled)"/>
    <s v="What if you suddenly found out, that your life wasnÂ´t the life you thought you had? What if you were like all the others!"/>
    <x v="427"/>
    <n v="0"/>
    <x v="3"/>
    <s v="DK"/>
    <s v="DKK"/>
    <n v="1449077100"/>
    <n v="1446612896"/>
    <b v="0"/>
    <x v="485"/>
    <b v="0"/>
    <s v="publishing/translations"/>
    <x v="1725"/>
    <x v="2108"/>
    <x v="3"/>
    <x v="30"/>
    <x v="3957"/>
    <d v="2015-12-02T12:25:00"/>
  </r>
  <r>
    <n v="1460"/>
    <s v="KJV2015 (Canceled)"/>
    <s v="KJV2015 Easier to understand for our kids and family not leaving out one verse or changing a meaning one bit."/>
    <x v="428"/>
    <n v="0"/>
    <x v="3"/>
    <s v="US"/>
    <s v="USD"/>
    <n v="1417391100"/>
    <n v="1412371898"/>
    <b v="0"/>
    <x v="485"/>
    <b v="0"/>
    <s v="publishing/translations"/>
    <x v="1725"/>
    <x v="2108"/>
    <x v="3"/>
    <x v="30"/>
    <x v="395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3"/>
    <s v="US"/>
    <s v="USD"/>
    <n v="1383789603"/>
    <n v="1381194003"/>
    <b v="0"/>
    <x v="29"/>
    <b v="0"/>
    <s v="publishing/art books"/>
    <x v="2817"/>
    <x v="2208"/>
    <x v="3"/>
    <x v="40"/>
    <x v="395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3"/>
    <s v="US"/>
    <s v="USD"/>
    <n v="1259715000"/>
    <n v="1253712916"/>
    <b v="0"/>
    <x v="485"/>
    <b v="0"/>
    <s v="publishing/art books"/>
    <x v="1725"/>
    <x v="2108"/>
    <x v="3"/>
    <x v="40"/>
    <x v="396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3"/>
    <s v="GB"/>
    <s v="GBP"/>
    <n v="1394815751"/>
    <n v="1389635351"/>
    <b v="0"/>
    <x v="198"/>
    <b v="0"/>
    <s v="publishing/art books"/>
    <x v="2818"/>
    <x v="2294"/>
    <x v="3"/>
    <x v="40"/>
    <x v="3961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3"/>
    <s v="US"/>
    <s v="USD"/>
    <n v="1432843500"/>
    <n v="1430124509"/>
    <b v="0"/>
    <x v="29"/>
    <b v="0"/>
    <s v="publishing/art books"/>
    <x v="1826"/>
    <x v="440"/>
    <x v="3"/>
    <x v="40"/>
    <x v="396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3"/>
    <s v="US"/>
    <s v="USD"/>
    <n v="1307554261"/>
    <n v="1304962261"/>
    <b v="0"/>
    <x v="29"/>
    <b v="0"/>
    <s v="publishing/art books"/>
    <x v="1893"/>
    <x v="101"/>
    <x v="3"/>
    <x v="40"/>
    <x v="3963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3"/>
    <s v="US"/>
    <s v="USD"/>
    <n v="1469656800"/>
    <n v="1467151204"/>
    <b v="0"/>
    <x v="197"/>
    <b v="0"/>
    <s v="publishing/art books"/>
    <x v="2246"/>
    <x v="2893"/>
    <x v="3"/>
    <x v="40"/>
    <x v="3964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3"/>
    <s v="US"/>
    <s v="USD"/>
    <n v="1392595200"/>
    <n v="1391293745"/>
    <b v="0"/>
    <x v="62"/>
    <b v="0"/>
    <s v="publishing/art books"/>
    <x v="2819"/>
    <x v="2894"/>
    <x v="3"/>
    <x v="40"/>
    <x v="396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3"/>
    <s v="US"/>
    <s v="USD"/>
    <n v="1419384585"/>
    <n v="1416360585"/>
    <b v="0"/>
    <x v="19"/>
    <b v="0"/>
    <s v="publishing/art books"/>
    <x v="2820"/>
    <x v="2895"/>
    <x v="3"/>
    <x v="40"/>
    <x v="3966"/>
    <d v="2014-12-23T20:29:45"/>
  </r>
  <r>
    <n v="1569"/>
    <s v="to be removed (Canceled)"/>
    <s v="to be removed"/>
    <x v="11"/>
    <n v="0"/>
    <x v="3"/>
    <s v="US"/>
    <s v="USD"/>
    <n v="1369498714"/>
    <n v="1366906714"/>
    <b v="0"/>
    <x v="485"/>
    <b v="0"/>
    <s v="publishing/art books"/>
    <x v="1725"/>
    <x v="2108"/>
    <x v="3"/>
    <x v="40"/>
    <x v="3967"/>
    <d v="2013-05-25T11:18:34"/>
  </r>
  <r>
    <n v="1570"/>
    <s v="BEAUTIFUL DREAMERS: An Adult Coloring Book (Canceled)"/>
    <s v="A Coloring Book of Breathtaking Beauties_x000a_To Calm the Heart and Soul"/>
    <x v="12"/>
    <n v="2484"/>
    <x v="3"/>
    <s v="US"/>
    <s v="USD"/>
    <n v="1460140282"/>
    <n v="1457551882"/>
    <b v="0"/>
    <x v="47"/>
    <b v="0"/>
    <s v="publishing/art books"/>
    <x v="1981"/>
    <x v="2896"/>
    <x v="3"/>
    <x v="40"/>
    <x v="396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429"/>
    <n v="80"/>
    <x v="3"/>
    <s v="GB"/>
    <s v="GBP"/>
    <n v="1434738483"/>
    <n v="1432146483"/>
    <b v="0"/>
    <x v="304"/>
    <b v="0"/>
    <s v="publishing/art books"/>
    <x v="2821"/>
    <x v="1834"/>
    <x v="3"/>
    <x v="40"/>
    <x v="396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3"/>
    <s v="GB"/>
    <s v="GBP"/>
    <n v="1456703940"/>
    <n v="1454546859"/>
    <b v="0"/>
    <x v="311"/>
    <b v="0"/>
    <s v="publishing/art books"/>
    <x v="1784"/>
    <x v="1442"/>
    <x v="3"/>
    <x v="40"/>
    <x v="397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3"/>
    <s v="CA"/>
    <s v="CAD"/>
    <n v="1491019140"/>
    <n v="1487548802"/>
    <b v="0"/>
    <x v="311"/>
    <b v="0"/>
    <s v="publishing/art books"/>
    <x v="2822"/>
    <x v="2897"/>
    <x v="3"/>
    <x v="40"/>
    <x v="397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3"/>
    <s v="US"/>
    <s v="USD"/>
    <n v="1424211329"/>
    <n v="1421187329"/>
    <b v="0"/>
    <x v="244"/>
    <b v="0"/>
    <s v="publishing/art books"/>
    <x v="2823"/>
    <x v="2898"/>
    <x v="3"/>
    <x v="40"/>
    <x v="397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3"/>
    <s v="US"/>
    <s v="USD"/>
    <n v="1404909296"/>
    <n v="1402317296"/>
    <b v="0"/>
    <x v="2"/>
    <b v="0"/>
    <s v="publishing/art books"/>
    <x v="2824"/>
    <x v="2899"/>
    <x v="3"/>
    <x v="40"/>
    <x v="3973"/>
    <d v="2014-07-09T07:34:56"/>
  </r>
  <r>
    <n v="1576"/>
    <s v="The Obsessive Line Collection (Canceled)"/>
    <s v="For the publication of my first 3 books: an Art book, a graphic novel, and a coloring book"/>
    <x v="10"/>
    <n v="650"/>
    <x v="3"/>
    <s v="US"/>
    <s v="USD"/>
    <n v="1435698368"/>
    <n v="1431810368"/>
    <b v="0"/>
    <x v="73"/>
    <b v="0"/>
    <s v="publishing/art books"/>
    <x v="1806"/>
    <x v="2169"/>
    <x v="3"/>
    <x v="40"/>
    <x v="397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3"/>
    <s v="US"/>
    <s v="USD"/>
    <n v="1343161248"/>
    <n v="1337977248"/>
    <b v="0"/>
    <x v="198"/>
    <b v="0"/>
    <s v="publishing/art books"/>
    <x v="2593"/>
    <x v="1814"/>
    <x v="3"/>
    <x v="40"/>
    <x v="397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430"/>
    <n v="205"/>
    <x v="3"/>
    <s v="US"/>
    <s v="USD"/>
    <n v="1283392800"/>
    <n v="1281317691"/>
    <b v="0"/>
    <x v="304"/>
    <b v="0"/>
    <s v="publishing/art books"/>
    <x v="2825"/>
    <x v="22"/>
    <x v="3"/>
    <x v="40"/>
    <x v="3976"/>
    <d v="2010-09-01T21:00:00"/>
  </r>
  <r>
    <n v="1579"/>
    <s v="psyÂ·choÂ·miÂ·metÂ·ic: The EsÂ·sence of Life (Canceled)"/>
    <s v="'Compilation of visual and literary art through fine art photography, graphic art, and poetry."/>
    <x v="431"/>
    <n v="28"/>
    <x v="3"/>
    <s v="US"/>
    <s v="USD"/>
    <n v="1377734091"/>
    <n v="1374882891"/>
    <b v="0"/>
    <x v="198"/>
    <b v="0"/>
    <s v="publishing/art books"/>
    <x v="2826"/>
    <x v="2231"/>
    <x v="3"/>
    <x v="40"/>
    <x v="3977"/>
    <d v="2013-08-28T18:54:51"/>
  </r>
  <r>
    <n v="1580"/>
    <s v="Faces &amp; Places In Brevard County (Canceled)"/>
    <s v="Creating my 2nd book depicting the people and places in Brevard County w/current images + traveling to obtain new ones."/>
    <x v="221"/>
    <n v="0"/>
    <x v="3"/>
    <s v="US"/>
    <s v="USD"/>
    <n v="1337562726"/>
    <n v="1332378726"/>
    <b v="0"/>
    <x v="485"/>
    <b v="0"/>
    <s v="publishing/art books"/>
    <x v="1725"/>
    <x v="2108"/>
    <x v="3"/>
    <x v="40"/>
    <x v="3978"/>
    <d v="2012-05-20T20:12:06"/>
  </r>
  <r>
    <n v="2341"/>
    <s v="Cutting Edge Fitness Website (Canceled)"/>
    <s v="This website will serve as an interface to change lives and have a community routing for your success!"/>
    <x v="10"/>
    <n v="0"/>
    <x v="3"/>
    <s v="US"/>
    <s v="USD"/>
    <n v="1436729504"/>
    <n v="1434137504"/>
    <b v="0"/>
    <x v="485"/>
    <b v="0"/>
    <s v="technology/web"/>
    <x v="1725"/>
    <x v="2108"/>
    <x v="2"/>
    <x v="24"/>
    <x v="3979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5"/>
    <n v="0"/>
    <x v="3"/>
    <s v="US"/>
    <s v="USD"/>
    <n v="1412571600"/>
    <n v="1410799870"/>
    <b v="0"/>
    <x v="485"/>
    <b v="0"/>
    <s v="technology/web"/>
    <x v="1725"/>
    <x v="2108"/>
    <x v="2"/>
    <x v="24"/>
    <x v="3980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3"/>
    <s v="US"/>
    <s v="USD"/>
    <n v="1452282420"/>
    <n v="1447962505"/>
    <b v="0"/>
    <x v="29"/>
    <b v="0"/>
    <s v="technology/web"/>
    <x v="1874"/>
    <x v="2697"/>
    <x v="2"/>
    <x v="24"/>
    <x v="398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s v="CA"/>
    <s v="CAD"/>
    <n v="1466789269"/>
    <n v="1464197269"/>
    <b v="0"/>
    <x v="29"/>
    <b v="0"/>
    <s v="technology/web"/>
    <x v="1826"/>
    <x v="2143"/>
    <x v="2"/>
    <x v="24"/>
    <x v="3982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3"/>
    <s v="US"/>
    <s v="USD"/>
    <n v="1427845140"/>
    <n v="1424822556"/>
    <b v="0"/>
    <x v="485"/>
    <b v="0"/>
    <s v="technology/web"/>
    <x v="1725"/>
    <x v="2108"/>
    <x v="2"/>
    <x v="24"/>
    <x v="3983"/>
    <d v="2015-03-31T18:39:00"/>
  </r>
  <r>
    <n v="2346"/>
    <s v="Ez 2c 3D Viewers (Canceled)"/>
    <s v="Watch and Make FREE 3D Videos &amp; Pics - No Viewer needed. To Help Learn we have Training and Instant 3D viewers."/>
    <x v="180"/>
    <n v="39"/>
    <x v="3"/>
    <s v="US"/>
    <s v="USD"/>
    <n v="1476731431"/>
    <n v="1472843431"/>
    <b v="0"/>
    <x v="311"/>
    <b v="0"/>
    <s v="technology/web"/>
    <x v="2827"/>
    <x v="31"/>
    <x v="2"/>
    <x v="24"/>
    <x v="3984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3"/>
    <s v="US"/>
    <s v="USD"/>
    <n v="1472135676"/>
    <n v="1469543676"/>
    <b v="0"/>
    <x v="29"/>
    <b v="0"/>
    <s v="technology/web"/>
    <x v="2631"/>
    <x v="2"/>
    <x v="2"/>
    <x v="24"/>
    <x v="3985"/>
    <d v="2016-08-25T09:34:36"/>
  </r>
  <r>
    <n v="2348"/>
    <s v="Business &amp; Entertainment In 3D World! (Canceled)"/>
    <s v="Own, Buy, Sell 3D property! 3D games, 3D traveling and earn in one virtual 3D NEASPACE, Best for Oculus Rift environment."/>
    <x v="123"/>
    <n v="270"/>
    <x v="3"/>
    <s v="US"/>
    <s v="USD"/>
    <n v="1456006938"/>
    <n v="1450822938"/>
    <b v="0"/>
    <x v="264"/>
    <b v="0"/>
    <s v="technology/web"/>
    <x v="2828"/>
    <x v="850"/>
    <x v="2"/>
    <x v="24"/>
    <x v="398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432"/>
    <n v="0"/>
    <x v="3"/>
    <s v="SE"/>
    <s v="SEK"/>
    <n v="1439318228"/>
    <n v="1436812628"/>
    <b v="0"/>
    <x v="485"/>
    <b v="0"/>
    <s v="technology/web"/>
    <x v="1725"/>
    <x v="2108"/>
    <x v="2"/>
    <x v="24"/>
    <x v="3987"/>
    <d v="2015-08-11T13:37:08"/>
  </r>
  <r>
    <n v="2350"/>
    <s v="HoxWi - Simple and reliable online customer services (Canceled)"/>
    <s v="HoxWi are the future for real time interaction with on-line customers via chat or video conference."/>
    <x v="69"/>
    <n v="0"/>
    <x v="3"/>
    <s v="IE"/>
    <s v="EUR"/>
    <n v="1483474370"/>
    <n v="1480882370"/>
    <b v="0"/>
    <x v="485"/>
    <b v="0"/>
    <s v="technology/web"/>
    <x v="1725"/>
    <x v="2108"/>
    <x v="2"/>
    <x v="24"/>
    <x v="3988"/>
    <d v="2017-01-03T15:12:50"/>
  </r>
  <r>
    <n v="2351"/>
    <s v="NZ Auction site.  No listing or success fees. Only $2 p/m"/>
    <s v="Donate $30 or more and receive a free selfie stick."/>
    <x v="433"/>
    <n v="108"/>
    <x v="3"/>
    <s v="NZ"/>
    <s v="NZD"/>
    <n v="1430360739"/>
    <n v="1427768739"/>
    <b v="0"/>
    <x v="63"/>
    <b v="0"/>
    <s v="technology/web"/>
    <x v="2829"/>
    <x v="2900"/>
    <x v="2"/>
    <x v="24"/>
    <x v="398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s v="US"/>
    <s v="USD"/>
    <n v="1433603552"/>
    <n v="1428419552"/>
    <b v="0"/>
    <x v="485"/>
    <b v="0"/>
    <s v="technology/web"/>
    <x v="1725"/>
    <x v="2108"/>
    <x v="2"/>
    <x v="24"/>
    <x v="399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s v="US"/>
    <s v="USD"/>
    <n v="1429632822"/>
    <n v="1428596022"/>
    <b v="0"/>
    <x v="485"/>
    <b v="0"/>
    <s v="technology/web"/>
    <x v="1725"/>
    <x v="2108"/>
    <x v="2"/>
    <x v="24"/>
    <x v="3991"/>
    <d v="2015-04-21T11:13:42"/>
  </r>
  <r>
    <n v="2354"/>
    <s v="Dissertation (Canceled)"/>
    <s v="Almost done with doctorate degree but need funding of $35,000 to complete research of project."/>
    <x v="19"/>
    <n v="25"/>
    <x v="3"/>
    <s v="US"/>
    <s v="USD"/>
    <n v="1420910460"/>
    <n v="1415726460"/>
    <b v="0"/>
    <x v="29"/>
    <b v="0"/>
    <s v="technology/web"/>
    <x v="2830"/>
    <x v="801"/>
    <x v="2"/>
    <x v="24"/>
    <x v="3992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3"/>
    <s v="AU"/>
    <s v="AUD"/>
    <n v="1430604136"/>
    <n v="1428012136"/>
    <b v="0"/>
    <x v="198"/>
    <b v="0"/>
    <s v="technology/web"/>
    <x v="2407"/>
    <x v="1814"/>
    <x v="2"/>
    <x v="24"/>
    <x v="3993"/>
    <d v="2015-05-02T17:02:16"/>
  </r>
  <r>
    <n v="2356"/>
    <s v="HardstyleUnited.com (Canceled)"/>
    <s v="HardstyleUnited.com The Global Hardstyle community. Your Hardstyle community."/>
    <x v="3"/>
    <n v="0"/>
    <x v="3"/>
    <s v="NL"/>
    <s v="EUR"/>
    <n v="1433530104"/>
    <n v="1430938104"/>
    <b v="0"/>
    <x v="485"/>
    <b v="0"/>
    <s v="technology/web"/>
    <x v="1725"/>
    <x v="2108"/>
    <x v="2"/>
    <x v="24"/>
    <x v="3994"/>
    <d v="2015-06-05T13:48:24"/>
  </r>
  <r>
    <n v="2357"/>
    <s v="Online therapist directory - Click For Therapy (Canceled)"/>
    <s v="Click For Therapy is a website that was created to connect consumers and therapists across the UK."/>
    <x v="63"/>
    <n v="0"/>
    <x v="3"/>
    <s v="GB"/>
    <s v="GBP"/>
    <n v="1445093578"/>
    <n v="1442501578"/>
    <b v="0"/>
    <x v="485"/>
    <b v="0"/>
    <s v="technology/web"/>
    <x v="1725"/>
    <x v="2108"/>
    <x v="2"/>
    <x v="24"/>
    <x v="3995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3"/>
    <s v="GB"/>
    <s v="GBP"/>
    <n v="1422664740"/>
    <n v="1417818036"/>
    <b v="0"/>
    <x v="485"/>
    <b v="0"/>
    <s v="technology/web"/>
    <x v="1725"/>
    <x v="2108"/>
    <x v="2"/>
    <x v="24"/>
    <x v="3996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s v="US"/>
    <s v="USD"/>
    <n v="1438616124"/>
    <n v="1433432124"/>
    <b v="0"/>
    <x v="311"/>
    <b v="0"/>
    <s v="technology/web"/>
    <x v="2831"/>
    <x v="2901"/>
    <x v="2"/>
    <x v="24"/>
    <x v="3997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3"/>
    <s v="CA"/>
    <s v="CAD"/>
    <n v="1454864280"/>
    <n v="1452272280"/>
    <b v="0"/>
    <x v="29"/>
    <b v="0"/>
    <s v="technology/web"/>
    <x v="1799"/>
    <x v="2230"/>
    <x v="2"/>
    <x v="24"/>
    <x v="3998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3"/>
    <s v="CA"/>
    <s v="CAD"/>
    <n v="1462053600"/>
    <n v="1459975008"/>
    <b v="0"/>
    <x v="485"/>
    <b v="0"/>
    <s v="technology/web"/>
    <x v="1725"/>
    <x v="2108"/>
    <x v="2"/>
    <x v="24"/>
    <x v="3999"/>
    <d v="2016-04-30T17:00:00"/>
  </r>
  <r>
    <n v="2362"/>
    <s v="Help CRB obtain 501(c)(3) status! (Canceled)"/>
    <s v="The Columbus Ruby Brigade has brought monthly ruby goodness and camaraderie to all participants."/>
    <x v="207"/>
    <n v="120"/>
    <x v="3"/>
    <s v="US"/>
    <s v="USD"/>
    <n v="1418315470"/>
    <n v="1415723470"/>
    <b v="0"/>
    <x v="198"/>
    <b v="0"/>
    <s v="technology/web"/>
    <x v="2832"/>
    <x v="88"/>
    <x v="2"/>
    <x v="24"/>
    <x v="400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309"/>
    <n v="0"/>
    <x v="3"/>
    <s v="US"/>
    <s v="USD"/>
    <n v="1451348200"/>
    <n v="1447460200"/>
    <b v="0"/>
    <x v="485"/>
    <b v="0"/>
    <s v="technology/web"/>
    <x v="1725"/>
    <x v="2108"/>
    <x v="2"/>
    <x v="24"/>
    <x v="4001"/>
    <d v="2015-12-28T19:16:40"/>
  </r>
  <r>
    <n v="2364"/>
    <s v="Minecraft Server and Website Help (Name: Forge Realms)"/>
    <s v="Making a Minecraft server and Website and I need your help to fund it. Thanks in Advance!"/>
    <x v="434"/>
    <n v="0"/>
    <x v="3"/>
    <s v="US"/>
    <s v="USD"/>
    <n v="1445898356"/>
    <n v="1441146356"/>
    <b v="0"/>
    <x v="485"/>
    <b v="0"/>
    <s v="technology/web"/>
    <x v="1725"/>
    <x v="2108"/>
    <x v="2"/>
    <x v="24"/>
    <x v="4002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3"/>
    <s v="IT"/>
    <s v="EUR"/>
    <n v="1453071600"/>
    <n v="1449596425"/>
    <b v="0"/>
    <x v="485"/>
    <b v="0"/>
    <s v="technology/web"/>
    <x v="1725"/>
    <x v="2108"/>
    <x v="2"/>
    <x v="24"/>
    <x v="400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s v="GB"/>
    <s v="GBP"/>
    <n v="1445431533"/>
    <n v="1442839533"/>
    <b v="0"/>
    <x v="74"/>
    <b v="0"/>
    <s v="technology/web"/>
    <x v="2833"/>
    <x v="2902"/>
    <x v="2"/>
    <x v="24"/>
    <x v="400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9"/>
    <n v="670"/>
    <x v="3"/>
    <s v="US"/>
    <s v="USD"/>
    <n v="1461622616"/>
    <n v="1456442216"/>
    <b v="0"/>
    <x v="25"/>
    <b v="0"/>
    <s v="technology/web"/>
    <x v="2834"/>
    <x v="2903"/>
    <x v="2"/>
    <x v="24"/>
    <x v="400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68"/>
    <n v="100"/>
    <x v="3"/>
    <s v="US"/>
    <s v="USD"/>
    <n v="1429028365"/>
    <n v="1425143965"/>
    <b v="0"/>
    <x v="198"/>
    <b v="0"/>
    <s v="technology/web"/>
    <x v="2207"/>
    <x v="73"/>
    <x v="2"/>
    <x v="24"/>
    <x v="400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s v="US"/>
    <s v="USD"/>
    <n v="1455132611"/>
    <n v="1452540611"/>
    <b v="0"/>
    <x v="485"/>
    <b v="0"/>
    <s v="technology/web"/>
    <x v="1725"/>
    <x v="2108"/>
    <x v="2"/>
    <x v="24"/>
    <x v="400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s v="US"/>
    <s v="USD"/>
    <n v="1418877141"/>
    <n v="1416285141"/>
    <b v="0"/>
    <x v="304"/>
    <b v="0"/>
    <s v="technology/web"/>
    <x v="2835"/>
    <x v="2220"/>
    <x v="2"/>
    <x v="24"/>
    <x v="4008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3"/>
    <s v="US"/>
    <s v="USD"/>
    <n v="1435257596"/>
    <n v="1432665596"/>
    <b v="0"/>
    <x v="485"/>
    <b v="0"/>
    <s v="technology/web"/>
    <x v="1725"/>
    <x v="2108"/>
    <x v="2"/>
    <x v="24"/>
    <x v="400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5"/>
    <n v="180"/>
    <x v="3"/>
    <s v="AU"/>
    <s v="AUD"/>
    <n v="1429839571"/>
    <n v="1427247571"/>
    <b v="0"/>
    <x v="244"/>
    <b v="0"/>
    <s v="technology/web"/>
    <x v="2836"/>
    <x v="446"/>
    <x v="2"/>
    <x v="24"/>
    <x v="4010"/>
    <d v="2015-04-23T20:39:31"/>
  </r>
  <r>
    <n v="2373"/>
    <s v="Cykelauktion.com (Canceled)"/>
    <s v="We want to create a safe marketplace for buying and selling bicycles."/>
    <x v="435"/>
    <n v="50"/>
    <x v="3"/>
    <s v="SE"/>
    <s v="SEK"/>
    <n v="1440863624"/>
    <n v="1438271624"/>
    <b v="0"/>
    <x v="29"/>
    <b v="0"/>
    <s v="technology/web"/>
    <x v="2837"/>
    <x v="73"/>
    <x v="2"/>
    <x v="24"/>
    <x v="4011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3"/>
    <s v="US"/>
    <s v="USD"/>
    <n v="1423772060"/>
    <n v="1421180060"/>
    <b v="0"/>
    <x v="29"/>
    <b v="0"/>
    <s v="technology/web"/>
    <x v="2838"/>
    <x v="440"/>
    <x v="2"/>
    <x v="24"/>
    <x v="401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s v="US"/>
    <s v="USD"/>
    <n v="1473451437"/>
    <n v="1470859437"/>
    <b v="0"/>
    <x v="485"/>
    <b v="0"/>
    <s v="technology/web"/>
    <x v="1725"/>
    <x v="2108"/>
    <x v="2"/>
    <x v="24"/>
    <x v="4013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3"/>
    <s v="US"/>
    <s v="USD"/>
    <n v="1449785566"/>
    <n v="1447193566"/>
    <b v="0"/>
    <x v="304"/>
    <b v="0"/>
    <s v="technology/web"/>
    <x v="2839"/>
    <x v="2904"/>
    <x v="2"/>
    <x v="24"/>
    <x v="4014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s v="CA"/>
    <s v="CAD"/>
    <n v="1480110783"/>
    <n v="1477515183"/>
    <b v="0"/>
    <x v="485"/>
    <b v="0"/>
    <s v="technology/web"/>
    <x v="1725"/>
    <x v="2108"/>
    <x v="2"/>
    <x v="24"/>
    <x v="4015"/>
    <d v="2016-11-25T16:53:03"/>
  </r>
  <r>
    <n v="2378"/>
    <s v="KEEPUP INC (Canceled)"/>
    <s v="KEEPUP allows you to extend your social circle by introducing you to new people via your friends."/>
    <x v="274"/>
    <n v="0"/>
    <x v="3"/>
    <s v="US"/>
    <s v="USD"/>
    <n v="1440548330"/>
    <n v="1438042730"/>
    <b v="0"/>
    <x v="485"/>
    <b v="0"/>
    <s v="technology/web"/>
    <x v="1725"/>
    <x v="2108"/>
    <x v="2"/>
    <x v="24"/>
    <x v="4016"/>
    <d v="2015-08-25T19:18:50"/>
  </r>
  <r>
    <n v="2379"/>
    <s v="SelectCooks.com (Canceled)"/>
    <s v="Selectcooks.com is a community marketplace for people to list, find and hire chefs."/>
    <x v="11"/>
    <n v="0"/>
    <x v="3"/>
    <s v="US"/>
    <s v="USD"/>
    <n v="1444004616"/>
    <n v="1440116616"/>
    <b v="0"/>
    <x v="485"/>
    <b v="0"/>
    <s v="technology/web"/>
    <x v="1725"/>
    <x v="2108"/>
    <x v="2"/>
    <x v="24"/>
    <x v="4017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3"/>
    <s v="US"/>
    <s v="USD"/>
    <n v="1443726142"/>
    <n v="1441134142"/>
    <b v="0"/>
    <x v="311"/>
    <b v="0"/>
    <s v="technology/web"/>
    <x v="1896"/>
    <x v="2630"/>
    <x v="2"/>
    <x v="24"/>
    <x v="4018"/>
    <d v="2015-10-01T14:02:22"/>
  </r>
  <r>
    <n v="2381"/>
    <s v="Cannabis Connection (Canceled)"/>
    <s v="Social Media Platform for the Marijuana Industry to create professionalism and a stable lasting market."/>
    <x v="436"/>
    <n v="1571"/>
    <x v="3"/>
    <s v="US"/>
    <s v="USD"/>
    <n v="1428704848"/>
    <n v="1426112848"/>
    <b v="0"/>
    <x v="63"/>
    <b v="0"/>
    <s v="technology/web"/>
    <x v="2840"/>
    <x v="2905"/>
    <x v="2"/>
    <x v="24"/>
    <x v="4019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3"/>
    <s v="US"/>
    <s v="USD"/>
    <n v="1438662603"/>
    <n v="1436502603"/>
    <b v="0"/>
    <x v="198"/>
    <b v="0"/>
    <s v="technology/web"/>
    <x v="1893"/>
    <x v="2419"/>
    <x v="2"/>
    <x v="24"/>
    <x v="4020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s v="NZ"/>
    <s v="NZD"/>
    <n v="1424568107"/>
    <n v="1421976107"/>
    <b v="0"/>
    <x v="311"/>
    <b v="0"/>
    <s v="technology/web"/>
    <x v="2841"/>
    <x v="1862"/>
    <x v="2"/>
    <x v="24"/>
    <x v="402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s v="US"/>
    <s v="USD"/>
    <n v="1415932643"/>
    <n v="1413337043"/>
    <b v="0"/>
    <x v="22"/>
    <b v="0"/>
    <s v="technology/web"/>
    <x v="1751"/>
    <x v="2143"/>
    <x v="2"/>
    <x v="24"/>
    <x v="402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62"/>
    <n v="788"/>
    <x v="3"/>
    <s v="US"/>
    <s v="USD"/>
    <n v="1438793432"/>
    <n v="1436201432"/>
    <b v="0"/>
    <x v="63"/>
    <b v="0"/>
    <s v="technology/web"/>
    <x v="2842"/>
    <x v="2906"/>
    <x v="2"/>
    <x v="24"/>
    <x v="4023"/>
    <d v="2015-08-05T11:50:32"/>
  </r>
  <r>
    <n v="2386"/>
    <s v="Realjobmatch.com (Canceled)"/>
    <s v="Realjobmatch is not just a job search site but a matching site , matching the right jobseekers with the best jobs."/>
    <x v="11"/>
    <n v="0"/>
    <x v="3"/>
    <s v="CA"/>
    <s v="CAD"/>
    <n v="1420920424"/>
    <n v="1415736424"/>
    <b v="0"/>
    <x v="485"/>
    <b v="0"/>
    <s v="technology/web"/>
    <x v="1725"/>
    <x v="2108"/>
    <x v="2"/>
    <x v="24"/>
    <x v="402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74"/>
    <n v="1026"/>
    <x v="3"/>
    <s v="US"/>
    <s v="USD"/>
    <n v="1469199740"/>
    <n v="1465311740"/>
    <b v="0"/>
    <x v="311"/>
    <b v="0"/>
    <s v="technology/web"/>
    <x v="2843"/>
    <x v="2907"/>
    <x v="2"/>
    <x v="24"/>
    <x v="402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427"/>
    <n v="463"/>
    <x v="3"/>
    <s v="US"/>
    <s v="USD"/>
    <n v="1421350140"/>
    <n v="1418761759"/>
    <b v="0"/>
    <x v="22"/>
    <b v="0"/>
    <s v="technology/web"/>
    <x v="2844"/>
    <x v="2908"/>
    <x v="2"/>
    <x v="24"/>
    <x v="402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3"/>
    <s v="FR"/>
    <s v="EUR"/>
    <n v="1437861540"/>
    <n v="1435160452"/>
    <b v="0"/>
    <x v="29"/>
    <b v="0"/>
    <s v="technology/web"/>
    <x v="2845"/>
    <x v="446"/>
    <x v="2"/>
    <x v="24"/>
    <x v="402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3"/>
    <s v="AU"/>
    <s v="AUD"/>
    <n v="1420352264"/>
    <n v="1416896264"/>
    <b v="0"/>
    <x v="485"/>
    <b v="0"/>
    <s v="technology/web"/>
    <x v="1725"/>
    <x v="2108"/>
    <x v="2"/>
    <x v="24"/>
    <x v="4028"/>
    <d v="2015-01-04T01:17:44"/>
  </r>
  <r>
    <n v="2391"/>
    <s v="oToBOTS.com - Freedom from high cost auto repairs (Canceled)"/>
    <s v="Using the power of internet to help people save hundreds in car repair."/>
    <x v="22"/>
    <n v="25"/>
    <x v="3"/>
    <s v="US"/>
    <s v="USD"/>
    <n v="1427825044"/>
    <n v="1425236644"/>
    <b v="0"/>
    <x v="29"/>
    <b v="0"/>
    <s v="technology/web"/>
    <x v="1871"/>
    <x v="801"/>
    <x v="2"/>
    <x v="24"/>
    <x v="4029"/>
    <d v="2015-03-31T13:04:04"/>
  </r>
  <r>
    <n v="2392"/>
    <s v="WILLAMETTE EXTRA BOARD (Canceled)"/>
    <s v="I am asking for $4,200 to launch a unique website serving professionals in any and all industries seeking additional income in Oregon."/>
    <x v="203"/>
    <n v="0"/>
    <x v="3"/>
    <s v="US"/>
    <s v="USD"/>
    <n v="1446087223"/>
    <n v="1443495223"/>
    <b v="0"/>
    <x v="485"/>
    <b v="0"/>
    <s v="technology/web"/>
    <x v="1725"/>
    <x v="2108"/>
    <x v="2"/>
    <x v="24"/>
    <x v="4030"/>
    <d v="2015-10-28T21:53:43"/>
  </r>
  <r>
    <n v="2393"/>
    <s v="Game Swapper (Canceled)"/>
    <s v="Imagine a world where you can swap a video game you're tired of playing for a video game you actually want to play for just $1.50!"/>
    <x v="60"/>
    <n v="50"/>
    <x v="3"/>
    <s v="US"/>
    <s v="USD"/>
    <n v="1439048017"/>
    <n v="1436456017"/>
    <b v="0"/>
    <x v="29"/>
    <b v="0"/>
    <s v="technology/web"/>
    <x v="1735"/>
    <x v="73"/>
    <x v="2"/>
    <x v="24"/>
    <x v="4031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s v="IE"/>
    <s v="EUR"/>
    <n v="1424940093"/>
    <n v="1422348093"/>
    <b v="0"/>
    <x v="198"/>
    <b v="0"/>
    <s v="technology/web"/>
    <x v="2539"/>
    <x v="2727"/>
    <x v="2"/>
    <x v="24"/>
    <x v="4032"/>
    <d v="2015-02-26T03:41:33"/>
  </r>
  <r>
    <n v="2395"/>
    <s v="VENT it out (Canceled)"/>
    <s v="I am making a social website where people can anonymously or openly vent, All walks of life all over the world"/>
    <x v="341"/>
    <n v="0"/>
    <x v="3"/>
    <s v="US"/>
    <s v="USD"/>
    <n v="1484038620"/>
    <n v="1481597687"/>
    <b v="0"/>
    <x v="485"/>
    <b v="0"/>
    <s v="technology/web"/>
    <x v="1725"/>
    <x v="2108"/>
    <x v="2"/>
    <x v="24"/>
    <x v="4033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3"/>
    <s v="CH"/>
    <s v="CHF"/>
    <n v="1444940558"/>
    <n v="1442348558"/>
    <b v="0"/>
    <x v="29"/>
    <b v="0"/>
    <s v="technology/web"/>
    <x v="1873"/>
    <x v="440"/>
    <x v="2"/>
    <x v="24"/>
    <x v="4034"/>
    <d v="2015-10-15T15:22:38"/>
  </r>
  <r>
    <n v="2397"/>
    <s v="#ADOPTROHINGYA PROJECT (Canceled)"/>
    <s v="Matching refugees with sponsors in the US for 5 years. Our goal is to assist 300 Rohingya refugee families with supportive communities."/>
    <x v="438"/>
    <n v="0"/>
    <x v="3"/>
    <s v="US"/>
    <s v="USD"/>
    <n v="1420233256"/>
    <n v="1417641256"/>
    <b v="0"/>
    <x v="485"/>
    <b v="0"/>
    <s v="technology/web"/>
    <x v="1725"/>
    <x v="2108"/>
    <x v="2"/>
    <x v="24"/>
    <x v="4035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3"/>
    <s v="US"/>
    <s v="USD"/>
    <n v="1435874384"/>
    <n v="1433282384"/>
    <b v="0"/>
    <x v="485"/>
    <b v="0"/>
    <s v="technology/web"/>
    <x v="1725"/>
    <x v="2108"/>
    <x v="2"/>
    <x v="24"/>
    <x v="4036"/>
    <d v="2015-07-02T16:59:44"/>
  </r>
  <r>
    <n v="2399"/>
    <s v="SheLifts - the #1 Female Bodybuilding HUB (Canceled)"/>
    <s v="SheLifts is going to be the number One international social HUB &amp; information resource for women into weight lifting"/>
    <x v="55"/>
    <n v="0"/>
    <x v="3"/>
    <s v="SE"/>
    <s v="SEK"/>
    <n v="1418934506"/>
    <n v="1415910506"/>
    <b v="0"/>
    <x v="485"/>
    <b v="0"/>
    <s v="technology/web"/>
    <x v="1725"/>
    <x v="2108"/>
    <x v="2"/>
    <x v="24"/>
    <x v="4037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9"/>
    <n v="0"/>
    <x v="3"/>
    <s v="AU"/>
    <s v="AUD"/>
    <n v="1460615164"/>
    <n v="1458023164"/>
    <b v="0"/>
    <x v="485"/>
    <b v="0"/>
    <s v="technology/web"/>
    <x v="1725"/>
    <x v="2108"/>
    <x v="2"/>
    <x v="24"/>
    <x v="4038"/>
    <d v="2016-04-14T01:26:04"/>
  </r>
  <r>
    <n v="2561"/>
    <s v="Project Bearnaise Trucks (Canceled)"/>
    <s v="Ever had chicken fingers smothered in bearnaise sauce, resting on a bed of your favorite rice? We need these meals on wheels."/>
    <x v="60"/>
    <n v="0"/>
    <x v="3"/>
    <s v="CA"/>
    <s v="CAD"/>
    <n v="1444740089"/>
    <n v="1442148089"/>
    <b v="0"/>
    <x v="485"/>
    <b v="0"/>
    <s v="food/food trucks"/>
    <x v="1725"/>
    <x v="2108"/>
    <x v="7"/>
    <x v="29"/>
    <x v="403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s v="DE"/>
    <s v="EUR"/>
    <n v="1476189339"/>
    <n v="1471005339"/>
    <b v="0"/>
    <x v="311"/>
    <b v="0"/>
    <s v="food/food trucks"/>
    <x v="1975"/>
    <x v="801"/>
    <x v="7"/>
    <x v="29"/>
    <x v="4040"/>
    <d v="2016-10-11T07:35:39"/>
  </r>
  <r>
    <n v="2563"/>
    <s v="Phoenix Pearl Boba Tea Truck (Canceled)"/>
    <s v="Michigan based bubble tea and specialty ice cream food truck"/>
    <x v="22"/>
    <n v="0"/>
    <x v="3"/>
    <s v="US"/>
    <s v="USD"/>
    <n v="1438226451"/>
    <n v="1433042451"/>
    <b v="0"/>
    <x v="485"/>
    <b v="0"/>
    <s v="food/food trucks"/>
    <x v="1725"/>
    <x v="2108"/>
    <x v="7"/>
    <x v="29"/>
    <x v="4041"/>
    <d v="2015-07-29T22:20:51"/>
  </r>
  <r>
    <n v="2564"/>
    <s v="Seaside Eddy's - Wheels on the Ground! (Canceled)"/>
    <s v="We want to bring the wonderful flavors of the Jersey Shore, my home, to my new home in Winnipeg, the center of Canada."/>
    <x v="68"/>
    <n v="0"/>
    <x v="3"/>
    <s v="CA"/>
    <s v="CAD"/>
    <n v="1406854699"/>
    <n v="1404262699"/>
    <b v="0"/>
    <x v="485"/>
    <b v="0"/>
    <s v="food/food trucks"/>
    <x v="1725"/>
    <x v="2108"/>
    <x v="7"/>
    <x v="29"/>
    <x v="4042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3"/>
    <s v="US"/>
    <s v="USD"/>
    <n v="1462827000"/>
    <n v="1457710589"/>
    <b v="0"/>
    <x v="29"/>
    <b v="0"/>
    <s v="food/food trucks"/>
    <x v="1900"/>
    <x v="101"/>
    <x v="7"/>
    <x v="29"/>
    <x v="4043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3"/>
    <s v="US"/>
    <s v="USD"/>
    <n v="1408663948"/>
    <n v="1406071948"/>
    <b v="0"/>
    <x v="485"/>
    <b v="0"/>
    <s v="food/food trucks"/>
    <x v="1725"/>
    <x v="2108"/>
    <x v="7"/>
    <x v="29"/>
    <x v="4044"/>
    <d v="2014-08-21T18:32:28"/>
  </r>
  <r>
    <n v="2567"/>
    <s v="Burgers and Babes Food Truck (Canceled)"/>
    <s v="You're leaving a Bar/Nightclub what else would you want more than to have a Juicy Burger and to see Beautiful Girls making it."/>
    <x v="66"/>
    <n v="120"/>
    <x v="3"/>
    <s v="US"/>
    <s v="USD"/>
    <n v="1429823138"/>
    <n v="1427231138"/>
    <b v="0"/>
    <x v="198"/>
    <b v="0"/>
    <s v="food/food trucks"/>
    <x v="1920"/>
    <x v="88"/>
    <x v="7"/>
    <x v="29"/>
    <x v="404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s v="GB"/>
    <s v="GBP"/>
    <n v="1472745594"/>
    <n v="1470153594"/>
    <b v="0"/>
    <x v="29"/>
    <b v="0"/>
    <s v="food/food trucks"/>
    <x v="2031"/>
    <x v="73"/>
    <x v="7"/>
    <x v="29"/>
    <x v="4046"/>
    <d v="2016-09-01T10:59:54"/>
  </r>
  <r>
    <n v="2569"/>
    <s v="Rochester Needs a Dessert Food Truck (Canceled)"/>
    <s v="With your help, I would be able to get a truck and start the process of getting it ready for the 2016 season."/>
    <x v="86"/>
    <n v="145"/>
    <x v="3"/>
    <s v="US"/>
    <s v="USD"/>
    <n v="1442457112"/>
    <n v="1439865112"/>
    <b v="0"/>
    <x v="198"/>
    <b v="0"/>
    <s v="food/food trucks"/>
    <x v="2846"/>
    <x v="2909"/>
    <x v="7"/>
    <x v="29"/>
    <x v="404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s v="US"/>
    <s v="USD"/>
    <n v="1486590035"/>
    <n v="1483998035"/>
    <b v="0"/>
    <x v="198"/>
    <b v="0"/>
    <s v="food/food trucks"/>
    <x v="2847"/>
    <x v="2910"/>
    <x v="7"/>
    <x v="29"/>
    <x v="4048"/>
    <d v="2017-02-08T16:40:35"/>
  </r>
  <r>
    <n v="2571"/>
    <s v="Coco Bowls (Canceled)"/>
    <s v="Perth locals who dream of opening a health food van, and serving treats that not only taste amazing but also benefit your body."/>
    <x v="60"/>
    <n v="250"/>
    <x v="3"/>
    <s v="AU"/>
    <s v="AUD"/>
    <n v="1463645521"/>
    <n v="1458461521"/>
    <b v="0"/>
    <x v="304"/>
    <b v="0"/>
    <s v="food/food trucks"/>
    <x v="2207"/>
    <x v="613"/>
    <x v="7"/>
    <x v="29"/>
    <x v="4049"/>
    <d v="2016-05-19T03:12:01"/>
  </r>
  <r>
    <n v="2572"/>
    <s v="A Dream of Naughty Nachos (Canceled)"/>
    <s v="Mesquite smoked brisket nachos, food truck style, with homemade salsa to make your taste buds dance."/>
    <x v="11"/>
    <n v="0"/>
    <x v="3"/>
    <s v="US"/>
    <s v="USD"/>
    <n v="1428893517"/>
    <n v="1426301517"/>
    <b v="0"/>
    <x v="485"/>
    <b v="0"/>
    <s v="food/food trucks"/>
    <x v="1725"/>
    <x v="2108"/>
    <x v="7"/>
    <x v="29"/>
    <x v="4050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s v="US"/>
    <s v="USD"/>
    <n v="1408803149"/>
    <n v="1404915149"/>
    <b v="0"/>
    <x v="485"/>
    <b v="0"/>
    <s v="food/food trucks"/>
    <x v="1725"/>
    <x v="2108"/>
    <x v="7"/>
    <x v="29"/>
    <x v="405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s v="US"/>
    <s v="USD"/>
    <n v="1463600945"/>
    <n v="1461786545"/>
    <b v="0"/>
    <x v="485"/>
    <b v="0"/>
    <s v="food/food trucks"/>
    <x v="1725"/>
    <x v="2108"/>
    <x v="7"/>
    <x v="29"/>
    <x v="4052"/>
    <d v="2016-05-18T14:49:05"/>
  </r>
  <r>
    <n v="2575"/>
    <s v="Vdub dogs (Canceled)"/>
    <s v="Hello everyone, Iv'e decided to put my love for old Volkswagen buses and my love for cooking together! Support vdub dogs hot dog bus!"/>
    <x v="56"/>
    <n v="0"/>
    <x v="3"/>
    <s v="US"/>
    <s v="USD"/>
    <n v="1421030194"/>
    <n v="1418438194"/>
    <b v="0"/>
    <x v="485"/>
    <b v="0"/>
    <s v="food/food trucks"/>
    <x v="1725"/>
    <x v="2108"/>
    <x v="7"/>
    <x v="29"/>
    <x v="4053"/>
    <d v="2015-01-11T21:36:34"/>
  </r>
  <r>
    <n v="2576"/>
    <s v="2 Go Fast Food (Canceled)"/>
    <s v="A New Twist with an American and Philippine fast food Mobile Trailer."/>
    <x v="3"/>
    <n v="0"/>
    <x v="3"/>
    <s v="US"/>
    <s v="USD"/>
    <n v="1428707647"/>
    <n v="1424823247"/>
    <b v="0"/>
    <x v="485"/>
    <b v="0"/>
    <s v="food/food trucks"/>
    <x v="1725"/>
    <x v="2108"/>
    <x v="7"/>
    <x v="29"/>
    <x v="4054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3"/>
    <s v="US"/>
    <s v="USD"/>
    <n v="1407181297"/>
    <n v="1405021297"/>
    <b v="0"/>
    <x v="485"/>
    <b v="0"/>
    <s v="food/food trucks"/>
    <x v="1725"/>
    <x v="2108"/>
    <x v="7"/>
    <x v="29"/>
    <x v="405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s v="US"/>
    <s v="USD"/>
    <n v="1444410000"/>
    <n v="1440203579"/>
    <b v="0"/>
    <x v="485"/>
    <b v="0"/>
    <s v="food/food trucks"/>
    <x v="1725"/>
    <x v="2108"/>
    <x v="7"/>
    <x v="29"/>
    <x v="405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184"/>
    <n v="277"/>
    <x v="3"/>
    <s v="US"/>
    <s v="USD"/>
    <n v="1410810903"/>
    <n v="1405626903"/>
    <b v="0"/>
    <x v="8"/>
    <b v="0"/>
    <s v="food/food trucks"/>
    <x v="2848"/>
    <x v="2911"/>
    <x v="7"/>
    <x v="29"/>
    <x v="4057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3"/>
    <s v="US"/>
    <s v="USD"/>
    <n v="1431745200"/>
    <n v="1429170603"/>
    <b v="0"/>
    <x v="198"/>
    <b v="0"/>
    <s v="food/food trucks"/>
    <x v="2029"/>
    <x v="2149"/>
    <x v="7"/>
    <x v="29"/>
    <x v="405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x v="279"/>
    <n v="335597.31"/>
    <x v="3"/>
    <s v="US"/>
    <s v="USD"/>
    <n v="1482307140"/>
    <n v="1479218315"/>
    <b v="1"/>
    <x v="500"/>
    <b v="0"/>
    <s v="technology/space exploration"/>
    <x v="2849"/>
    <x v="2912"/>
    <x v="2"/>
    <x v="17"/>
    <x v="405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60"/>
    <n v="2053"/>
    <x v="3"/>
    <s v="US"/>
    <s v="USD"/>
    <n v="1489172435"/>
    <n v="1486580435"/>
    <b v="1"/>
    <x v="47"/>
    <b v="0"/>
    <s v="technology/space exploration"/>
    <x v="2850"/>
    <x v="2913"/>
    <x v="2"/>
    <x v="17"/>
    <x v="406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s v="AU"/>
    <s v="AUD"/>
    <n v="1415481203"/>
    <n v="1412885603"/>
    <b v="1"/>
    <x v="23"/>
    <b v="0"/>
    <s v="technology/space exploration"/>
    <x v="1764"/>
    <x v="2914"/>
    <x v="2"/>
    <x v="17"/>
    <x v="4061"/>
    <d v="2014-11-08T16:13:23"/>
  </r>
  <r>
    <n v="2646"/>
    <s v="SpaceVR: Your Ticket to Space (Canceled)"/>
    <s v="We're a small group with a big mission: making it possible for everyone to explore space using the power of virtual reality."/>
    <x v="277"/>
    <n v="42086.42"/>
    <x v="3"/>
    <s v="US"/>
    <s v="USD"/>
    <n v="1441783869"/>
    <n v="1439191869"/>
    <b v="1"/>
    <x v="501"/>
    <b v="0"/>
    <s v="technology/space exploration"/>
    <x v="2851"/>
    <x v="2915"/>
    <x v="2"/>
    <x v="17"/>
    <x v="406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s v="CA"/>
    <s v="CAD"/>
    <n v="1439533019"/>
    <n v="1436941019"/>
    <b v="0"/>
    <x v="311"/>
    <b v="0"/>
    <s v="technology/space exploration"/>
    <x v="2852"/>
    <x v="1863"/>
    <x v="2"/>
    <x v="17"/>
    <x v="406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s v="US"/>
    <s v="USD"/>
    <n v="1457543360"/>
    <n v="1454951360"/>
    <b v="0"/>
    <x v="244"/>
    <b v="0"/>
    <s v="technology/space exploration"/>
    <x v="2853"/>
    <x v="2916"/>
    <x v="2"/>
    <x v="17"/>
    <x v="4064"/>
    <d v="2016-03-09T12:09:20"/>
  </r>
  <r>
    <n v="2649"/>
    <s v="The Mission - Please Check Back Soon (Canceled)"/>
    <s v="They have launched a Kickstarter."/>
    <x v="191"/>
    <n v="124"/>
    <x v="3"/>
    <s v="US"/>
    <s v="USD"/>
    <n v="1454370941"/>
    <n v="1449186941"/>
    <b v="0"/>
    <x v="311"/>
    <b v="0"/>
    <s v="technology/space exploration"/>
    <x v="2854"/>
    <x v="2917"/>
    <x v="2"/>
    <x v="17"/>
    <x v="4065"/>
    <d v="2016-02-01T18:55:41"/>
  </r>
  <r>
    <n v="2650"/>
    <s v="The Observer Project 2016 (Canceled)"/>
    <s v="A fully stabilized, mobile, research grade telescope/media platform, used to bring outreach astronomy to those who don't have access."/>
    <x v="180"/>
    <n v="358"/>
    <x v="3"/>
    <s v="US"/>
    <s v="USD"/>
    <n v="1482332343"/>
    <n v="1479740343"/>
    <b v="0"/>
    <x v="264"/>
    <b v="0"/>
    <s v="technology/space exploration"/>
    <x v="2855"/>
    <x v="2918"/>
    <x v="2"/>
    <x v="17"/>
    <x v="406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439"/>
    <n v="5233"/>
    <x v="3"/>
    <s v="US"/>
    <s v="USD"/>
    <n v="1450380009"/>
    <n v="1447960809"/>
    <b v="0"/>
    <x v="57"/>
    <b v="0"/>
    <s v="technology/space exploration"/>
    <x v="2856"/>
    <x v="2919"/>
    <x v="2"/>
    <x v="17"/>
    <x v="4067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60"/>
    <n v="885"/>
    <x v="3"/>
    <s v="AU"/>
    <s v="AUD"/>
    <n v="1418183325"/>
    <n v="1415591325"/>
    <b v="0"/>
    <x v="220"/>
    <b v="0"/>
    <s v="technology/space exploration"/>
    <x v="2451"/>
    <x v="2920"/>
    <x v="2"/>
    <x v="17"/>
    <x v="4068"/>
    <d v="2014-12-09T22:48:45"/>
  </r>
  <r>
    <n v="2653"/>
    <s v="Dream Rocket Project (Canceled)"/>
    <s v="DREAM BIG. Explore the universe through STEAM education. (Science, Technology, Engineering, Art, Mathematics)"/>
    <x v="440"/>
    <n v="5876"/>
    <x v="3"/>
    <s v="US"/>
    <s v="USD"/>
    <n v="1402632000"/>
    <n v="1399909127"/>
    <b v="0"/>
    <x v="16"/>
    <b v="0"/>
    <s v="technology/space exploration"/>
    <x v="2857"/>
    <x v="2921"/>
    <x v="2"/>
    <x v="17"/>
    <x v="406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60"/>
    <n v="51"/>
    <x v="3"/>
    <s v="US"/>
    <s v="USD"/>
    <n v="1429622726"/>
    <n v="1424442326"/>
    <b v="0"/>
    <x v="244"/>
    <b v="0"/>
    <s v="technology/space exploration"/>
    <x v="2858"/>
    <x v="2217"/>
    <x v="2"/>
    <x v="17"/>
    <x v="4070"/>
    <d v="2015-04-21T08:25:26"/>
  </r>
  <r>
    <n v="2655"/>
    <s v="Balloons (Canceled)"/>
    <s v="Thank you for your support!"/>
    <x v="36"/>
    <n v="3155"/>
    <x v="3"/>
    <s v="US"/>
    <s v="USD"/>
    <n v="1455048000"/>
    <n v="1452631647"/>
    <b v="0"/>
    <x v="68"/>
    <b v="0"/>
    <s v="technology/space exploration"/>
    <x v="2859"/>
    <x v="2922"/>
    <x v="2"/>
    <x v="17"/>
    <x v="4071"/>
    <d v="2016-02-09T15:00:00"/>
  </r>
  <r>
    <n v="2656"/>
    <s v="MoonWatcher: A 24/7 Live Video of the Moon for Everyone (Canceled)"/>
    <s v="MoonWatcher will be bringing the Moon closer to all of us."/>
    <x v="74"/>
    <n v="17155"/>
    <x v="3"/>
    <s v="US"/>
    <s v="USD"/>
    <n v="1489345200"/>
    <n v="1485966688"/>
    <b v="0"/>
    <x v="201"/>
    <b v="0"/>
    <s v="technology/space exploration"/>
    <x v="2860"/>
    <x v="2923"/>
    <x v="2"/>
    <x v="17"/>
    <x v="4072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s v="US"/>
    <s v="USD"/>
    <n v="1470187800"/>
    <n v="1467325053"/>
    <b v="0"/>
    <x v="197"/>
    <b v="0"/>
    <s v="technology/space exploration"/>
    <x v="2861"/>
    <x v="2924"/>
    <x v="2"/>
    <x v="17"/>
    <x v="4073"/>
    <d v="2016-08-02T20:30:00"/>
  </r>
  <r>
    <n v="2658"/>
    <s v="STEM MARS Lander experience: https://youtu.be/n6avxUAKee0"/>
    <s v="Funding will allow free participation for 20 schools, grades 4-12, (thousands of students) anywhere in the nation."/>
    <x v="193"/>
    <n v="91"/>
    <x v="3"/>
    <s v="US"/>
    <s v="USD"/>
    <n v="1469913194"/>
    <n v="1467321194"/>
    <b v="0"/>
    <x v="304"/>
    <b v="0"/>
    <s v="technology/space exploration"/>
    <x v="2862"/>
    <x v="2708"/>
    <x v="2"/>
    <x v="17"/>
    <x v="4074"/>
    <d v="2016-07-30T16:13:14"/>
  </r>
  <r>
    <n v="2659"/>
    <s v="test (Canceled)"/>
    <s v="test"/>
    <x v="319"/>
    <n v="1333"/>
    <x v="3"/>
    <s v="US"/>
    <s v="USD"/>
    <n v="1429321210"/>
    <n v="1426729210"/>
    <b v="0"/>
    <x v="73"/>
    <b v="0"/>
    <s v="technology/space exploration"/>
    <x v="2863"/>
    <x v="2925"/>
    <x v="2"/>
    <x v="17"/>
    <x v="407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s v="US"/>
    <s v="USD"/>
    <n v="1448388418"/>
    <n v="1443200818"/>
    <b v="0"/>
    <x v="264"/>
    <b v="0"/>
    <s v="technology/space exploration"/>
    <x v="2864"/>
    <x v="2926"/>
    <x v="2"/>
    <x v="17"/>
    <x v="407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x v="69"/>
    <n v="1096"/>
    <x v="3"/>
    <s v="US"/>
    <s v="USD"/>
    <n v="1412536573"/>
    <n v="1408648573"/>
    <b v="0"/>
    <x v="6"/>
    <b v="0"/>
    <s v="theater/spaces"/>
    <x v="2865"/>
    <x v="2927"/>
    <x v="1"/>
    <x v="19"/>
    <x v="407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s v="US"/>
    <s v="USD"/>
    <n v="1476676800"/>
    <n v="1473957239"/>
    <b v="0"/>
    <x v="22"/>
    <b v="0"/>
    <s v="theater/spaces"/>
    <x v="2866"/>
    <x v="2928"/>
    <x v="1"/>
    <x v="19"/>
    <x v="4078"/>
    <d v="2016-10-16T23:00:00"/>
  </r>
  <r>
    <n v="2953"/>
    <s v="Pueblo Underground Theater (Canceled)"/>
    <s v="I want to purchase the former Bread Of Life Church and convert it into a multipurpose theater space for local talent."/>
    <x v="182"/>
    <n v="605"/>
    <x v="3"/>
    <s v="US"/>
    <s v="USD"/>
    <n v="1444330821"/>
    <n v="1441738821"/>
    <b v="0"/>
    <x v="311"/>
    <b v="0"/>
    <s v="theater/spaces"/>
    <x v="2867"/>
    <x v="2929"/>
    <x v="1"/>
    <x v="19"/>
    <x v="407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s v="US"/>
    <s v="USD"/>
    <n v="1489669203"/>
    <n v="1487944803"/>
    <b v="0"/>
    <x v="485"/>
    <b v="0"/>
    <s v="theater/spaces"/>
    <x v="1725"/>
    <x v="2108"/>
    <x v="1"/>
    <x v="19"/>
    <x v="4080"/>
    <d v="2017-03-16T08:00:03"/>
  </r>
  <r>
    <n v="2955"/>
    <s v="A Stage for Stage Door Theater Company (Canceled)"/>
    <s v="Stage Door Theater needs a stage for its current and future productions. Can you help?"/>
    <x v="38"/>
    <n v="715"/>
    <x v="3"/>
    <s v="US"/>
    <s v="USD"/>
    <n v="1434476849"/>
    <n v="1431884849"/>
    <b v="0"/>
    <x v="220"/>
    <b v="0"/>
    <s v="theater/spaces"/>
    <x v="2868"/>
    <x v="2169"/>
    <x v="1"/>
    <x v="19"/>
    <x v="4081"/>
    <d v="2015-06-16T12:47:29"/>
  </r>
  <r>
    <n v="2956"/>
    <s v="A Happy Home for Hagan's House of Horrors (Canceled)"/>
    <s v="Family-owned and community-operated haunted Halloween attraction in Bladensburg, OH, needs your help to grow bigger!"/>
    <x v="167"/>
    <n v="1322"/>
    <x v="3"/>
    <s v="US"/>
    <s v="USD"/>
    <n v="1462402850"/>
    <n v="1459810850"/>
    <b v="0"/>
    <x v="9"/>
    <b v="0"/>
    <s v="theater/spaces"/>
    <x v="2869"/>
    <x v="2930"/>
    <x v="1"/>
    <x v="19"/>
    <x v="4082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3"/>
    <s v="US"/>
    <s v="USD"/>
    <n v="1427498172"/>
    <n v="1422317772"/>
    <b v="0"/>
    <x v="311"/>
    <b v="0"/>
    <s v="theater/spaces"/>
    <x v="2870"/>
    <x v="2357"/>
    <x v="1"/>
    <x v="19"/>
    <x v="4083"/>
    <d v="2015-03-27T18:16:12"/>
  </r>
  <r>
    <n v="2958"/>
    <s v="Uprising Theater (Canceled)"/>
    <s v="Chicago Based Theater Company and Venue Dedicated to Social Justice and Mainstreaming the Palestinian Narrative"/>
    <x v="188"/>
    <n v="0"/>
    <x v="3"/>
    <s v="US"/>
    <s v="USD"/>
    <n v="1462729317"/>
    <n v="1457548917"/>
    <b v="0"/>
    <x v="485"/>
    <b v="0"/>
    <s v="theater/spaces"/>
    <x v="1725"/>
    <x v="2108"/>
    <x v="1"/>
    <x v="19"/>
    <x v="4084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3"/>
    <s v="GB"/>
    <s v="GBP"/>
    <n v="1465258325"/>
    <n v="1462666325"/>
    <b v="0"/>
    <x v="485"/>
    <b v="0"/>
    <s v="theater/spaces"/>
    <x v="1725"/>
    <x v="2108"/>
    <x v="1"/>
    <x v="19"/>
    <x v="4085"/>
    <d v="2016-06-06T19:12:05"/>
  </r>
  <r>
    <n v="2960"/>
    <s v="Lynnewood Hall Restoration (Canceled)"/>
    <s v="Built in the late 1800's, this 70K sq. feet estate has fallen into disrepair.  Seeking to buy and convert to useful space"/>
    <x v="441"/>
    <n v="0"/>
    <x v="3"/>
    <s v="US"/>
    <s v="USD"/>
    <n v="1410459023"/>
    <n v="1407867023"/>
    <b v="0"/>
    <x v="485"/>
    <b v="0"/>
    <s v="theater/spaces"/>
    <x v="1725"/>
    <x v="2108"/>
    <x v="1"/>
    <x v="19"/>
    <x v="4086"/>
    <d v="2014-09-11T13:10:23"/>
  </r>
  <r>
    <n v="3121"/>
    <s v="Ant Farm Theatre Project (Canceled)"/>
    <s v="I going to build a theatre for a local ant farm so that Ants can put on their theatre productions."/>
    <x v="15"/>
    <n v="10"/>
    <x v="3"/>
    <s v="CA"/>
    <s v="CAD"/>
    <n v="1411748335"/>
    <n v="1406564335"/>
    <b v="0"/>
    <x v="29"/>
    <b v="0"/>
    <s v="theater/spaces"/>
    <x v="2150"/>
    <x v="440"/>
    <x v="1"/>
    <x v="19"/>
    <x v="4087"/>
    <d v="2014-09-26T11:18:55"/>
  </r>
  <r>
    <n v="3122"/>
    <s v="be back soon (Canceled)"/>
    <s v="cancelled until further notice"/>
    <x v="419"/>
    <n v="116"/>
    <x v="3"/>
    <s v="US"/>
    <s v="USD"/>
    <n v="1478733732"/>
    <n v="1478298132"/>
    <b v="0"/>
    <x v="198"/>
    <b v="0"/>
    <s v="theater/spaces"/>
    <x v="2871"/>
    <x v="2931"/>
    <x v="1"/>
    <x v="19"/>
    <x v="4088"/>
    <d v="2016-11-09T18:22:12"/>
  </r>
  <r>
    <n v="3123"/>
    <s v="Save the Larchmont Playhouse! (Canceled)"/>
    <s v="The Larchmont Playhouse is threatened! Help save the theater by becoming a Preservation Member of The Larchmont Playhouse."/>
    <x v="191"/>
    <n v="85192"/>
    <x v="3"/>
    <s v="US"/>
    <s v="USD"/>
    <n v="1468108198"/>
    <n v="1465516198"/>
    <b v="0"/>
    <x v="475"/>
    <b v="0"/>
    <s v="theater/spaces"/>
    <x v="2872"/>
    <x v="2932"/>
    <x v="1"/>
    <x v="19"/>
    <x v="4089"/>
    <d v="2016-07-09T18:49:58"/>
  </r>
  <r>
    <n v="3124"/>
    <s v="Theater &amp; Arts &amp; Day Care (Canceled)"/>
    <s v="A place where kids/ teens' dreams come true, and one finds there home without sparkly red shoes!"/>
    <x v="442"/>
    <n v="26"/>
    <x v="3"/>
    <s v="US"/>
    <s v="USD"/>
    <n v="1422902601"/>
    <n v="1417718601"/>
    <b v="0"/>
    <x v="304"/>
    <b v="0"/>
    <s v="theater/spaces"/>
    <x v="2873"/>
    <x v="2933"/>
    <x v="1"/>
    <x v="19"/>
    <x v="4090"/>
    <d v="2015-02-02T13:43:21"/>
  </r>
  <r>
    <n v="3125"/>
    <s v="N/A (Canceled)"/>
    <s v="N/A"/>
    <x v="282"/>
    <n v="0"/>
    <x v="3"/>
    <s v="US"/>
    <s v="USD"/>
    <n v="1452142672"/>
    <n v="1449550672"/>
    <b v="0"/>
    <x v="485"/>
    <b v="0"/>
    <s v="theater/spaces"/>
    <x v="1725"/>
    <x v="2108"/>
    <x v="1"/>
    <x v="19"/>
    <x v="4091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s v="US"/>
    <s v="USD"/>
    <n v="1459121162"/>
    <n v="1456532762"/>
    <b v="0"/>
    <x v="57"/>
    <b v="0"/>
    <s v="theater/spaces"/>
    <x v="2874"/>
    <x v="2934"/>
    <x v="1"/>
    <x v="19"/>
    <x v="4092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60"/>
    <n v="0"/>
    <x v="3"/>
    <s v="US"/>
    <s v="USD"/>
    <n v="1425242029"/>
    <n v="1422650029"/>
    <b v="0"/>
    <x v="485"/>
    <b v="0"/>
    <s v="theater/spaces"/>
    <x v="1725"/>
    <x v="2108"/>
    <x v="1"/>
    <x v="19"/>
    <x v="4093"/>
    <d v="2015-03-01T15:33:49"/>
  </r>
  <r>
    <n v="3868"/>
    <s v="1000 words (Canceled)"/>
    <s v="New collection of music by Scott Evan Davis!"/>
    <x v="10"/>
    <n v="10"/>
    <x v="3"/>
    <s v="GB"/>
    <s v="GBP"/>
    <n v="1410191405"/>
    <n v="1408031405"/>
    <b v="0"/>
    <x v="29"/>
    <b v="0"/>
    <s v="theater/musical"/>
    <x v="1873"/>
    <x v="440"/>
    <x v="1"/>
    <x v="20"/>
    <x v="4094"/>
    <d v="2014-09-08T10:50:05"/>
  </r>
  <r>
    <n v="3869"/>
    <s v="The Masturbation Musical (Canceled)"/>
    <s v="A Musical about 3 women who pursue their Pleasure and end up finding themselves."/>
    <x v="443"/>
    <n v="452"/>
    <x v="3"/>
    <s v="US"/>
    <s v="USD"/>
    <n v="1426302660"/>
    <n v="1423761792"/>
    <b v="0"/>
    <x v="41"/>
    <b v="0"/>
    <s v="theater/musical"/>
    <x v="2875"/>
    <x v="2935"/>
    <x v="1"/>
    <x v="20"/>
    <x v="409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s v="US"/>
    <s v="USD"/>
    <n v="1404360478"/>
    <n v="1401768478"/>
    <b v="0"/>
    <x v="73"/>
    <b v="0"/>
    <s v="theater/musical"/>
    <x v="2452"/>
    <x v="1272"/>
    <x v="1"/>
    <x v="20"/>
    <x v="4096"/>
    <d v="2014-07-02T23:07:58"/>
  </r>
  <r>
    <n v="3871"/>
    <s v="Pocket Monsters: A Musical Parody (Canceled)"/>
    <s v="Our musical is finally ready to come to life, and we're raising funds to help make that happen!"/>
    <x v="15"/>
    <n v="40"/>
    <x v="3"/>
    <s v="US"/>
    <s v="USD"/>
    <n v="1490809450"/>
    <n v="1485629050"/>
    <b v="0"/>
    <x v="311"/>
    <b v="0"/>
    <s v="theater/musical"/>
    <x v="1987"/>
    <x v="2604"/>
    <x v="1"/>
    <x v="20"/>
    <x v="4097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3"/>
    <s v="US"/>
    <s v="USD"/>
    <n v="1439522996"/>
    <n v="1435202996"/>
    <b v="0"/>
    <x v="485"/>
    <b v="0"/>
    <s v="theater/musical"/>
    <x v="1725"/>
    <x v="2108"/>
    <x v="1"/>
    <x v="20"/>
    <x v="409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5"/>
    <n v="0"/>
    <x v="3"/>
    <s v="US"/>
    <s v="USD"/>
    <n v="1444322535"/>
    <n v="1441730535"/>
    <b v="0"/>
    <x v="485"/>
    <b v="0"/>
    <s v="theater/musical"/>
    <x v="1725"/>
    <x v="2108"/>
    <x v="1"/>
    <x v="20"/>
    <x v="409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263"/>
    <n v="0"/>
    <x v="3"/>
    <s v="NZ"/>
    <s v="NZD"/>
    <n v="1422061200"/>
    <n v="1420244622"/>
    <b v="0"/>
    <x v="485"/>
    <b v="0"/>
    <s v="theater/musical"/>
    <x v="1725"/>
    <x v="2108"/>
    <x v="1"/>
    <x v="20"/>
    <x v="410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s v="DK"/>
    <s v="DKK"/>
    <n v="1472896800"/>
    <n v="1472804365"/>
    <b v="0"/>
    <x v="485"/>
    <b v="0"/>
    <s v="theater/musical"/>
    <x v="1725"/>
    <x v="2108"/>
    <x v="1"/>
    <x v="20"/>
    <x v="410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318"/>
    <n v="2059"/>
    <x v="3"/>
    <s v="GB"/>
    <s v="GBP"/>
    <n v="1454425128"/>
    <n v="1451833128"/>
    <b v="0"/>
    <x v="67"/>
    <b v="0"/>
    <s v="theater/musical"/>
    <x v="2876"/>
    <x v="2936"/>
    <x v="1"/>
    <x v="20"/>
    <x v="4102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s v="US"/>
    <s v="USD"/>
    <n v="1481213752"/>
    <n v="1478621752"/>
    <b v="0"/>
    <x v="25"/>
    <b v="0"/>
    <s v="theater/musical"/>
    <x v="2877"/>
    <x v="2937"/>
    <x v="1"/>
    <x v="20"/>
    <x v="4103"/>
    <d v="2016-12-08T11:15:52"/>
  </r>
  <r>
    <n v="3878"/>
    <s v="Boys In The Arts Scholarship Program (Canceled)"/>
    <s v="Encouraging young males to engage in vocational development in the art of musical theater and related dance classes."/>
    <x v="67"/>
    <n v="10"/>
    <x v="3"/>
    <s v="US"/>
    <s v="USD"/>
    <n v="1435636740"/>
    <n v="1433014746"/>
    <b v="0"/>
    <x v="29"/>
    <b v="0"/>
    <s v="theater/musical"/>
    <x v="2878"/>
    <x v="440"/>
    <x v="1"/>
    <x v="20"/>
    <x v="4104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3"/>
    <s v="GB"/>
    <s v="GBP"/>
    <n v="1422218396"/>
    <n v="1419626396"/>
    <b v="0"/>
    <x v="485"/>
    <b v="0"/>
    <s v="theater/musical"/>
    <x v="1725"/>
    <x v="2108"/>
    <x v="1"/>
    <x v="20"/>
    <x v="4105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s v="GB"/>
    <s v="GBP"/>
    <n v="1406761200"/>
    <n v="1403724820"/>
    <b v="0"/>
    <x v="57"/>
    <b v="0"/>
    <s v="theater/musical"/>
    <x v="2879"/>
    <x v="2938"/>
    <x v="1"/>
    <x v="20"/>
    <x v="4106"/>
    <d v="2014-07-30T18:00:00"/>
  </r>
  <r>
    <n v="3881"/>
    <s v="My Real Mother's Name is... (Canceled)"/>
    <s v="A musical journey coming to the Blue Venue at the 2017 Orlando Fringe Festival!"/>
    <x v="2"/>
    <n v="25"/>
    <x v="3"/>
    <s v="US"/>
    <s v="USD"/>
    <n v="1487550399"/>
    <n v="1484958399"/>
    <b v="0"/>
    <x v="29"/>
    <b v="0"/>
    <s v="theater/musical"/>
    <x v="1784"/>
    <x v="801"/>
    <x v="1"/>
    <x v="20"/>
    <x v="410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s v="AU"/>
    <s v="AUD"/>
    <n v="1454281380"/>
    <n v="1451950570"/>
    <b v="0"/>
    <x v="485"/>
    <b v="0"/>
    <s v="theater/musical"/>
    <x v="1725"/>
    <x v="2108"/>
    <x v="1"/>
    <x v="20"/>
    <x v="4108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s v="GB"/>
    <s v="GBP"/>
    <n v="1409668069"/>
    <n v="1407076069"/>
    <b v="0"/>
    <x v="485"/>
    <b v="0"/>
    <s v="theater/musical"/>
    <x v="1725"/>
    <x v="2108"/>
    <x v="1"/>
    <x v="20"/>
    <x v="4109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3"/>
    <s v="US"/>
    <s v="USD"/>
    <n v="1427479192"/>
    <n v="1425322792"/>
    <b v="0"/>
    <x v="485"/>
    <b v="0"/>
    <s v="theater/musical"/>
    <x v="1725"/>
    <x v="2108"/>
    <x v="1"/>
    <x v="20"/>
    <x v="4110"/>
    <d v="2015-03-27T12:59:52"/>
  </r>
  <r>
    <n v="3885"/>
    <s v="THE SESSIONS - The Beatles at Abbey Road Studios (Canceled)"/>
    <s v="A LIVE musical spectacular theatrical experience of The Beatles recording sessions at Abbey Road Studios."/>
    <x v="444"/>
    <n v="0"/>
    <x v="3"/>
    <s v="US"/>
    <s v="USD"/>
    <n v="1462834191"/>
    <n v="1460242191"/>
    <b v="0"/>
    <x v="485"/>
    <b v="0"/>
    <s v="theater/musical"/>
    <x v="1725"/>
    <x v="2108"/>
    <x v="1"/>
    <x v="20"/>
    <x v="4111"/>
    <d v="2016-05-09T17:49:51"/>
  </r>
  <r>
    <n v="3886"/>
    <s v="a (Canceled)"/>
    <n v="1"/>
    <x v="3"/>
    <n v="0"/>
    <x v="3"/>
    <s v="AU"/>
    <s v="AUD"/>
    <n v="1418275702"/>
    <n v="1415683702"/>
    <b v="0"/>
    <x v="485"/>
    <b v="0"/>
    <s v="theater/musical"/>
    <x v="1725"/>
    <x v="2108"/>
    <x v="1"/>
    <x v="20"/>
    <x v="411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s v="US"/>
    <s v="USD"/>
    <n v="1430517600"/>
    <n v="1426538129"/>
    <b v="0"/>
    <x v="198"/>
    <b v="0"/>
    <s v="theater/musical"/>
    <x v="2383"/>
    <x v="2423"/>
    <x v="1"/>
    <x v="20"/>
    <x v="4113"/>
    <d v="2015-05-01T17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E9630-9323-1E4B-A95B-91358DADA5E0}" name="PivotTable1" cacheId="11" applyNumberFormats="0" applyBorderFormats="0" applyFontFormats="0" applyPatternFormats="0" applyAlignmentFormats="0" applyWidthHeightFormats="1" dataCaption="Values" updatedVersion="6" minRefreshableVersion="3" showDrill="0" printDrill="1" useAutoFormatting="1" fieldPrintTitles="1" itemPrintTitles="1" createdVersion="6" indent="0" compact="0" compactData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countASubtotal="1">
      <items count="6">
        <item h="1" x="4"/>
        <item x="0"/>
        <item x="1"/>
        <item x="2"/>
        <item x="3"/>
        <item t="countA"/>
      </items>
    </pivotField>
    <pivotField axis="axisPage" compact="0" outline="0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countASubtotal="1">
      <items count="11">
        <item x="0"/>
        <item x="7"/>
        <item x="6"/>
        <item x="8"/>
        <item x="4"/>
        <item x="5"/>
        <item x="3"/>
        <item x="2"/>
        <item x="1"/>
        <item x="9"/>
        <item t="countA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FDF9E-C5BE-A449-8DAC-9751CA28209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1"/>
        <item x="2"/>
        <item x="3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1EF0F-C57A-1547-8EE2-1EF43EBD2AA9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8" zoomScaleNormal="98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11.1640625" bestFit="1" customWidth="1"/>
    <col min="18" max="18" width="14.83203125" bestFit="1" customWidth="1"/>
    <col min="19" max="19" width="20.83203125" customWidth="1"/>
    <col min="20" max="20" width="19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1" t="s">
        <v>8356</v>
      </c>
      <c r="R1" s="1" t="s">
        <v>8357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8306</v>
      </c>
      <c r="R2" t="s">
        <v>8307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>E3/L3</f>
        <v>185.48101265822785</v>
      </c>
      <c r="Q3" t="s">
        <v>8306</v>
      </c>
      <c r="R3" t="s">
        <v>8307</v>
      </c>
      <c r="S3" s="9">
        <f t="shared" ref="S3:S66" si="0">(J3/86400)+25569+(-5/24)</f>
        <v>42766.392164351848</v>
      </c>
      <c r="T3" s="9">
        <f t="shared" ref="T3:T66" si="1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>
        <f>E4/L4</f>
        <v>15</v>
      </c>
      <c r="Q4" t="s">
        <v>8306</v>
      </c>
      <c r="R4" t="s">
        <v>8307</v>
      </c>
      <c r="S4" s="9">
        <f t="shared" si="0"/>
        <v>42405.494016203702</v>
      </c>
      <c r="T4" s="9">
        <f t="shared" si="1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>
        <f>E5/L5</f>
        <v>69.266666666666666</v>
      </c>
      <c r="Q5" t="s">
        <v>8306</v>
      </c>
      <c r="R5" t="s">
        <v>8307</v>
      </c>
      <c r="S5" s="9">
        <f t="shared" si="0"/>
        <v>41828.306793981479</v>
      </c>
      <c r="T5" s="9">
        <f t="shared" si="1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>
        <f>E6/L6</f>
        <v>190.55028169014085</v>
      </c>
      <c r="Q6" t="s">
        <v>8306</v>
      </c>
      <c r="R6" t="s">
        <v>8307</v>
      </c>
      <c r="S6" s="9">
        <f t="shared" si="0"/>
        <v>42327.625914351847</v>
      </c>
      <c r="T6" s="9">
        <f t="shared" si="1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>
        <f>E7/L7</f>
        <v>93.40425531914893</v>
      </c>
      <c r="Q7" t="s">
        <v>8306</v>
      </c>
      <c r="R7" t="s">
        <v>8307</v>
      </c>
      <c r="S7" s="9">
        <f t="shared" si="0"/>
        <v>42563.724618055552</v>
      </c>
      <c r="T7" s="9">
        <f t="shared" si="1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>
        <f>E8/L8</f>
        <v>146.87931034482759</v>
      </c>
      <c r="Q8" t="s">
        <v>8306</v>
      </c>
      <c r="R8" t="s">
        <v>8307</v>
      </c>
      <c r="S8" s="9">
        <f t="shared" si="0"/>
        <v>41793.864004629628</v>
      </c>
      <c r="T8" s="9">
        <f t="shared" si="1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>
        <f>E9/L9</f>
        <v>159.82456140350877</v>
      </c>
      <c r="Q9" t="s">
        <v>8306</v>
      </c>
      <c r="R9" t="s">
        <v>8307</v>
      </c>
      <c r="S9" s="9">
        <f t="shared" si="0"/>
        <v>42515.838738425919</v>
      </c>
      <c r="T9" s="9">
        <f t="shared" si="1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>
        <f>E10/L10</f>
        <v>291.79333333333335</v>
      </c>
      <c r="Q10" t="s">
        <v>8306</v>
      </c>
      <c r="R10" t="s">
        <v>8307</v>
      </c>
      <c r="S10" s="9">
        <f t="shared" si="0"/>
        <v>42468.736249999994</v>
      </c>
      <c r="T10" s="9">
        <f t="shared" si="1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>
        <f>E11/L11</f>
        <v>31.499500000000001</v>
      </c>
      <c r="Q11" t="s">
        <v>8306</v>
      </c>
      <c r="R11" t="s">
        <v>8307</v>
      </c>
      <c r="S11" s="9">
        <f t="shared" si="0"/>
        <v>42446.895185185182</v>
      </c>
      <c r="T11" s="9">
        <f t="shared" si="1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>
        <f>E12/L12</f>
        <v>158.68421052631578</v>
      </c>
      <c r="Q12" t="s">
        <v>8306</v>
      </c>
      <c r="R12" t="s">
        <v>8307</v>
      </c>
      <c r="S12" s="9">
        <f t="shared" si="0"/>
        <v>41779.859710648147</v>
      </c>
      <c r="T12" s="9">
        <f t="shared" si="1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>E13/L13</f>
        <v>80.333333333333329</v>
      </c>
      <c r="Q13" t="s">
        <v>8306</v>
      </c>
      <c r="R13" t="s">
        <v>8307</v>
      </c>
      <c r="S13" s="9">
        <f t="shared" si="0"/>
        <v>42572.570162037031</v>
      </c>
      <c r="T13" s="9">
        <f t="shared" si="1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>
        <f>E14/L14</f>
        <v>59.961305925030231</v>
      </c>
      <c r="Q14" t="s">
        <v>8306</v>
      </c>
      <c r="R14" t="s">
        <v>8307</v>
      </c>
      <c r="S14" s="9">
        <f t="shared" si="0"/>
        <v>41791.504918981482</v>
      </c>
      <c r="T14" s="9">
        <f t="shared" si="1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>
        <f>E15/L15</f>
        <v>109.78431372549019</v>
      </c>
      <c r="Q15" t="s">
        <v>8306</v>
      </c>
      <c r="R15" t="s">
        <v>8307</v>
      </c>
      <c r="S15" s="9">
        <f t="shared" si="0"/>
        <v>42508.468854166662</v>
      </c>
      <c r="T15" s="9">
        <f t="shared" si="1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>
        <f>E16/L16</f>
        <v>147.70731707317074</v>
      </c>
      <c r="Q16" t="s">
        <v>8306</v>
      </c>
      <c r="R16" t="s">
        <v>8307</v>
      </c>
      <c r="S16" s="9">
        <f t="shared" si="0"/>
        <v>41807.818148148144</v>
      </c>
      <c r="T16" s="9">
        <f t="shared" si="1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>
        <f>E17/L17</f>
        <v>21.755102040816325</v>
      </c>
      <c r="Q17" t="s">
        <v>8306</v>
      </c>
      <c r="R17" t="s">
        <v>8307</v>
      </c>
      <c r="S17" s="9">
        <f t="shared" si="0"/>
        <v>42256.183541666665</v>
      </c>
      <c r="T17" s="9">
        <f t="shared" si="1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>
        <f>E18/L18</f>
        <v>171.84285714285716</v>
      </c>
      <c r="Q18" t="s">
        <v>8306</v>
      </c>
      <c r="R18" t="s">
        <v>8307</v>
      </c>
      <c r="S18" s="9">
        <f t="shared" si="0"/>
        <v>41760.588090277779</v>
      </c>
      <c r="T18" s="9">
        <f t="shared" si="1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>
        <f>E19/L19</f>
        <v>41.944444444444443</v>
      </c>
      <c r="Q19" t="s">
        <v>8306</v>
      </c>
      <c r="R19" t="s">
        <v>8307</v>
      </c>
      <c r="S19" s="9">
        <f t="shared" si="0"/>
        <v>41917.523402777777</v>
      </c>
      <c r="T19" s="9">
        <f t="shared" si="1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>
        <f>E20/L20</f>
        <v>93.264122807017543</v>
      </c>
      <c r="Q20" t="s">
        <v>8306</v>
      </c>
      <c r="R20" t="s">
        <v>8307</v>
      </c>
      <c r="S20" s="9">
        <f t="shared" si="0"/>
        <v>41869.333981481475</v>
      </c>
      <c r="T20" s="9">
        <f t="shared" si="1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>
        <f>E21/L21</f>
        <v>56.136363636363633</v>
      </c>
      <c r="Q21" t="s">
        <v>8306</v>
      </c>
      <c r="R21" t="s">
        <v>8307</v>
      </c>
      <c r="S21" s="9">
        <f t="shared" si="0"/>
        <v>42175.608032407406</v>
      </c>
      <c r="T21" s="9">
        <f t="shared" si="1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>
        <f>E22/L22</f>
        <v>80.16</v>
      </c>
      <c r="Q22" t="s">
        <v>8306</v>
      </c>
      <c r="R22" t="s">
        <v>8307</v>
      </c>
      <c r="S22" s="9">
        <f t="shared" si="0"/>
        <v>42200.549907407403</v>
      </c>
      <c r="T22" s="9">
        <f t="shared" si="1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>
        <f>E23/L23</f>
        <v>199.9009900990099</v>
      </c>
      <c r="Q23" t="s">
        <v>8306</v>
      </c>
      <c r="R23" t="s">
        <v>8307</v>
      </c>
      <c r="S23" s="9">
        <f t="shared" si="0"/>
        <v>41878.418854166666</v>
      </c>
      <c r="T23" s="9">
        <f t="shared" si="1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>
        <f>E24/L24</f>
        <v>51.25</v>
      </c>
      <c r="Q24" t="s">
        <v>8306</v>
      </c>
      <c r="R24" t="s">
        <v>8307</v>
      </c>
      <c r="S24" s="9">
        <f t="shared" si="0"/>
        <v>41989.703009259254</v>
      </c>
      <c r="T24" s="9">
        <f t="shared" si="1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>
        <f>E25/L25</f>
        <v>103.04347826086956</v>
      </c>
      <c r="Q25" t="s">
        <v>8306</v>
      </c>
      <c r="R25" t="s">
        <v>8307</v>
      </c>
      <c r="S25" s="9">
        <f t="shared" si="0"/>
        <v>42097.570613425924</v>
      </c>
      <c r="T25" s="9">
        <f t="shared" si="1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>
        <f>E26/L26</f>
        <v>66.346149825783982</v>
      </c>
      <c r="Q26" t="s">
        <v>8306</v>
      </c>
      <c r="R26" t="s">
        <v>8307</v>
      </c>
      <c r="S26" s="9">
        <f t="shared" si="0"/>
        <v>42229.611840277772</v>
      </c>
      <c r="T26" s="9">
        <f t="shared" si="1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>
        <f>E27/L27</f>
        <v>57.142857142857146</v>
      </c>
      <c r="Q27" t="s">
        <v>8306</v>
      </c>
      <c r="R27" t="s">
        <v>8307</v>
      </c>
      <c r="S27" s="9">
        <f t="shared" si="0"/>
        <v>42317.816678240742</v>
      </c>
      <c r="T27" s="9">
        <f t="shared" si="1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>
        <f>E28/L28</f>
        <v>102.10526315789474</v>
      </c>
      <c r="Q28" t="s">
        <v>8306</v>
      </c>
      <c r="R28" t="s">
        <v>8307</v>
      </c>
      <c r="S28" s="9">
        <f t="shared" si="0"/>
        <v>41828.307222222218</v>
      </c>
      <c r="T28" s="9">
        <f t="shared" si="1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>
        <f>E29/L29</f>
        <v>148.96666666666667</v>
      </c>
      <c r="Q29" t="s">
        <v>8306</v>
      </c>
      <c r="R29" t="s">
        <v>8307</v>
      </c>
      <c r="S29" s="9">
        <f t="shared" si="0"/>
        <v>41928.956400462957</v>
      </c>
      <c r="T29" s="9">
        <f t="shared" si="1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>
        <f>E30/L30</f>
        <v>169.6056338028169</v>
      </c>
      <c r="Q30" t="s">
        <v>8306</v>
      </c>
      <c r="R30" t="s">
        <v>8307</v>
      </c>
      <c r="S30" s="9">
        <f t="shared" si="0"/>
        <v>42324.755601851844</v>
      </c>
      <c r="T30" s="9">
        <f t="shared" si="1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>
        <f>E31/L31</f>
        <v>31.623931623931625</v>
      </c>
      <c r="Q31" t="s">
        <v>8306</v>
      </c>
      <c r="R31" t="s">
        <v>8307</v>
      </c>
      <c r="S31" s="9">
        <f t="shared" si="0"/>
        <v>41812.464907407404</v>
      </c>
      <c r="T31" s="9">
        <f t="shared" si="1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>
        <f>E32/L32</f>
        <v>76.45264150943396</v>
      </c>
      <c r="Q32" t="s">
        <v>8306</v>
      </c>
      <c r="R32" t="s">
        <v>8307</v>
      </c>
      <c r="S32" s="9">
        <f t="shared" si="0"/>
        <v>41842.084664351853</v>
      </c>
      <c r="T32" s="9">
        <f t="shared" si="1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>
        <f>E33/L33</f>
        <v>13</v>
      </c>
      <c r="Q33" t="s">
        <v>8306</v>
      </c>
      <c r="R33" t="s">
        <v>8307</v>
      </c>
      <c r="S33" s="9">
        <f t="shared" si="0"/>
        <v>42376.583726851844</v>
      </c>
      <c r="T33" s="9">
        <f t="shared" si="1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>
        <f>E34/L34</f>
        <v>320.44943820224717</v>
      </c>
      <c r="Q34" t="s">
        <v>8306</v>
      </c>
      <c r="R34" t="s">
        <v>8307</v>
      </c>
      <c r="S34" s="9">
        <f t="shared" si="0"/>
        <v>42461.419178240736</v>
      </c>
      <c r="T34" s="9">
        <f t="shared" si="1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>
        <f>E35/L35</f>
        <v>83.75</v>
      </c>
      <c r="Q35" t="s">
        <v>8306</v>
      </c>
      <c r="R35" t="s">
        <v>8307</v>
      </c>
      <c r="S35" s="9">
        <f t="shared" si="0"/>
        <v>42286.452557870369</v>
      </c>
      <c r="T35" s="9">
        <f t="shared" si="1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>
        <f>E36/L36</f>
        <v>49.882352941176471</v>
      </c>
      <c r="Q36" t="s">
        <v>8306</v>
      </c>
      <c r="R36" t="s">
        <v>8307</v>
      </c>
      <c r="S36" s="9">
        <f t="shared" si="0"/>
        <v>41841.113437499997</v>
      </c>
      <c r="T36" s="9">
        <f t="shared" si="1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>
        <f>E37/L37</f>
        <v>59.464285714285715</v>
      </c>
      <c r="Q37" t="s">
        <v>8306</v>
      </c>
      <c r="R37" t="s">
        <v>8307</v>
      </c>
      <c r="S37" s="9">
        <f t="shared" si="0"/>
        <v>42098.083495370367</v>
      </c>
      <c r="T37" s="9">
        <f t="shared" si="1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>
        <f>E38/L38</f>
        <v>193.84090909090909</v>
      </c>
      <c r="Q38" t="s">
        <v>8306</v>
      </c>
      <c r="R38" t="s">
        <v>8307</v>
      </c>
      <c r="S38" s="9">
        <f t="shared" si="0"/>
        <v>42068.098668981482</v>
      </c>
      <c r="T38" s="9">
        <f t="shared" si="1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>
        <f>E39/L39</f>
        <v>159.51383399209487</v>
      </c>
      <c r="Q39" t="s">
        <v>8306</v>
      </c>
      <c r="R39" t="s">
        <v>8307</v>
      </c>
      <c r="S39" s="9">
        <f t="shared" si="0"/>
        <v>42032.484710648147</v>
      </c>
      <c r="T39" s="9">
        <f t="shared" si="1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>
        <f>E40/L40</f>
        <v>41.68181818181818</v>
      </c>
      <c r="Q40" t="s">
        <v>8306</v>
      </c>
      <c r="R40" t="s">
        <v>8307</v>
      </c>
      <c r="S40" s="9">
        <f t="shared" si="0"/>
        <v>41374.84888888889</v>
      </c>
      <c r="T40" s="9">
        <f t="shared" si="1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>
        <f>E41/L41</f>
        <v>150.89861751152074</v>
      </c>
      <c r="Q41" t="s">
        <v>8306</v>
      </c>
      <c r="R41" t="s">
        <v>8307</v>
      </c>
      <c r="S41" s="9">
        <f t="shared" si="0"/>
        <v>41753.838749999995</v>
      </c>
      <c r="T41" s="9">
        <f t="shared" si="1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>
        <f>E42/L42</f>
        <v>126.6875</v>
      </c>
      <c r="Q42" t="s">
        <v>8306</v>
      </c>
      <c r="R42" t="s">
        <v>8307</v>
      </c>
      <c r="S42" s="9">
        <f t="shared" si="0"/>
        <v>41789.005648148144</v>
      </c>
      <c r="T42" s="9">
        <f t="shared" si="1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>
        <f>E43/L43</f>
        <v>105.26315789473684</v>
      </c>
      <c r="Q43" t="s">
        <v>8306</v>
      </c>
      <c r="R43" t="s">
        <v>8307</v>
      </c>
      <c r="S43" s="9">
        <f t="shared" si="0"/>
        <v>41887.360578703701</v>
      </c>
      <c r="T43" s="9">
        <f t="shared" si="1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>
        <f>E44/L44</f>
        <v>117.51479289940828</v>
      </c>
      <c r="Q44" t="s">
        <v>8306</v>
      </c>
      <c r="R44" t="s">
        <v>8307</v>
      </c>
      <c r="S44" s="9">
        <f t="shared" si="0"/>
        <v>41971.430856481478</v>
      </c>
      <c r="T44" s="9">
        <f t="shared" si="1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>
        <f>E45/L45</f>
        <v>117.36121673003802</v>
      </c>
      <c r="Q45" t="s">
        <v>8306</v>
      </c>
      <c r="R45" t="s">
        <v>8307</v>
      </c>
      <c r="S45" s="9">
        <f t="shared" si="0"/>
        <v>41802.582013888888</v>
      </c>
      <c r="T45" s="9">
        <f t="shared" si="1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>
        <f>E46/L46</f>
        <v>133.33333333333334</v>
      </c>
      <c r="Q46" t="s">
        <v>8306</v>
      </c>
      <c r="R46" t="s">
        <v>8307</v>
      </c>
      <c r="S46" s="9">
        <f t="shared" si="0"/>
        <v>41873.890474537031</v>
      </c>
      <c r="T46" s="9">
        <f t="shared" si="1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>
        <f>E47/L47</f>
        <v>98.360655737704917</v>
      </c>
      <c r="Q47" t="s">
        <v>8306</v>
      </c>
      <c r="R47" t="s">
        <v>8307</v>
      </c>
      <c r="S47" s="9">
        <f t="shared" si="0"/>
        <v>42457.415590277778</v>
      </c>
      <c r="T47" s="9">
        <f t="shared" si="1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>
        <f>E48/L48</f>
        <v>194.44444444444446</v>
      </c>
      <c r="Q48" t="s">
        <v>8306</v>
      </c>
      <c r="R48" t="s">
        <v>8307</v>
      </c>
      <c r="S48" s="9">
        <f t="shared" si="0"/>
        <v>42323.756643518514</v>
      </c>
      <c r="T48" s="9">
        <f t="shared" si="1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>
        <f>E49/L49</f>
        <v>76.865000000000009</v>
      </c>
      <c r="Q49" t="s">
        <v>8306</v>
      </c>
      <c r="R49" t="s">
        <v>8307</v>
      </c>
      <c r="S49" s="9">
        <f t="shared" si="0"/>
        <v>41932.611192129625</v>
      </c>
      <c r="T49" s="9">
        <f t="shared" si="1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>
        <f>E50/L50</f>
        <v>56.815789473684212</v>
      </c>
      <c r="Q50" t="s">
        <v>8306</v>
      </c>
      <c r="R50" t="s">
        <v>8307</v>
      </c>
      <c r="S50" s="9">
        <f t="shared" si="0"/>
        <v>42033.308564814812</v>
      </c>
      <c r="T50" s="9">
        <f t="shared" si="1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>
        <f>E51/L51</f>
        <v>137.93103448275863</v>
      </c>
      <c r="Q51" t="s">
        <v>8306</v>
      </c>
      <c r="R51" t="s">
        <v>8307</v>
      </c>
      <c r="S51" s="9">
        <f t="shared" si="0"/>
        <v>42270.968113425923</v>
      </c>
      <c r="T51" s="9">
        <f t="shared" si="1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>
        <f>E52/L52</f>
        <v>27.272727272727273</v>
      </c>
      <c r="Q52" t="s">
        <v>8306</v>
      </c>
      <c r="R52" t="s">
        <v>8307</v>
      </c>
      <c r="S52" s="9">
        <f t="shared" si="0"/>
        <v>41995.544652777775</v>
      </c>
      <c r="T52" s="9">
        <f t="shared" si="1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>
        <f>E53/L53</f>
        <v>118.33613445378151</v>
      </c>
      <c r="Q53" t="s">
        <v>8306</v>
      </c>
      <c r="R53" t="s">
        <v>8307</v>
      </c>
      <c r="S53" s="9">
        <f t="shared" si="0"/>
        <v>42196.72033564814</v>
      </c>
      <c r="T53" s="9">
        <f t="shared" si="1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>
        <f>E54/L54</f>
        <v>223.48076923076923</v>
      </c>
      <c r="Q54" t="s">
        <v>8306</v>
      </c>
      <c r="R54" t="s">
        <v>8307</v>
      </c>
      <c r="S54" s="9">
        <f t="shared" si="0"/>
        <v>41807.493587962963</v>
      </c>
      <c r="T54" s="9">
        <f t="shared" si="1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>
        <f>E55/L55</f>
        <v>28.111111111111111</v>
      </c>
      <c r="Q55" t="s">
        <v>8306</v>
      </c>
      <c r="R55" t="s">
        <v>8307</v>
      </c>
      <c r="S55" s="9">
        <f t="shared" si="0"/>
        <v>41719.340798611105</v>
      </c>
      <c r="T55" s="9">
        <f t="shared" si="1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>
        <f>E56/L56</f>
        <v>194.23076923076923</v>
      </c>
      <c r="Q56" t="s">
        <v>8306</v>
      </c>
      <c r="R56" t="s">
        <v>8307</v>
      </c>
      <c r="S56" s="9">
        <f t="shared" si="0"/>
        <v>42333.504872685182</v>
      </c>
      <c r="T56" s="9">
        <f t="shared" si="1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>
        <f>E57/L57</f>
        <v>128.95348837209303</v>
      </c>
      <c r="Q57" t="s">
        <v>8306</v>
      </c>
      <c r="R57" t="s">
        <v>8307</v>
      </c>
      <c r="S57" s="9">
        <f t="shared" si="0"/>
        <v>42496.760601851849</v>
      </c>
      <c r="T57" s="9">
        <f t="shared" si="1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>
        <f>E58/L58</f>
        <v>49.316091954022987</v>
      </c>
      <c r="Q58" t="s">
        <v>8306</v>
      </c>
      <c r="R58" t="s">
        <v>8307</v>
      </c>
      <c r="S58" s="9">
        <f t="shared" si="0"/>
        <v>42149.340555555558</v>
      </c>
      <c r="T58" s="9">
        <f t="shared" si="1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>
        <f>E59/L59</f>
        <v>221.52173913043478</v>
      </c>
      <c r="Q59" t="s">
        <v>8306</v>
      </c>
      <c r="R59" t="s">
        <v>8307</v>
      </c>
      <c r="S59" s="9">
        <f t="shared" si="0"/>
        <v>42089.624560185184</v>
      </c>
      <c r="T59" s="9">
        <f t="shared" si="1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>
        <f>E60/L60</f>
        <v>137.21333333333334</v>
      </c>
      <c r="Q60" t="s">
        <v>8306</v>
      </c>
      <c r="R60" t="s">
        <v>8307</v>
      </c>
      <c r="S60" s="9">
        <f t="shared" si="0"/>
        <v>41932.536712962959</v>
      </c>
      <c r="T60" s="9">
        <f t="shared" si="1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>
        <f>E61/L61</f>
        <v>606.82242424242418</v>
      </c>
      <c r="Q61" t="s">
        <v>8306</v>
      </c>
      <c r="R61" t="s">
        <v>8307</v>
      </c>
      <c r="S61" s="9">
        <f t="shared" si="0"/>
        <v>42230.027499999997</v>
      </c>
      <c r="T61" s="9">
        <f t="shared" si="1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>
        <f>E62/L62</f>
        <v>43.040092592592593</v>
      </c>
      <c r="Q62" t="s">
        <v>8306</v>
      </c>
      <c r="R62" t="s">
        <v>8308</v>
      </c>
      <c r="S62" s="9">
        <f t="shared" si="0"/>
        <v>41701.693483796298</v>
      </c>
      <c r="T62" s="9">
        <f t="shared" si="1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>
        <f>E63/L63</f>
        <v>322.39130434782606</v>
      </c>
      <c r="Q63" t="s">
        <v>8306</v>
      </c>
      <c r="R63" t="s">
        <v>8308</v>
      </c>
      <c r="S63" s="9">
        <f t="shared" si="0"/>
        <v>41409.605983796289</v>
      </c>
      <c r="T63" s="9">
        <f t="shared" si="1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>
        <f>E64/L64</f>
        <v>96.708333333333329</v>
      </c>
      <c r="Q64" t="s">
        <v>8306</v>
      </c>
      <c r="R64" t="s">
        <v>8308</v>
      </c>
      <c r="S64" s="9">
        <f t="shared" si="0"/>
        <v>41311.591180555552</v>
      </c>
      <c r="T64" s="9">
        <f t="shared" si="1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>
        <f>E65/L65</f>
        <v>35.474531249999998</v>
      </c>
      <c r="Q65" t="s">
        <v>8306</v>
      </c>
      <c r="R65" t="s">
        <v>8308</v>
      </c>
      <c r="S65" s="9">
        <f t="shared" si="0"/>
        <v>41612.703854166662</v>
      </c>
      <c r="T65" s="9">
        <f t="shared" si="1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>
        <f>E66/L66</f>
        <v>86.666666666666671</v>
      </c>
      <c r="Q66" t="s">
        <v>8306</v>
      </c>
      <c r="R66" t="s">
        <v>8308</v>
      </c>
      <c r="S66" s="9">
        <f t="shared" si="0"/>
        <v>41432.809965277775</v>
      </c>
      <c r="T66" s="9">
        <f t="shared" si="1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>
        <f>E67/L67</f>
        <v>132.05263157894737</v>
      </c>
      <c r="Q67" t="s">
        <v>8306</v>
      </c>
      <c r="R67" t="s">
        <v>8308</v>
      </c>
      <c r="S67" s="9">
        <f t="shared" ref="S67:S130" si="2">(J67/86400)+25569+(-5/24)</f>
        <v>41835.612893518519</v>
      </c>
      <c r="T67" s="9">
        <f t="shared" ref="T67:T130" si="3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>
        <f>E68/L68</f>
        <v>91.230769230769226</v>
      </c>
      <c r="Q68" t="s">
        <v>8306</v>
      </c>
      <c r="R68" t="s">
        <v>8308</v>
      </c>
      <c r="S68" s="9">
        <f t="shared" si="2"/>
        <v>42539.641435185178</v>
      </c>
      <c r="T68" s="9">
        <f t="shared" si="3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>
        <f>E69/L69</f>
        <v>116.25</v>
      </c>
      <c r="Q69" t="s">
        <v>8306</v>
      </c>
      <c r="R69" t="s">
        <v>8308</v>
      </c>
      <c r="S69" s="9">
        <f t="shared" si="2"/>
        <v>41075.375046296293</v>
      </c>
      <c r="T69" s="9">
        <f t="shared" si="3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>
        <f>E70/L70</f>
        <v>21.194444444444443</v>
      </c>
      <c r="Q70" t="s">
        <v>8306</v>
      </c>
      <c r="R70" t="s">
        <v>8308</v>
      </c>
      <c r="S70" s="9">
        <f t="shared" si="2"/>
        <v>41663.36100694444</v>
      </c>
      <c r="T70" s="9">
        <f t="shared" si="3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>
        <f>E71/L71</f>
        <v>62.327134831460668</v>
      </c>
      <c r="Q71" t="s">
        <v>8306</v>
      </c>
      <c r="R71" t="s">
        <v>8308</v>
      </c>
      <c r="S71" s="9">
        <f t="shared" si="2"/>
        <v>40785.979456018518</v>
      </c>
      <c r="T71" s="9">
        <f t="shared" si="3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>
        <f>E72/L72</f>
        <v>37.411764705882355</v>
      </c>
      <c r="Q72" t="s">
        <v>8306</v>
      </c>
      <c r="R72" t="s">
        <v>8308</v>
      </c>
      <c r="S72" s="9">
        <f t="shared" si="2"/>
        <v>40730.688020833331</v>
      </c>
      <c r="T72" s="9">
        <f t="shared" si="3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>
        <f>E73/L73</f>
        <v>69.71875</v>
      </c>
      <c r="Q73" t="s">
        <v>8306</v>
      </c>
      <c r="R73" t="s">
        <v>8308</v>
      </c>
      <c r="S73" s="9">
        <f t="shared" si="2"/>
        <v>40997.063159722216</v>
      </c>
      <c r="T73" s="9">
        <f t="shared" si="3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>
        <f>E74/L74</f>
        <v>58.170731707317074</v>
      </c>
      <c r="Q74" t="s">
        <v>8306</v>
      </c>
      <c r="R74" t="s">
        <v>8308</v>
      </c>
      <c r="S74" s="9">
        <f t="shared" si="2"/>
        <v>41207.801863425928</v>
      </c>
      <c r="T74" s="9">
        <f t="shared" si="3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>
        <f>E75/L75</f>
        <v>50</v>
      </c>
      <c r="Q75" t="s">
        <v>8306</v>
      </c>
      <c r="R75" t="s">
        <v>8308</v>
      </c>
      <c r="S75" s="9">
        <f t="shared" si="2"/>
        <v>40587.548425925925</v>
      </c>
      <c r="T75" s="9">
        <f t="shared" si="3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>
        <f>E76/L76</f>
        <v>19.471034482758618</v>
      </c>
      <c r="Q76" t="s">
        <v>8306</v>
      </c>
      <c r="R76" t="s">
        <v>8308</v>
      </c>
      <c r="S76" s="9">
        <f t="shared" si="2"/>
        <v>42360.278877314813</v>
      </c>
      <c r="T76" s="9">
        <f t="shared" si="3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>
        <f>E77/L77</f>
        <v>85.957446808510639</v>
      </c>
      <c r="Q77" t="s">
        <v>8306</v>
      </c>
      <c r="R77" t="s">
        <v>8308</v>
      </c>
      <c r="S77" s="9">
        <f t="shared" si="2"/>
        <v>41357.000833333332</v>
      </c>
      <c r="T77" s="9">
        <f t="shared" si="3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>
        <f>E78/L78</f>
        <v>30.666666666666668</v>
      </c>
      <c r="Q78" t="s">
        <v>8306</v>
      </c>
      <c r="R78" t="s">
        <v>8308</v>
      </c>
      <c r="S78" s="9">
        <f t="shared" si="2"/>
        <v>40844.483310185184</v>
      </c>
      <c r="T78" s="9">
        <f t="shared" si="3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>
        <f>E79/L79</f>
        <v>60.384615384615387</v>
      </c>
      <c r="Q79" t="s">
        <v>8306</v>
      </c>
      <c r="R79" t="s">
        <v>8308</v>
      </c>
      <c r="S79" s="9">
        <f t="shared" si="2"/>
        <v>40996.936539351846</v>
      </c>
      <c r="T79" s="9">
        <f t="shared" si="3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>
        <f>E80/L80</f>
        <v>38.6</v>
      </c>
      <c r="Q80" t="s">
        <v>8306</v>
      </c>
      <c r="R80" t="s">
        <v>8308</v>
      </c>
      <c r="S80" s="9">
        <f t="shared" si="2"/>
        <v>42604.522233796299</v>
      </c>
      <c r="T80" s="9">
        <f t="shared" si="3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>
        <f>E81/L81</f>
        <v>40.268292682926827</v>
      </c>
      <c r="Q81" t="s">
        <v>8306</v>
      </c>
      <c r="R81" t="s">
        <v>8308</v>
      </c>
      <c r="S81" s="9">
        <f t="shared" si="2"/>
        <v>41724.568206018514</v>
      </c>
      <c r="T81" s="9">
        <f t="shared" si="3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>
        <f>E82/L82</f>
        <v>273.82978723404256</v>
      </c>
      <c r="Q82" t="s">
        <v>8306</v>
      </c>
      <c r="R82" t="s">
        <v>8308</v>
      </c>
      <c r="S82" s="9">
        <f t="shared" si="2"/>
        <v>41582.875648148147</v>
      </c>
      <c r="T82" s="9">
        <f t="shared" si="3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>
        <f>E83/L83</f>
        <v>53.035714285714285</v>
      </c>
      <c r="Q83" t="s">
        <v>8306</v>
      </c>
      <c r="R83" t="s">
        <v>8308</v>
      </c>
      <c r="S83" s="9">
        <f t="shared" si="2"/>
        <v>41099.950543981475</v>
      </c>
      <c r="T83" s="9">
        <f t="shared" si="3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>
        <f>E84/L84</f>
        <v>40.005000000000003</v>
      </c>
      <c r="Q84" t="s">
        <v>8306</v>
      </c>
      <c r="R84" t="s">
        <v>8308</v>
      </c>
      <c r="S84" s="9">
        <f t="shared" si="2"/>
        <v>40795.611817129626</v>
      </c>
      <c r="T84" s="9">
        <f t="shared" si="3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>E85/L85</f>
        <v>15.76923076923077</v>
      </c>
      <c r="Q85" t="s">
        <v>8306</v>
      </c>
      <c r="R85" t="s">
        <v>8308</v>
      </c>
      <c r="S85" s="9">
        <f t="shared" si="2"/>
        <v>42042.407280092586</v>
      </c>
      <c r="T85" s="9">
        <f t="shared" si="3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>
        <f>E86/L86</f>
        <v>71.428571428571431</v>
      </c>
      <c r="Q86" t="s">
        <v>8306</v>
      </c>
      <c r="R86" t="s">
        <v>8308</v>
      </c>
      <c r="S86" s="9">
        <f t="shared" si="2"/>
        <v>40648.54960648148</v>
      </c>
      <c r="T86" s="9">
        <f t="shared" si="3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>
        <f>E87/L87</f>
        <v>71.714285714285708</v>
      </c>
      <c r="Q87" t="s">
        <v>8306</v>
      </c>
      <c r="R87" t="s">
        <v>8308</v>
      </c>
      <c r="S87" s="9">
        <f t="shared" si="2"/>
        <v>40778.917094907403</v>
      </c>
      <c r="T87" s="9">
        <f t="shared" si="3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>
        <f>E88/L88</f>
        <v>375.76470588235293</v>
      </c>
      <c r="Q88" t="s">
        <v>8306</v>
      </c>
      <c r="R88" t="s">
        <v>8308</v>
      </c>
      <c r="S88" s="9">
        <f t="shared" si="2"/>
        <v>42291.347743055558</v>
      </c>
      <c r="T88" s="9">
        <f t="shared" si="3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>
        <f>E89/L89</f>
        <v>104.6</v>
      </c>
      <c r="Q89" t="s">
        <v>8306</v>
      </c>
      <c r="R89" t="s">
        <v>8308</v>
      </c>
      <c r="S89" s="9">
        <f t="shared" si="2"/>
        <v>40322.331053240741</v>
      </c>
      <c r="T89" s="9">
        <f t="shared" si="3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>
        <f>E90/L90</f>
        <v>60</v>
      </c>
      <c r="Q90" t="s">
        <v>8306</v>
      </c>
      <c r="R90" t="s">
        <v>8308</v>
      </c>
      <c r="S90" s="9">
        <f t="shared" si="2"/>
        <v>41786.450590277775</v>
      </c>
      <c r="T90" s="9">
        <f t="shared" si="3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>
        <f>E91/L91</f>
        <v>123.28571428571429</v>
      </c>
      <c r="Q91" t="s">
        <v>8306</v>
      </c>
      <c r="R91" t="s">
        <v>8308</v>
      </c>
      <c r="S91" s="9">
        <f t="shared" si="2"/>
        <v>41402.543888888882</v>
      </c>
      <c r="T91" s="9">
        <f t="shared" si="3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>
        <f>E92/L92</f>
        <v>31.375</v>
      </c>
      <c r="Q92" t="s">
        <v>8306</v>
      </c>
      <c r="R92" t="s">
        <v>8308</v>
      </c>
      <c r="S92" s="9">
        <f t="shared" si="2"/>
        <v>40706.089108796295</v>
      </c>
      <c r="T92" s="9">
        <f t="shared" si="3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>
        <f>E93/L93</f>
        <v>78.260869565217391</v>
      </c>
      <c r="Q93" t="s">
        <v>8306</v>
      </c>
      <c r="R93" t="s">
        <v>8308</v>
      </c>
      <c r="S93" s="9">
        <f t="shared" si="2"/>
        <v>40619.194027777776</v>
      </c>
      <c r="T93" s="9">
        <f t="shared" si="3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>
        <f>E94/L94</f>
        <v>122.32558139534883</v>
      </c>
      <c r="Q94" t="s">
        <v>8306</v>
      </c>
      <c r="R94" t="s">
        <v>8308</v>
      </c>
      <c r="S94" s="9">
        <f t="shared" si="2"/>
        <v>42720.990543981483</v>
      </c>
      <c r="T94" s="9">
        <f t="shared" si="3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>
        <f>E95/L95</f>
        <v>73.733333333333334</v>
      </c>
      <c r="Q95" t="s">
        <v>8306</v>
      </c>
      <c r="R95" t="s">
        <v>8308</v>
      </c>
      <c r="S95" s="9">
        <f t="shared" si="2"/>
        <v>41065.649733796294</v>
      </c>
      <c r="T95" s="9">
        <f t="shared" si="3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>
        <f>E96/L96</f>
        <v>21.666666666666668</v>
      </c>
      <c r="Q96" t="s">
        <v>8306</v>
      </c>
      <c r="R96" t="s">
        <v>8308</v>
      </c>
      <c r="S96" s="9">
        <f t="shared" si="2"/>
        <v>41716.509513888886</v>
      </c>
      <c r="T96" s="9">
        <f t="shared" si="3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>
        <f>E97/L97</f>
        <v>21.904761904761905</v>
      </c>
      <c r="Q97" t="s">
        <v>8306</v>
      </c>
      <c r="R97" t="s">
        <v>8308</v>
      </c>
      <c r="S97" s="9">
        <f t="shared" si="2"/>
        <v>40934.796770833331</v>
      </c>
      <c r="T97" s="9">
        <f t="shared" si="3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>
        <f>E98/L98</f>
        <v>50.588235294117645</v>
      </c>
      <c r="Q98" t="s">
        <v>8306</v>
      </c>
      <c r="R98" t="s">
        <v>8308</v>
      </c>
      <c r="S98" s="9">
        <f t="shared" si="2"/>
        <v>40324.45417824074</v>
      </c>
      <c r="T98" s="9">
        <f t="shared" si="3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>
        <f>E99/L99</f>
        <v>53.125</v>
      </c>
      <c r="Q99" t="s">
        <v>8306</v>
      </c>
      <c r="R99" t="s">
        <v>8308</v>
      </c>
      <c r="S99" s="9">
        <f t="shared" si="2"/>
        <v>40705.926874999997</v>
      </c>
      <c r="T99" s="9">
        <f t="shared" si="3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>
        <f>E100/L100</f>
        <v>56.666666666666664</v>
      </c>
      <c r="Q100" t="s">
        <v>8306</v>
      </c>
      <c r="R100" t="s">
        <v>8308</v>
      </c>
      <c r="S100" s="9">
        <f t="shared" si="2"/>
        <v>41214.586504629631</v>
      </c>
      <c r="T100" s="9">
        <f t="shared" si="3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>
        <f>E101/L101</f>
        <v>40.776666666666664</v>
      </c>
      <c r="Q101" t="s">
        <v>8306</v>
      </c>
      <c r="R101" t="s">
        <v>8308</v>
      </c>
      <c r="S101" s="9">
        <f t="shared" si="2"/>
        <v>41631.694432870368</v>
      </c>
      <c r="T101" s="9">
        <f t="shared" si="3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>
        <f>E102/L102</f>
        <v>192.30769230769232</v>
      </c>
      <c r="Q102" t="s">
        <v>8306</v>
      </c>
      <c r="R102" t="s">
        <v>8308</v>
      </c>
      <c r="S102" s="9">
        <f t="shared" si="2"/>
        <v>41197.544976851852</v>
      </c>
      <c r="T102" s="9">
        <f t="shared" si="3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>
        <f>E103/L103</f>
        <v>100</v>
      </c>
      <c r="Q103" t="s">
        <v>8306</v>
      </c>
      <c r="R103" t="s">
        <v>8308</v>
      </c>
      <c r="S103" s="9">
        <f t="shared" si="2"/>
        <v>41274.568402777775</v>
      </c>
      <c r="T103" s="9">
        <f t="shared" si="3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>
        <f>E104/L104</f>
        <v>117.92307692307692</v>
      </c>
      <c r="Q104" t="s">
        <v>8306</v>
      </c>
      <c r="R104" t="s">
        <v>8308</v>
      </c>
      <c r="S104" s="9">
        <f t="shared" si="2"/>
        <v>40504.922835648147</v>
      </c>
      <c r="T104" s="9">
        <f t="shared" si="3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>
        <f>E105/L105</f>
        <v>27.897959183673468</v>
      </c>
      <c r="Q105" t="s">
        <v>8306</v>
      </c>
      <c r="R105" t="s">
        <v>8308</v>
      </c>
      <c r="S105" s="9">
        <f t="shared" si="2"/>
        <v>41682.597569444442</v>
      </c>
      <c r="T105" s="9">
        <f t="shared" si="3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>
        <f>E106/L106</f>
        <v>60</v>
      </c>
      <c r="Q106" t="s">
        <v>8306</v>
      </c>
      <c r="R106" t="s">
        <v>8308</v>
      </c>
      <c r="S106" s="9">
        <f t="shared" si="2"/>
        <v>40612.486874999995</v>
      </c>
      <c r="T106" s="9">
        <f t="shared" si="3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>
        <f>E107/L107</f>
        <v>39.383333333333333</v>
      </c>
      <c r="Q107" t="s">
        <v>8306</v>
      </c>
      <c r="R107" t="s">
        <v>8308</v>
      </c>
      <c r="S107" s="9">
        <f t="shared" si="2"/>
        <v>42485.516435185178</v>
      </c>
      <c r="T107" s="9">
        <f t="shared" si="3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>
        <f>E108/L108</f>
        <v>186.11111111111111</v>
      </c>
      <c r="Q108" t="s">
        <v>8306</v>
      </c>
      <c r="R108" t="s">
        <v>8308</v>
      </c>
      <c r="S108" s="9">
        <f t="shared" si="2"/>
        <v>40987.568298611106</v>
      </c>
      <c r="T108" s="9">
        <f t="shared" si="3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>
        <f>E109/L109</f>
        <v>111.37681159420291</v>
      </c>
      <c r="Q109" t="s">
        <v>8306</v>
      </c>
      <c r="R109" t="s">
        <v>8308</v>
      </c>
      <c r="S109" s="9">
        <f t="shared" si="2"/>
        <v>40635.774155092593</v>
      </c>
      <c r="T109" s="9">
        <f t="shared" si="3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>
        <f>E110/L110</f>
        <v>78.723404255319153</v>
      </c>
      <c r="Q110" t="s">
        <v>8306</v>
      </c>
      <c r="R110" t="s">
        <v>8308</v>
      </c>
      <c r="S110" s="9">
        <f t="shared" si="2"/>
        <v>41365.404745370368</v>
      </c>
      <c r="T110" s="9">
        <f t="shared" si="3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>
        <f>E111/L111</f>
        <v>46.702127659574465</v>
      </c>
      <c r="Q111" t="s">
        <v>8306</v>
      </c>
      <c r="R111" t="s">
        <v>8308</v>
      </c>
      <c r="S111" s="9">
        <f t="shared" si="2"/>
        <v>40569.817476851851</v>
      </c>
      <c r="T111" s="9">
        <f t="shared" si="3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>
        <f>E112/L112</f>
        <v>65.384615384615387</v>
      </c>
      <c r="Q112" t="s">
        <v>8306</v>
      </c>
      <c r="R112" t="s">
        <v>8308</v>
      </c>
      <c r="S112" s="9">
        <f t="shared" si="2"/>
        <v>41557.741354166668</v>
      </c>
      <c r="T112" s="9">
        <f t="shared" si="3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>
        <f>E113/L113</f>
        <v>102.0754716981132</v>
      </c>
      <c r="Q113" t="s">
        <v>8306</v>
      </c>
      <c r="R113" t="s">
        <v>8308</v>
      </c>
      <c r="S113" s="9">
        <f t="shared" si="2"/>
        <v>42125.124849537031</v>
      </c>
      <c r="T113" s="9">
        <f t="shared" si="3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>
        <f>E114/L114</f>
        <v>64.197530864197532</v>
      </c>
      <c r="Q114" t="s">
        <v>8306</v>
      </c>
      <c r="R114" t="s">
        <v>8308</v>
      </c>
      <c r="S114" s="9">
        <f t="shared" si="2"/>
        <v>41717.834699074076</v>
      </c>
      <c r="T114" s="9">
        <f t="shared" si="3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>
        <f>E115/L115</f>
        <v>90.384615384615387</v>
      </c>
      <c r="Q115" t="s">
        <v>8306</v>
      </c>
      <c r="R115" t="s">
        <v>8308</v>
      </c>
      <c r="S115" s="9">
        <f t="shared" si="2"/>
        <v>40753.550092592588</v>
      </c>
      <c r="T115" s="9">
        <f t="shared" si="3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>
        <f>E116/L116</f>
        <v>88.571428571428569</v>
      </c>
      <c r="Q116" t="s">
        <v>8306</v>
      </c>
      <c r="R116" t="s">
        <v>8308</v>
      </c>
      <c r="S116" s="9">
        <f t="shared" si="2"/>
        <v>40861.065833333334</v>
      </c>
      <c r="T116" s="9">
        <f t="shared" si="3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>
        <f>E117/L117</f>
        <v>28.727272727272727</v>
      </c>
      <c r="Q117" t="s">
        <v>8306</v>
      </c>
      <c r="R117" t="s">
        <v>8308</v>
      </c>
      <c r="S117" s="9">
        <f t="shared" si="2"/>
        <v>40918.530601851853</v>
      </c>
      <c r="T117" s="9">
        <f t="shared" si="3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>
        <f>E118/L118</f>
        <v>69.78947368421052</v>
      </c>
      <c r="Q118" t="s">
        <v>8306</v>
      </c>
      <c r="R118" t="s">
        <v>8308</v>
      </c>
      <c r="S118" s="9">
        <f t="shared" si="2"/>
        <v>40595.288831018515</v>
      </c>
      <c r="T118" s="9">
        <f t="shared" si="3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>
        <f>E119/L119</f>
        <v>167.48962962962963</v>
      </c>
      <c r="Q119" t="s">
        <v>8306</v>
      </c>
      <c r="R119" t="s">
        <v>8308</v>
      </c>
      <c r="S119" s="9">
        <f t="shared" si="2"/>
        <v>40248.626666666663</v>
      </c>
      <c r="T119" s="9">
        <f t="shared" si="3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>
        <f>E120/L120</f>
        <v>144.91230769230768</v>
      </c>
      <c r="Q120" t="s">
        <v>8306</v>
      </c>
      <c r="R120" t="s">
        <v>8308</v>
      </c>
      <c r="S120" s="9">
        <f t="shared" si="2"/>
        <v>40722.845324074071</v>
      </c>
      <c r="T120" s="9">
        <f t="shared" si="3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>
        <f>E121/L121</f>
        <v>91.840540540540545</v>
      </c>
      <c r="Q121" t="s">
        <v>8306</v>
      </c>
      <c r="R121" t="s">
        <v>8308</v>
      </c>
      <c r="S121" s="9">
        <f t="shared" si="2"/>
        <v>40738.860949074071</v>
      </c>
      <c r="T121" s="9">
        <f t="shared" si="3"/>
        <v>40768.75</v>
      </c>
    </row>
    <row r="122" spans="1:20" ht="45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>E122/D122</f>
        <v>1.0763413333333334</v>
      </c>
      <c r="P122">
        <f>E122/L122</f>
        <v>117.84759124087591</v>
      </c>
      <c r="Q122" t="s">
        <v>8306</v>
      </c>
      <c r="R122" t="s">
        <v>8311</v>
      </c>
      <c r="S122" s="9">
        <f t="shared" si="2"/>
        <v>41354.500127314815</v>
      </c>
      <c r="T122" s="9">
        <f t="shared" si="3"/>
        <v>41399.500127314815</v>
      </c>
    </row>
    <row r="123" spans="1:20" ht="45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>E123/D123</f>
        <v>1.1263736263736264</v>
      </c>
      <c r="P123">
        <f>E123/L123</f>
        <v>109.04255319148936</v>
      </c>
      <c r="Q123" t="s">
        <v>8306</v>
      </c>
      <c r="R123" t="s">
        <v>8311</v>
      </c>
      <c r="S123" s="9">
        <f t="shared" si="2"/>
        <v>41949.489629629628</v>
      </c>
      <c r="T123" s="9">
        <f t="shared" si="3"/>
        <v>41994.489629629628</v>
      </c>
    </row>
    <row r="124" spans="1:20" ht="45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1.1346153846153846</v>
      </c>
      <c r="P124">
        <f>E124/L124</f>
        <v>73.019801980198025</v>
      </c>
      <c r="Q124" t="s">
        <v>8306</v>
      </c>
      <c r="R124" t="s">
        <v>8311</v>
      </c>
      <c r="S124" s="9">
        <f t="shared" si="2"/>
        <v>40862.28460648148</v>
      </c>
      <c r="T124" s="9">
        <f t="shared" si="3"/>
        <v>40897.28460648148</v>
      </c>
    </row>
    <row r="125" spans="1:20" ht="45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>E125/D125</f>
        <v>1.0259199999999999</v>
      </c>
      <c r="P125">
        <f>E125/L125</f>
        <v>78.195121951219505</v>
      </c>
      <c r="Q125" t="s">
        <v>8306</v>
      </c>
      <c r="R125" t="s">
        <v>8311</v>
      </c>
      <c r="S125" s="9">
        <f t="shared" si="2"/>
        <v>41661.839166666665</v>
      </c>
      <c r="T125" s="9">
        <f t="shared" si="3"/>
        <v>41691.839166666665</v>
      </c>
    </row>
    <row r="126" spans="1:20" ht="45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>E126/D126</f>
        <v>1.1375714285714287</v>
      </c>
      <c r="P126">
        <f>E126/L126</f>
        <v>47.398809523809526</v>
      </c>
      <c r="Q126" t="s">
        <v>8306</v>
      </c>
      <c r="R126" t="s">
        <v>8311</v>
      </c>
      <c r="S126" s="9">
        <f t="shared" si="2"/>
        <v>40213.115266203698</v>
      </c>
      <c r="T126" s="9">
        <f t="shared" si="3"/>
        <v>40253.087500000001</v>
      </c>
    </row>
    <row r="127" spans="1:20" ht="45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>E127/D127</f>
        <v>1.0371999999999999</v>
      </c>
      <c r="P127">
        <f>E127/L127</f>
        <v>54.020833333333336</v>
      </c>
      <c r="Q127" t="s">
        <v>8306</v>
      </c>
      <c r="R127" t="s">
        <v>8311</v>
      </c>
      <c r="S127" s="9">
        <f t="shared" si="2"/>
        <v>41106.844733796293</v>
      </c>
      <c r="T127" s="9">
        <f t="shared" si="3"/>
        <v>41136.844733796293</v>
      </c>
    </row>
    <row r="128" spans="1:20" ht="45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>
        <f>E128/L128</f>
        <v>68.488789237668158</v>
      </c>
      <c r="Q128" t="s">
        <v>8306</v>
      </c>
      <c r="R128" t="s">
        <v>8311</v>
      </c>
      <c r="S128" s="9">
        <f t="shared" si="2"/>
        <v>40480.155150462961</v>
      </c>
      <c r="T128" s="9">
        <f t="shared" si="3"/>
        <v>40530.196817129625</v>
      </c>
    </row>
    <row r="129" spans="1:20" ht="60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>E129/D129</f>
        <v>1.341</v>
      </c>
      <c r="P129">
        <f>E129/L129</f>
        <v>108.14516129032258</v>
      </c>
      <c r="Q129" t="s">
        <v>8306</v>
      </c>
      <c r="R129" t="s">
        <v>8311</v>
      </c>
      <c r="S129" s="9">
        <f t="shared" si="2"/>
        <v>40430.395995370367</v>
      </c>
      <c r="T129" s="9">
        <f t="shared" si="3"/>
        <v>40466.943749999999</v>
      </c>
    </row>
    <row r="130" spans="1:20" ht="45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>E130/D130</f>
        <v>1.0133294117647058</v>
      </c>
      <c r="P130">
        <f>E130/L130</f>
        <v>589.95205479452056</v>
      </c>
      <c r="Q130" t="s">
        <v>8306</v>
      </c>
      <c r="R130" t="s">
        <v>8311</v>
      </c>
      <c r="S130" s="9">
        <f t="shared" si="2"/>
        <v>40870.566076388888</v>
      </c>
      <c r="T130" s="9">
        <f t="shared" si="3"/>
        <v>40915.566076388888</v>
      </c>
    </row>
    <row r="131" spans="1:20" ht="45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>E131/D131</f>
        <v>1.1292</v>
      </c>
      <c r="P131">
        <f>E131/L131</f>
        <v>48.051063829787232</v>
      </c>
      <c r="Q131" t="s">
        <v>8306</v>
      </c>
      <c r="R131" t="s">
        <v>8311</v>
      </c>
      <c r="S131" s="9">
        <f t="shared" ref="S131:S194" si="4">(J131/86400)+25569+(-5/24)</f>
        <v>40332.715509259258</v>
      </c>
      <c r="T131" s="9">
        <f t="shared" ref="T131:T194" si="5">(I131/86400)+25569+(-5/24)</f>
        <v>40412.527777777774</v>
      </c>
    </row>
    <row r="132" spans="1:20" ht="45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>E132/D132</f>
        <v>1.0558333333333334</v>
      </c>
      <c r="P132">
        <f>E132/L132</f>
        <v>72.482837528604122</v>
      </c>
      <c r="Q132" t="s">
        <v>8306</v>
      </c>
      <c r="R132" t="s">
        <v>8311</v>
      </c>
      <c r="S132" s="9">
        <f t="shared" si="4"/>
        <v>41401.357534722221</v>
      </c>
      <c r="T132" s="9">
        <f t="shared" si="5"/>
        <v>41431.357534722221</v>
      </c>
    </row>
    <row r="133" spans="1:20" ht="45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>E133/D133</f>
        <v>1.2557142857142858</v>
      </c>
      <c r="P133">
        <f>E133/L133</f>
        <v>57.077922077922075</v>
      </c>
      <c r="Q133" t="s">
        <v>8306</v>
      </c>
      <c r="R133" t="s">
        <v>8311</v>
      </c>
      <c r="S133" s="9">
        <f t="shared" si="4"/>
        <v>41013.579236111109</v>
      </c>
      <c r="T133" s="9">
        <f t="shared" si="5"/>
        <v>41045.583333333328</v>
      </c>
    </row>
    <row r="134" spans="1:20" ht="45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>E134/D134</f>
        <v>1.8455999999999999</v>
      </c>
      <c r="P134">
        <f>E134/L134</f>
        <v>85.444444444444443</v>
      </c>
      <c r="Q134" t="s">
        <v>8306</v>
      </c>
      <c r="R134" t="s">
        <v>8311</v>
      </c>
      <c r="S134" s="9">
        <f t="shared" si="4"/>
        <v>40266.454374999994</v>
      </c>
      <c r="T134" s="9">
        <f t="shared" si="5"/>
        <v>40329.957638888889</v>
      </c>
    </row>
    <row r="135" spans="1:20" ht="45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>E135/D135</f>
        <v>1.0073333333333334</v>
      </c>
      <c r="P135">
        <f>E135/L135</f>
        <v>215.85714285714286</v>
      </c>
      <c r="Q135" t="s">
        <v>8306</v>
      </c>
      <c r="R135" t="s">
        <v>8311</v>
      </c>
      <c r="S135" s="9">
        <f t="shared" si="4"/>
        <v>40924.44253472222</v>
      </c>
      <c r="T135" s="9">
        <f t="shared" si="5"/>
        <v>40954.44253472222</v>
      </c>
    </row>
    <row r="136" spans="1:20" ht="45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>E136/D136</f>
        <v>1.1694724999999999</v>
      </c>
      <c r="P136">
        <f>E136/L136</f>
        <v>89.38643312101911</v>
      </c>
      <c r="Q136" t="s">
        <v>8306</v>
      </c>
      <c r="R136" t="s">
        <v>8311</v>
      </c>
      <c r="S136" s="9">
        <f t="shared" si="4"/>
        <v>42263.744328703702</v>
      </c>
      <c r="T136" s="9">
        <f t="shared" si="5"/>
        <v>42293.874999999993</v>
      </c>
    </row>
    <row r="137" spans="1:20" ht="30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>E137/D137</f>
        <v>1.0673325</v>
      </c>
      <c r="P137">
        <f>E137/L137</f>
        <v>45.418404255319146</v>
      </c>
      <c r="Q137" t="s">
        <v>8306</v>
      </c>
      <c r="R137" t="s">
        <v>8311</v>
      </c>
      <c r="S137" s="9">
        <f t="shared" si="4"/>
        <v>40588.318078703705</v>
      </c>
      <c r="T137" s="9">
        <f t="shared" si="5"/>
        <v>40618.276412037034</v>
      </c>
    </row>
    <row r="138" spans="1:20" ht="45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>E138/D138</f>
        <v>1.391</v>
      </c>
      <c r="P138">
        <f>E138/L138</f>
        <v>65.756363636363631</v>
      </c>
      <c r="Q138" t="s">
        <v>8306</v>
      </c>
      <c r="R138" t="s">
        <v>8311</v>
      </c>
      <c r="S138" s="9">
        <f t="shared" si="4"/>
        <v>41319.560960648145</v>
      </c>
      <c r="T138" s="9">
        <f t="shared" si="5"/>
        <v>41349.560960648145</v>
      </c>
    </row>
    <row r="139" spans="1:20" ht="45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>E139/D139</f>
        <v>1.0672648571428571</v>
      </c>
      <c r="P139">
        <f>E139/L139</f>
        <v>66.70405357142856</v>
      </c>
      <c r="Q139" t="s">
        <v>8306</v>
      </c>
      <c r="R139" t="s">
        <v>8311</v>
      </c>
      <c r="S139" s="9">
        <f t="shared" si="4"/>
        <v>42479.418541666666</v>
      </c>
      <c r="T139" s="9">
        <f t="shared" si="5"/>
        <v>42509.418541666666</v>
      </c>
    </row>
    <row r="140" spans="1:20" ht="45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>E140/D140</f>
        <v>1.9114</v>
      </c>
      <c r="P140">
        <f>E140/L140</f>
        <v>83.345930232558146</v>
      </c>
      <c r="Q140" t="s">
        <v>8306</v>
      </c>
      <c r="R140" t="s">
        <v>8311</v>
      </c>
      <c r="S140" s="9">
        <f t="shared" si="4"/>
        <v>40681.843356481477</v>
      </c>
      <c r="T140" s="9">
        <f t="shared" si="5"/>
        <v>40711.843356481477</v>
      </c>
    </row>
    <row r="141" spans="1:20" ht="45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>E141/D141</f>
        <v>1.3193789333333332</v>
      </c>
      <c r="P141">
        <f>E141/L141</f>
        <v>105.04609341825902</v>
      </c>
      <c r="Q141" t="s">
        <v>8306</v>
      </c>
      <c r="R141" t="s">
        <v>8311</v>
      </c>
      <c r="S141" s="9">
        <f t="shared" si="4"/>
        <v>42072.529733796291</v>
      </c>
      <c r="T141" s="9">
        <f t="shared" si="5"/>
        <v>42102.529733796291</v>
      </c>
    </row>
    <row r="142" spans="1:20" ht="30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>E142/D142</f>
        <v>1.0640000000000001</v>
      </c>
      <c r="P142">
        <f>E142/L142</f>
        <v>120.90909090909091</v>
      </c>
      <c r="Q142" t="s">
        <v>8306</v>
      </c>
      <c r="R142" t="s">
        <v>8311</v>
      </c>
      <c r="S142" s="9">
        <f t="shared" si="4"/>
        <v>40330.547210648147</v>
      </c>
      <c r="T142" s="9">
        <f t="shared" si="5"/>
        <v>40376.207638888889</v>
      </c>
    </row>
    <row r="143" spans="1:20" ht="30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>E143/D143</f>
        <v>1.0740000000000001</v>
      </c>
      <c r="P143">
        <f>E143/L143</f>
        <v>97.63636363636364</v>
      </c>
      <c r="Q143" t="s">
        <v>8306</v>
      </c>
      <c r="R143" t="s">
        <v>8311</v>
      </c>
      <c r="S143" s="9">
        <f t="shared" si="4"/>
        <v>41017.677129629628</v>
      </c>
      <c r="T143" s="9">
        <f t="shared" si="5"/>
        <v>41067.413194444445</v>
      </c>
    </row>
    <row r="144" spans="1:20" ht="30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>E144/D144</f>
        <v>2.4</v>
      </c>
      <c r="P144">
        <f>E144/L144</f>
        <v>41.379310344827587</v>
      </c>
      <c r="Q144" t="s">
        <v>8306</v>
      </c>
      <c r="R144" t="s">
        <v>8311</v>
      </c>
      <c r="S144" s="9">
        <f t="shared" si="4"/>
        <v>40555.039675925924</v>
      </c>
      <c r="T144" s="9">
        <f t="shared" si="5"/>
        <v>40600.039675925924</v>
      </c>
    </row>
    <row r="145" spans="1:20" ht="60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>E145/D145</f>
        <v>1.1808107999999999</v>
      </c>
      <c r="P145">
        <f>E145/L145</f>
        <v>30.654485981308412</v>
      </c>
      <c r="Q145" t="s">
        <v>8306</v>
      </c>
      <c r="R145" t="s">
        <v>8311</v>
      </c>
      <c r="S145" s="9">
        <f t="shared" si="4"/>
        <v>41149.746458333328</v>
      </c>
      <c r="T145" s="9">
        <f t="shared" si="5"/>
        <v>41179.746458333328</v>
      </c>
    </row>
    <row r="146" spans="1:20" ht="60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>E146/D146</f>
        <v>1.1819999999999999</v>
      </c>
      <c r="P146">
        <f>E146/L146</f>
        <v>64.945054945054949</v>
      </c>
      <c r="Q146" t="s">
        <v>8306</v>
      </c>
      <c r="R146" t="s">
        <v>8311</v>
      </c>
      <c r="S146" s="9">
        <f t="shared" si="4"/>
        <v>41010.411979166667</v>
      </c>
      <c r="T146" s="9">
        <f t="shared" si="5"/>
        <v>41040.411979166667</v>
      </c>
    </row>
    <row r="147" spans="1:20" ht="60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>E147/D147</f>
        <v>1.111</v>
      </c>
      <c r="P147">
        <f>E147/L147</f>
        <v>95.775862068965523</v>
      </c>
      <c r="Q147" t="s">
        <v>8306</v>
      </c>
      <c r="R147" t="s">
        <v>8311</v>
      </c>
      <c r="S147" s="9">
        <f t="shared" si="4"/>
        <v>40267.03738425926</v>
      </c>
      <c r="T147" s="9">
        <f t="shared" si="5"/>
        <v>40308.636111111111</v>
      </c>
    </row>
    <row r="148" spans="1:20" ht="45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>E148/D148</f>
        <v>1.4550000000000001</v>
      </c>
      <c r="P148">
        <f>E148/L148</f>
        <v>40.416666666666664</v>
      </c>
      <c r="Q148" t="s">
        <v>8306</v>
      </c>
      <c r="R148" t="s">
        <v>8311</v>
      </c>
      <c r="S148" s="9">
        <f t="shared" si="4"/>
        <v>40204.966516203705</v>
      </c>
      <c r="T148" s="9">
        <f t="shared" si="5"/>
        <v>40290.95208333333</v>
      </c>
    </row>
    <row r="149" spans="1:20" ht="45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>E149/D149</f>
        <v>1.3162883248730965</v>
      </c>
      <c r="P149">
        <f>E149/L149</f>
        <v>78.578424242424248</v>
      </c>
      <c r="Q149" t="s">
        <v>8306</v>
      </c>
      <c r="R149" t="s">
        <v>8311</v>
      </c>
      <c r="S149" s="9">
        <f t="shared" si="4"/>
        <v>41785.244201388887</v>
      </c>
      <c r="T149" s="9">
        <f t="shared" si="5"/>
        <v>41815.244201388887</v>
      </c>
    </row>
    <row r="150" spans="1:20" ht="45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>E150/D150</f>
        <v>1.1140000000000001</v>
      </c>
      <c r="P150">
        <f>E150/L150</f>
        <v>50.18018018018018</v>
      </c>
      <c r="Q150" t="s">
        <v>8306</v>
      </c>
      <c r="R150" t="s">
        <v>8311</v>
      </c>
      <c r="S150" s="9">
        <f t="shared" si="4"/>
        <v>40808.944189814814</v>
      </c>
      <c r="T150" s="9">
        <f t="shared" si="5"/>
        <v>40853.985856481479</v>
      </c>
    </row>
    <row r="151" spans="1:20" ht="45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>E151/D151</f>
        <v>1.4723377</v>
      </c>
      <c r="P151">
        <f>E151/L151</f>
        <v>92.251735588972423</v>
      </c>
      <c r="Q151" t="s">
        <v>8306</v>
      </c>
      <c r="R151" t="s">
        <v>8311</v>
      </c>
      <c r="S151" s="9">
        <f t="shared" si="4"/>
        <v>42757.988680555551</v>
      </c>
      <c r="T151" s="9">
        <f t="shared" si="5"/>
        <v>42787.988680555551</v>
      </c>
    </row>
    <row r="152" spans="1:20" ht="45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>E152/D152</f>
        <v>1.5260869565217392</v>
      </c>
      <c r="P152">
        <f>E152/L152</f>
        <v>57.540983606557376</v>
      </c>
      <c r="Q152" t="s">
        <v>8306</v>
      </c>
      <c r="R152" t="s">
        <v>8311</v>
      </c>
      <c r="S152" s="9">
        <f t="shared" si="4"/>
        <v>40637.658217592594</v>
      </c>
      <c r="T152" s="9">
        <f t="shared" si="5"/>
        <v>40687.958333333328</v>
      </c>
    </row>
    <row r="153" spans="1:20" ht="45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>E153/D153</f>
        <v>1.0468</v>
      </c>
      <c r="P153">
        <f>E153/L153</f>
        <v>109.42160278745645</v>
      </c>
      <c r="Q153" t="s">
        <v>8306</v>
      </c>
      <c r="R153" t="s">
        <v>8311</v>
      </c>
      <c r="S153" s="9">
        <f t="shared" si="4"/>
        <v>41611.891909722217</v>
      </c>
      <c r="T153" s="9">
        <f t="shared" si="5"/>
        <v>41641.125</v>
      </c>
    </row>
    <row r="154" spans="1:20" ht="45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>E154/D154</f>
        <v>1.7743366666666667</v>
      </c>
      <c r="P154">
        <f>E154/L154</f>
        <v>81.892461538461546</v>
      </c>
      <c r="Q154" t="s">
        <v>8306</v>
      </c>
      <c r="R154" t="s">
        <v>8311</v>
      </c>
      <c r="S154" s="9">
        <f t="shared" si="4"/>
        <v>40235.692025462959</v>
      </c>
      <c r="T154" s="9">
        <f t="shared" si="5"/>
        <v>40296.575694444444</v>
      </c>
    </row>
    <row r="155" spans="1:20" ht="45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>E155/D155</f>
        <v>1.077758</v>
      </c>
      <c r="P155">
        <f>E155/L155</f>
        <v>45.667711864406776</v>
      </c>
      <c r="Q155" t="s">
        <v>8306</v>
      </c>
      <c r="R155" t="s">
        <v>8311</v>
      </c>
      <c r="S155" s="9">
        <f t="shared" si="4"/>
        <v>40697.29011574074</v>
      </c>
      <c r="T155" s="9">
        <f t="shared" si="5"/>
        <v>40727.29011574074</v>
      </c>
    </row>
    <row r="156" spans="1:20" ht="45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>E156/D156</f>
        <v>1.56</v>
      </c>
      <c r="P156">
        <f>E156/L156</f>
        <v>55.221238938053098</v>
      </c>
      <c r="Q156" t="s">
        <v>8306</v>
      </c>
      <c r="R156" t="s">
        <v>8311</v>
      </c>
      <c r="S156" s="9">
        <f t="shared" si="4"/>
        <v>40969.704039351847</v>
      </c>
      <c r="T156" s="9">
        <f t="shared" si="5"/>
        <v>41004.082638888889</v>
      </c>
    </row>
    <row r="157" spans="1:20" ht="45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>E157/D157</f>
        <v>1.08395</v>
      </c>
      <c r="P157">
        <f>E157/L157</f>
        <v>65.298192771084331</v>
      </c>
      <c r="Q157" t="s">
        <v>8306</v>
      </c>
      <c r="R157" t="s">
        <v>8311</v>
      </c>
      <c r="S157" s="9">
        <f t="shared" si="4"/>
        <v>41192.823680555557</v>
      </c>
      <c r="T157" s="9">
        <f t="shared" si="5"/>
        <v>41222.865347222221</v>
      </c>
    </row>
    <row r="158" spans="1:20" ht="45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>E158/D158</f>
        <v>1.476</v>
      </c>
      <c r="P158">
        <f>E158/L158</f>
        <v>95.225806451612897</v>
      </c>
      <c r="Q158" t="s">
        <v>8306</v>
      </c>
      <c r="R158" t="s">
        <v>8311</v>
      </c>
      <c r="S158" s="9">
        <f t="shared" si="4"/>
        <v>40966.873541666668</v>
      </c>
      <c r="T158" s="9">
        <f t="shared" si="5"/>
        <v>41026.831874999996</v>
      </c>
    </row>
    <row r="159" spans="1:20" ht="45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>E159/D159</f>
        <v>1.1038153846153846</v>
      </c>
      <c r="P159">
        <f>E159/L159</f>
        <v>75.444794952681391</v>
      </c>
      <c r="Q159" t="s">
        <v>8306</v>
      </c>
      <c r="R159" t="s">
        <v>8311</v>
      </c>
      <c r="S159" s="9">
        <f t="shared" si="4"/>
        <v>42117.68309027778</v>
      </c>
      <c r="T159" s="9">
        <f t="shared" si="5"/>
        <v>42147.68309027778</v>
      </c>
    </row>
    <row r="160" spans="1:20" ht="30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>E160/D160</f>
        <v>1.5034814814814814</v>
      </c>
      <c r="P160">
        <f>E160/L160</f>
        <v>97.816867469879512</v>
      </c>
      <c r="Q160" t="s">
        <v>8306</v>
      </c>
      <c r="R160" t="s">
        <v>8311</v>
      </c>
      <c r="S160" s="9">
        <f t="shared" si="4"/>
        <v>41163.832627314812</v>
      </c>
      <c r="T160" s="9">
        <f t="shared" si="5"/>
        <v>41193.832627314812</v>
      </c>
    </row>
    <row r="161" spans="1:20" ht="45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>E161/D161</f>
        <v>1.5731829411764706</v>
      </c>
      <c r="P161">
        <f>E161/L161</f>
        <v>87.685606557377056</v>
      </c>
      <c r="Q161" t="s">
        <v>8306</v>
      </c>
      <c r="R161" t="s">
        <v>8311</v>
      </c>
      <c r="S161" s="9">
        <f t="shared" si="4"/>
        <v>42759.035833333335</v>
      </c>
      <c r="T161" s="9">
        <f t="shared" si="5"/>
        <v>42792.875694444439</v>
      </c>
    </row>
    <row r="162" spans="1:20" ht="45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>E162/D162</f>
        <v>1.5614399999999999</v>
      </c>
      <c r="P162">
        <f>E162/L162</f>
        <v>54.748948106591868</v>
      </c>
      <c r="Q162" t="s">
        <v>8306</v>
      </c>
      <c r="R162" t="s">
        <v>8311</v>
      </c>
      <c r="S162" s="9">
        <f t="shared" si="4"/>
        <v>41744.382349537038</v>
      </c>
      <c r="T162" s="9">
        <f t="shared" si="5"/>
        <v>41789.382349537038</v>
      </c>
    </row>
    <row r="163" spans="1:20" ht="45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>E163/D163</f>
        <v>1.2058763636363636</v>
      </c>
      <c r="P163">
        <f>E163/L163</f>
        <v>83.953417721518989</v>
      </c>
      <c r="Q163" t="s">
        <v>8306</v>
      </c>
      <c r="R163" t="s">
        <v>8311</v>
      </c>
      <c r="S163" s="9">
        <f t="shared" si="4"/>
        <v>39949.955011574071</v>
      </c>
      <c r="T163" s="9">
        <f t="shared" si="5"/>
        <v>40035.601388888885</v>
      </c>
    </row>
    <row r="164" spans="1:20" ht="45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>E164/D164</f>
        <v>1.0118888888888888</v>
      </c>
      <c r="P164">
        <f>E164/L164</f>
        <v>254.38547486033519</v>
      </c>
      <c r="Q164" t="s">
        <v>8306</v>
      </c>
      <c r="R164" t="s">
        <v>8311</v>
      </c>
      <c r="S164" s="9">
        <f t="shared" si="4"/>
        <v>40194.711712962962</v>
      </c>
      <c r="T164" s="9">
        <f t="shared" si="5"/>
        <v>40231.708333333328</v>
      </c>
    </row>
    <row r="165" spans="1:20" ht="30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1.142725</v>
      </c>
      <c r="P165">
        <f>E165/L165</f>
        <v>101.8269801980198</v>
      </c>
      <c r="Q165" t="s">
        <v>8306</v>
      </c>
      <c r="R165" t="s">
        <v>8311</v>
      </c>
      <c r="S165" s="9">
        <f t="shared" si="4"/>
        <v>40675.501666666663</v>
      </c>
      <c r="T165" s="9">
        <f t="shared" si="5"/>
        <v>40694.999305555553</v>
      </c>
    </row>
    <row r="166" spans="1:20" ht="45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>E166/D166</f>
        <v>1.0462615</v>
      </c>
      <c r="P166">
        <f>E166/L166</f>
        <v>55.066394736842106</v>
      </c>
      <c r="Q166" t="s">
        <v>8306</v>
      </c>
      <c r="R166" t="s">
        <v>8311</v>
      </c>
      <c r="S166" s="9">
        <f t="shared" si="4"/>
        <v>40904.529861111107</v>
      </c>
      <c r="T166" s="9">
        <f t="shared" si="5"/>
        <v>40929.529861111107</v>
      </c>
    </row>
    <row r="167" spans="1:20" ht="45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>E167/D167</f>
        <v>2.2882507142857142</v>
      </c>
      <c r="P167">
        <f>E167/L167</f>
        <v>56.901438721136763</v>
      </c>
      <c r="Q167" t="s">
        <v>8306</v>
      </c>
      <c r="R167" t="s">
        <v>8311</v>
      </c>
      <c r="S167" s="9">
        <f t="shared" si="4"/>
        <v>41506.547777777778</v>
      </c>
      <c r="T167" s="9">
        <f t="shared" si="5"/>
        <v>41536.547777777778</v>
      </c>
    </row>
    <row r="168" spans="1:20" ht="45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>E168/D168</f>
        <v>1.0915333333333332</v>
      </c>
      <c r="P168">
        <f>E168/L168</f>
        <v>121.28148148148148</v>
      </c>
      <c r="Q168" t="s">
        <v>8306</v>
      </c>
      <c r="R168" t="s">
        <v>8311</v>
      </c>
      <c r="S168" s="9">
        <f t="shared" si="4"/>
        <v>41313.607916666668</v>
      </c>
      <c r="T168" s="9">
        <f t="shared" si="5"/>
        <v>41358.566249999996</v>
      </c>
    </row>
    <row r="169" spans="1:20" ht="30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>E169/D169</f>
        <v>1.7629999999999999</v>
      </c>
      <c r="P169">
        <f>E169/L169</f>
        <v>91.189655172413794</v>
      </c>
      <c r="Q169" t="s">
        <v>8306</v>
      </c>
      <c r="R169" t="s">
        <v>8311</v>
      </c>
      <c r="S169" s="9">
        <f t="shared" si="4"/>
        <v>41184.069652777776</v>
      </c>
      <c r="T169" s="9">
        <f t="shared" si="5"/>
        <v>41214.958333333328</v>
      </c>
    </row>
    <row r="170" spans="1:20" ht="45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>E170/D170</f>
        <v>1.0321061999999999</v>
      </c>
      <c r="P170">
        <f>E170/L170</f>
        <v>115.44812080536913</v>
      </c>
      <c r="Q170" t="s">
        <v>8306</v>
      </c>
      <c r="R170" t="s">
        <v>8311</v>
      </c>
      <c r="S170" s="9">
        <f t="shared" si="4"/>
        <v>41050.960567129623</v>
      </c>
      <c r="T170" s="9">
        <f t="shared" si="5"/>
        <v>41085.960567129623</v>
      </c>
    </row>
    <row r="171" spans="1:20" ht="45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>E171/D171</f>
        <v>1.0482</v>
      </c>
      <c r="P171">
        <f>E171/L171</f>
        <v>67.771551724137936</v>
      </c>
      <c r="Q171" t="s">
        <v>8306</v>
      </c>
      <c r="R171" t="s">
        <v>8311</v>
      </c>
      <c r="S171" s="9">
        <f t="shared" si="4"/>
        <v>41550.248078703698</v>
      </c>
      <c r="T171" s="9">
        <f t="shared" si="5"/>
        <v>41580.248078703698</v>
      </c>
    </row>
    <row r="172" spans="1:20" ht="30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>E172/D172</f>
        <v>1.0668444444444445</v>
      </c>
      <c r="P172">
        <f>E172/L172</f>
        <v>28.576190476190476</v>
      </c>
      <c r="Q172" t="s">
        <v>8306</v>
      </c>
      <c r="R172" t="s">
        <v>8311</v>
      </c>
      <c r="S172" s="9">
        <f t="shared" si="4"/>
        <v>40526.160844907405</v>
      </c>
      <c r="T172" s="9">
        <f t="shared" si="5"/>
        <v>40576.124305555553</v>
      </c>
    </row>
    <row r="173" spans="1:20" ht="45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>E173/D173</f>
        <v>1.2001999999999999</v>
      </c>
      <c r="P173">
        <f>E173/L173</f>
        <v>46.8828125</v>
      </c>
      <c r="Q173" t="s">
        <v>8306</v>
      </c>
      <c r="R173" t="s">
        <v>8311</v>
      </c>
      <c r="S173" s="9">
        <f t="shared" si="4"/>
        <v>41376.560717592591</v>
      </c>
      <c r="T173" s="9">
        <f t="shared" si="5"/>
        <v>41394.792361111111</v>
      </c>
    </row>
    <row r="174" spans="1:20" ht="45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>E174/D174</f>
        <v>1.0150693333333334</v>
      </c>
      <c r="P174">
        <f>E174/L174</f>
        <v>154.42231237322514</v>
      </c>
      <c r="Q174" t="s">
        <v>8306</v>
      </c>
      <c r="R174" t="s">
        <v>8311</v>
      </c>
      <c r="S174" s="9">
        <f t="shared" si="4"/>
        <v>40812.594895833332</v>
      </c>
      <c r="T174" s="9">
        <f t="shared" si="5"/>
        <v>40844.957638888889</v>
      </c>
    </row>
    <row r="175" spans="1:20" ht="45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>E175/D175</f>
        <v>1.0138461538461538</v>
      </c>
      <c r="P175">
        <f>E175/L175</f>
        <v>201.22137404580153</v>
      </c>
      <c r="Q175" t="s">
        <v>8306</v>
      </c>
      <c r="R175" t="s">
        <v>8311</v>
      </c>
      <c r="S175" s="9">
        <f t="shared" si="4"/>
        <v>41719.459652777776</v>
      </c>
      <c r="T175" s="9">
        <f t="shared" si="5"/>
        <v>41749.459652777776</v>
      </c>
    </row>
    <row r="176" spans="1:20" ht="45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>E176/D176</f>
        <v>1</v>
      </c>
      <c r="P176">
        <f>E176/L176</f>
        <v>100</v>
      </c>
      <c r="Q176" t="s">
        <v>8306</v>
      </c>
      <c r="R176" t="s">
        <v>8311</v>
      </c>
      <c r="S176" s="9">
        <f t="shared" si="4"/>
        <v>40342.876087962963</v>
      </c>
      <c r="T176" s="9">
        <f t="shared" si="5"/>
        <v>40378.458333333328</v>
      </c>
    </row>
    <row r="177" spans="1:20" ht="45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>E177/D177</f>
        <v>1.3310911999999999</v>
      </c>
      <c r="P177">
        <f>E177/L177</f>
        <v>100.08204511278196</v>
      </c>
      <c r="Q177" t="s">
        <v>8306</v>
      </c>
      <c r="R177" t="s">
        <v>8311</v>
      </c>
      <c r="S177" s="9">
        <f t="shared" si="4"/>
        <v>41518.796400462961</v>
      </c>
      <c r="T177" s="9">
        <f t="shared" si="5"/>
        <v>41578.791666666664</v>
      </c>
    </row>
    <row r="178" spans="1:20" ht="45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>E178/D178</f>
        <v>1.187262</v>
      </c>
      <c r="P178">
        <f>E178/L178</f>
        <v>230.08953488372092</v>
      </c>
      <c r="Q178" t="s">
        <v>8306</v>
      </c>
      <c r="R178" t="s">
        <v>8311</v>
      </c>
      <c r="S178" s="9">
        <f t="shared" si="4"/>
        <v>41134.267164351848</v>
      </c>
      <c r="T178" s="9">
        <f t="shared" si="5"/>
        <v>41159.267164351848</v>
      </c>
    </row>
    <row r="179" spans="1:20" ht="45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>E179/D179</f>
        <v>1.0064</v>
      </c>
      <c r="P179">
        <f>E179/L179</f>
        <v>141.74647887323943</v>
      </c>
      <c r="Q179" t="s">
        <v>8306</v>
      </c>
      <c r="R179" t="s">
        <v>8311</v>
      </c>
      <c r="S179" s="9">
        <f t="shared" si="4"/>
        <v>42089.519687499997</v>
      </c>
      <c r="T179" s="9">
        <f t="shared" si="5"/>
        <v>42124.957638888889</v>
      </c>
    </row>
    <row r="180" spans="1:20" ht="30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>E180/D180</f>
        <v>1.089324126984127</v>
      </c>
      <c r="P180">
        <f>E180/L180</f>
        <v>56.344351395730705</v>
      </c>
      <c r="Q180" t="s">
        <v>8306</v>
      </c>
      <c r="R180" t="s">
        <v>8311</v>
      </c>
      <c r="S180" s="9">
        <f t="shared" si="4"/>
        <v>41709.255185185182</v>
      </c>
      <c r="T180" s="9">
        <f t="shared" si="5"/>
        <v>41768.666666666664</v>
      </c>
    </row>
    <row r="181" spans="1:20" ht="45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>E181/D181</f>
        <v>1.789525</v>
      </c>
      <c r="P181">
        <f>E181/L181</f>
        <v>73.341188524590166</v>
      </c>
      <c r="Q181" t="s">
        <v>8306</v>
      </c>
      <c r="R181" t="s">
        <v>8311</v>
      </c>
      <c r="S181" s="9">
        <f t="shared" si="4"/>
        <v>40469.016898148147</v>
      </c>
      <c r="T181" s="9">
        <f t="shared" si="5"/>
        <v>40499.058564814812</v>
      </c>
    </row>
    <row r="182" spans="1:20" ht="45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>E182/D182</f>
        <v>1.0172264</v>
      </c>
      <c r="P182">
        <f>E182/L182</f>
        <v>85.337785234899329</v>
      </c>
      <c r="Q182" t="s">
        <v>8306</v>
      </c>
      <c r="R182" t="s">
        <v>8311</v>
      </c>
      <c r="S182" s="9">
        <f t="shared" si="4"/>
        <v>40626.751597222217</v>
      </c>
      <c r="T182" s="9">
        <f t="shared" si="5"/>
        <v>40657.751597222217</v>
      </c>
    </row>
    <row r="183" spans="1:20" ht="45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>E183/D183</f>
        <v>1.1873499999999999</v>
      </c>
      <c r="P183">
        <f>E183/L183</f>
        <v>61.496215139442228</v>
      </c>
      <c r="Q183" t="s">
        <v>8306</v>
      </c>
      <c r="R183" t="s">
        <v>8311</v>
      </c>
      <c r="S183" s="9">
        <f t="shared" si="4"/>
        <v>41312.529340277775</v>
      </c>
      <c r="T183" s="9">
        <f t="shared" si="5"/>
        <v>41352.487673611111</v>
      </c>
    </row>
    <row r="184" spans="1:20" ht="60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>E184/D184</f>
        <v>1.0045999999999999</v>
      </c>
      <c r="P184">
        <f>E184/L184</f>
        <v>93.018518518518519</v>
      </c>
      <c r="Q184" t="s">
        <v>8306</v>
      </c>
      <c r="R184" t="s">
        <v>8311</v>
      </c>
      <c r="S184" s="9">
        <f t="shared" si="4"/>
        <v>40933.648587962962</v>
      </c>
      <c r="T184" s="9">
        <f t="shared" si="5"/>
        <v>40963.648587962962</v>
      </c>
    </row>
    <row r="185" spans="1:20" ht="45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>E185/D185</f>
        <v>1.3746666666666667</v>
      </c>
      <c r="P185">
        <f>E185/L185</f>
        <v>50.292682926829265</v>
      </c>
      <c r="Q185" t="s">
        <v>8306</v>
      </c>
      <c r="R185" t="s">
        <v>8311</v>
      </c>
      <c r="S185" s="9">
        <f t="shared" si="4"/>
        <v>41031.862800925919</v>
      </c>
      <c r="T185" s="9">
        <f t="shared" si="5"/>
        <v>41061.862800925919</v>
      </c>
    </row>
    <row r="186" spans="1:20" ht="30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>E186/D186</f>
        <v>2.3164705882352941</v>
      </c>
      <c r="P186">
        <f>E186/L186</f>
        <v>106.43243243243244</v>
      </c>
      <c r="Q186" t="s">
        <v>8306</v>
      </c>
      <c r="R186" t="s">
        <v>8311</v>
      </c>
      <c r="S186" s="9">
        <f t="shared" si="4"/>
        <v>41113.88653935185</v>
      </c>
      <c r="T186" s="9">
        <f t="shared" si="5"/>
        <v>41152.875</v>
      </c>
    </row>
    <row r="187" spans="1:20" ht="30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>E187/D187</f>
        <v>1.3033333333333332</v>
      </c>
      <c r="P187">
        <f>E187/L187</f>
        <v>51.719576719576722</v>
      </c>
      <c r="Q187" t="s">
        <v>8306</v>
      </c>
      <c r="R187" t="s">
        <v>8311</v>
      </c>
      <c r="S187" s="9">
        <f t="shared" si="4"/>
        <v>40948.421863425923</v>
      </c>
      <c r="T187" s="9">
        <f t="shared" si="5"/>
        <v>40978.421863425923</v>
      </c>
    </row>
    <row r="188" spans="1:20" ht="30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>E188/D188</f>
        <v>2.9289999999999998</v>
      </c>
      <c r="P188">
        <f>E188/L188</f>
        <v>36.612499999999997</v>
      </c>
      <c r="Q188" t="s">
        <v>8306</v>
      </c>
      <c r="R188" t="s">
        <v>8311</v>
      </c>
      <c r="S188" s="9">
        <f t="shared" si="4"/>
        <v>41333.628854166665</v>
      </c>
      <c r="T188" s="9">
        <f t="shared" si="5"/>
        <v>41353.587187499994</v>
      </c>
    </row>
    <row r="189" spans="1:20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>E189/D189</f>
        <v>1.1131818181818183</v>
      </c>
      <c r="P189">
        <f>E189/L189</f>
        <v>42.517361111111114</v>
      </c>
      <c r="Q189" t="s">
        <v>8306</v>
      </c>
      <c r="R189" t="s">
        <v>8311</v>
      </c>
      <c r="S189" s="9">
        <f t="shared" si="4"/>
        <v>41282.736122685186</v>
      </c>
      <c r="T189" s="9">
        <f t="shared" si="5"/>
        <v>41312.736122685186</v>
      </c>
    </row>
    <row r="190" spans="1:20" ht="45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>E190/D190</f>
        <v>1.0556666666666668</v>
      </c>
      <c r="P190">
        <f>E190/L190</f>
        <v>62.712871287128714</v>
      </c>
      <c r="Q190" t="s">
        <v>8306</v>
      </c>
      <c r="R190" t="s">
        <v>8311</v>
      </c>
      <c r="S190" s="9">
        <f t="shared" si="4"/>
        <v>40567.486226851848</v>
      </c>
      <c r="T190" s="9">
        <f t="shared" si="5"/>
        <v>40612.486226851848</v>
      </c>
    </row>
    <row r="191" spans="1:20" ht="45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>E191/D191</f>
        <v>1.1894444444444445</v>
      </c>
      <c r="P191">
        <f>E191/L191</f>
        <v>89.957983193277315</v>
      </c>
      <c r="Q191" t="s">
        <v>8306</v>
      </c>
      <c r="R191" t="s">
        <v>8311</v>
      </c>
      <c r="S191" s="9">
        <f t="shared" si="4"/>
        <v>41134.543217592589</v>
      </c>
      <c r="T191" s="9">
        <f t="shared" si="5"/>
        <v>41155.543217592589</v>
      </c>
    </row>
    <row r="192" spans="1:20" ht="45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>E192/D192</f>
        <v>1.04129</v>
      </c>
      <c r="P192">
        <f>E192/L192</f>
        <v>28.924722222222222</v>
      </c>
      <c r="Q192" t="s">
        <v>8306</v>
      </c>
      <c r="R192" t="s">
        <v>8311</v>
      </c>
      <c r="S192" s="9">
        <f t="shared" si="4"/>
        <v>40820.974803240737</v>
      </c>
      <c r="T192" s="9">
        <f t="shared" si="5"/>
        <v>40835.875</v>
      </c>
    </row>
    <row r="193" spans="1:20" ht="45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>E193/D193</f>
        <v>1.0410165</v>
      </c>
      <c r="P193">
        <f>E193/L193</f>
        <v>138.8022</v>
      </c>
      <c r="Q193" t="s">
        <v>8306</v>
      </c>
      <c r="R193" t="s">
        <v>8311</v>
      </c>
      <c r="S193" s="9">
        <f t="shared" si="4"/>
        <v>40868.011481481481</v>
      </c>
      <c r="T193" s="9">
        <f t="shared" si="5"/>
        <v>40909.124305555553</v>
      </c>
    </row>
    <row r="194" spans="1:20" ht="45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>E194/D194</f>
        <v>1.1187499999999999</v>
      </c>
      <c r="P194">
        <f>E194/L194</f>
        <v>61.301369863013697</v>
      </c>
      <c r="Q194" t="s">
        <v>8306</v>
      </c>
      <c r="R194" t="s">
        <v>8311</v>
      </c>
      <c r="S194" s="9">
        <f t="shared" si="4"/>
        <v>41348.669351851851</v>
      </c>
      <c r="T194" s="9">
        <f t="shared" si="5"/>
        <v>41378.669351851851</v>
      </c>
    </row>
    <row r="195" spans="1:20" ht="45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>E195/D195</f>
        <v>1.0473529411764706</v>
      </c>
      <c r="P195">
        <f>E195/L195</f>
        <v>80.202702702702709</v>
      </c>
      <c r="Q195" t="s">
        <v>8306</v>
      </c>
      <c r="R195" t="s">
        <v>8311</v>
      </c>
      <c r="S195" s="9">
        <f t="shared" ref="S195:S258" si="6">(J195/86400)+25569+(-5/24)</f>
        <v>40357.019606481481</v>
      </c>
      <c r="T195" s="9">
        <f t="shared" ref="T195:T258" si="7">(I195/86400)+25569+(-5/24)</f>
        <v>40401.457638888889</v>
      </c>
    </row>
    <row r="196" spans="1:20" ht="45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>E196/D196</f>
        <v>3.8515000000000001</v>
      </c>
      <c r="P196">
        <f>E196/L196</f>
        <v>32.095833333333331</v>
      </c>
      <c r="Q196" t="s">
        <v>8306</v>
      </c>
      <c r="R196" t="s">
        <v>8311</v>
      </c>
      <c r="S196" s="9">
        <f t="shared" si="6"/>
        <v>41304.624861111108</v>
      </c>
      <c r="T196" s="9">
        <f t="shared" si="7"/>
        <v>41334.624861111108</v>
      </c>
    </row>
    <row r="197" spans="1:20" ht="45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>E197/D197</f>
        <v>1.01248</v>
      </c>
      <c r="P197">
        <f>E197/L197</f>
        <v>200.88888888888889</v>
      </c>
      <c r="Q197" t="s">
        <v>8306</v>
      </c>
      <c r="R197" t="s">
        <v>8311</v>
      </c>
      <c r="S197" s="9">
        <f t="shared" si="6"/>
        <v>41113.564050925925</v>
      </c>
      <c r="T197" s="9">
        <f t="shared" si="7"/>
        <v>41143.564050925925</v>
      </c>
    </row>
    <row r="198" spans="1:20" ht="30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>E198/D198</f>
        <v>1.1377333333333333</v>
      </c>
      <c r="P198">
        <f>E198/L198</f>
        <v>108.01265822784811</v>
      </c>
      <c r="Q198" t="s">
        <v>8306</v>
      </c>
      <c r="R198" t="s">
        <v>8311</v>
      </c>
      <c r="S198" s="9">
        <f t="shared" si="6"/>
        <v>41950.715243055551</v>
      </c>
      <c r="T198" s="9">
        <f t="shared" si="7"/>
        <v>41983.999305555553</v>
      </c>
    </row>
    <row r="199" spans="1:20" ht="30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>E199/D199</f>
        <v>1.0080333333333333</v>
      </c>
      <c r="P199">
        <f>E199/L199</f>
        <v>95.699367088607602</v>
      </c>
      <c r="Q199" t="s">
        <v>8306</v>
      </c>
      <c r="R199" t="s">
        <v>8311</v>
      </c>
      <c r="S199" s="9">
        <f t="shared" si="6"/>
        <v>41589.468553240738</v>
      </c>
      <c r="T199" s="9">
        <f t="shared" si="7"/>
        <v>41619.468553240738</v>
      </c>
    </row>
    <row r="200" spans="1:20" ht="45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>E200/D200</f>
        <v>2.8332000000000002</v>
      </c>
      <c r="P200">
        <f>E200/L200</f>
        <v>49.880281690140848</v>
      </c>
      <c r="Q200" t="s">
        <v>8306</v>
      </c>
      <c r="R200" t="s">
        <v>8311</v>
      </c>
      <c r="S200" s="9">
        <f t="shared" si="6"/>
        <v>41329.830451388887</v>
      </c>
      <c r="T200" s="9">
        <f t="shared" si="7"/>
        <v>41359.788784722223</v>
      </c>
    </row>
    <row r="201" spans="1:20" ht="60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>E201/D201</f>
        <v>1.1268</v>
      </c>
      <c r="P201">
        <f>E201/L201</f>
        <v>110.47058823529412</v>
      </c>
      <c r="Q201" t="s">
        <v>8306</v>
      </c>
      <c r="R201" t="s">
        <v>8311</v>
      </c>
      <c r="S201" s="9">
        <f t="shared" si="6"/>
        <v>40123.629965277774</v>
      </c>
      <c r="T201" s="9">
        <f t="shared" si="7"/>
        <v>40211.124305555553</v>
      </c>
    </row>
    <row r="202" spans="1:20" ht="45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>E202/D202</f>
        <v>1.0658000000000001</v>
      </c>
      <c r="P202">
        <f>E202/L202</f>
        <v>134.91139240506328</v>
      </c>
      <c r="Q202" t="s">
        <v>8306</v>
      </c>
      <c r="R202" t="s">
        <v>8311</v>
      </c>
      <c r="S202" s="9">
        <f t="shared" si="6"/>
        <v>42331.34297453703</v>
      </c>
      <c r="T202" s="9">
        <f t="shared" si="7"/>
        <v>42360.749999999993</v>
      </c>
    </row>
    <row r="203" spans="1:20" ht="45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>E203/D203</f>
        <v>1.0266285714285714</v>
      </c>
      <c r="P203">
        <f>E203/L203</f>
        <v>106.62314540059347</v>
      </c>
      <c r="Q203" t="s">
        <v>8306</v>
      </c>
      <c r="R203" t="s">
        <v>8311</v>
      </c>
      <c r="S203" s="9">
        <f t="shared" si="6"/>
        <v>42647.238263888888</v>
      </c>
      <c r="T203" s="9">
        <f t="shared" si="7"/>
        <v>42682.279930555553</v>
      </c>
    </row>
    <row r="204" spans="1:20" ht="45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>E204/D204</f>
        <v>1.0791200000000001</v>
      </c>
      <c r="P204">
        <f>E204/L204</f>
        <v>145.04301075268816</v>
      </c>
      <c r="Q204" t="s">
        <v>8306</v>
      </c>
      <c r="R204" t="s">
        <v>8311</v>
      </c>
      <c r="S204" s="9">
        <f t="shared" si="6"/>
        <v>42473.361666666664</v>
      </c>
      <c r="T204" s="9">
        <f t="shared" si="7"/>
        <v>42503.361666666664</v>
      </c>
    </row>
    <row r="205" spans="1:20" ht="45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>E205/D205</f>
        <v>1.2307407407407407</v>
      </c>
      <c r="P205">
        <f>E205/L205</f>
        <v>114.58620689655173</v>
      </c>
      <c r="Q205" t="s">
        <v>8306</v>
      </c>
      <c r="R205" t="s">
        <v>8311</v>
      </c>
      <c r="S205" s="9">
        <f t="shared" si="6"/>
        <v>42697.113032407404</v>
      </c>
      <c r="T205" s="9">
        <f t="shared" si="7"/>
        <v>42725.124305555553</v>
      </c>
    </row>
    <row r="206" spans="1:20" ht="45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>E206/D206</f>
        <v>1.016</v>
      </c>
      <c r="P206">
        <f>E206/L206</f>
        <v>105.3170731707317</v>
      </c>
      <c r="Q206" t="s">
        <v>8306</v>
      </c>
      <c r="R206" t="s">
        <v>8311</v>
      </c>
      <c r="S206" s="9">
        <f t="shared" si="6"/>
        <v>42184.417916666665</v>
      </c>
      <c r="T206" s="9">
        <f t="shared" si="7"/>
        <v>42217.417916666665</v>
      </c>
    </row>
    <row r="207" spans="1:20" ht="45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>E207/D207</f>
        <v>1.04396</v>
      </c>
      <c r="P207">
        <f>E207/L207</f>
        <v>70.921195652173907</v>
      </c>
      <c r="Q207" t="s">
        <v>8306</v>
      </c>
      <c r="R207" t="s">
        <v>8311</v>
      </c>
      <c r="S207" s="9">
        <f t="shared" si="6"/>
        <v>42688.979548611103</v>
      </c>
      <c r="T207" s="9">
        <f t="shared" si="7"/>
        <v>42723.979548611103</v>
      </c>
    </row>
    <row r="208" spans="1:20" ht="45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>E208/D208</f>
        <v>1.1292973333333334</v>
      </c>
      <c r="P208">
        <f>E208/L208</f>
        <v>147.17167680278018</v>
      </c>
      <c r="Q208" t="s">
        <v>8306</v>
      </c>
      <c r="R208" t="s">
        <v>8311</v>
      </c>
      <c r="S208" s="9">
        <f t="shared" si="6"/>
        <v>42775.106550925928</v>
      </c>
      <c r="T208" s="9">
        <f t="shared" si="7"/>
        <v>42808.747916666667</v>
      </c>
    </row>
    <row r="209" spans="1:20" ht="45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>E209/D209</f>
        <v>1.3640000000000001</v>
      </c>
      <c r="P209">
        <f>E209/L209</f>
        <v>160.47058823529412</v>
      </c>
      <c r="Q209" t="s">
        <v>8306</v>
      </c>
      <c r="R209" t="s">
        <v>8311</v>
      </c>
      <c r="S209" s="9">
        <f t="shared" si="6"/>
        <v>42058.026956018519</v>
      </c>
      <c r="T209" s="9">
        <f t="shared" si="7"/>
        <v>42085.124999999993</v>
      </c>
    </row>
    <row r="210" spans="1:20" ht="45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>E210/D210</f>
        <v>1.036144</v>
      </c>
      <c r="P210">
        <f>E210/L210</f>
        <v>156.04578313253012</v>
      </c>
      <c r="Q210" t="s">
        <v>8306</v>
      </c>
      <c r="R210" t="s">
        <v>8311</v>
      </c>
      <c r="S210" s="9">
        <f t="shared" si="6"/>
        <v>42278.738287037035</v>
      </c>
      <c r="T210" s="9">
        <f t="shared" si="7"/>
        <v>42308.958333333336</v>
      </c>
    </row>
    <row r="211" spans="1:20" ht="45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1.0549999999999999</v>
      </c>
      <c r="P211">
        <f>E211/L211</f>
        <v>63.17365269461078</v>
      </c>
      <c r="Q211" t="s">
        <v>8306</v>
      </c>
      <c r="R211" t="s">
        <v>8311</v>
      </c>
      <c r="S211" s="9">
        <f t="shared" si="6"/>
        <v>42291.258414351854</v>
      </c>
      <c r="T211" s="9">
        <f t="shared" si="7"/>
        <v>42314.958333333336</v>
      </c>
    </row>
    <row r="212" spans="1:20" ht="45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>E212/D212</f>
        <v>1.0182857142857142</v>
      </c>
      <c r="P212">
        <f>E212/L212</f>
        <v>104.82352941176471</v>
      </c>
      <c r="Q212" t="s">
        <v>8306</v>
      </c>
      <c r="R212" t="s">
        <v>8311</v>
      </c>
      <c r="S212" s="9">
        <f t="shared" si="6"/>
        <v>41379.307442129626</v>
      </c>
      <c r="T212" s="9">
        <f t="shared" si="7"/>
        <v>41410.957638888889</v>
      </c>
    </row>
    <row r="213" spans="1:20" ht="45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>E213/D213</f>
        <v>1.0660499999999999</v>
      </c>
      <c r="P213">
        <f>E213/L213</f>
        <v>97.356164383561648</v>
      </c>
      <c r="Q213" t="s">
        <v>8306</v>
      </c>
      <c r="R213" t="s">
        <v>8311</v>
      </c>
      <c r="S213" s="9">
        <f t="shared" si="6"/>
        <v>42507.373078703698</v>
      </c>
      <c r="T213" s="9">
        <f t="shared" si="7"/>
        <v>42538.373078703698</v>
      </c>
    </row>
    <row r="214" spans="1:20" ht="45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>E214/D214</f>
        <v>1.13015</v>
      </c>
      <c r="P214">
        <f>E214/L214</f>
        <v>203.63063063063063</v>
      </c>
      <c r="Q214" t="s">
        <v>8306</v>
      </c>
      <c r="R214" t="s">
        <v>8311</v>
      </c>
      <c r="S214" s="9">
        <f t="shared" si="6"/>
        <v>42263.471956018511</v>
      </c>
      <c r="T214" s="9">
        <f t="shared" si="7"/>
        <v>42305.124999999993</v>
      </c>
    </row>
    <row r="215" spans="1:20" ht="45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>E215/D215</f>
        <v>1.252275</v>
      </c>
      <c r="P215">
        <f>E215/L215</f>
        <v>188.31203007518798</v>
      </c>
      <c r="Q215" t="s">
        <v>8306</v>
      </c>
      <c r="R215" t="s">
        <v>8311</v>
      </c>
      <c r="S215" s="9">
        <f t="shared" si="6"/>
        <v>42437.428136574068</v>
      </c>
      <c r="T215" s="9">
        <f t="shared" si="7"/>
        <v>42467.386469907404</v>
      </c>
    </row>
    <row r="216" spans="1:20" ht="45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>E216/D216</f>
        <v>1.0119</v>
      </c>
      <c r="P216">
        <f>E216/L216</f>
        <v>146.65217391304347</v>
      </c>
      <c r="Q216" t="s">
        <v>8306</v>
      </c>
      <c r="R216" t="s">
        <v>8311</v>
      </c>
      <c r="S216" s="9">
        <f t="shared" si="6"/>
        <v>42101.474039351851</v>
      </c>
      <c r="T216" s="9">
        <f t="shared" si="7"/>
        <v>42139.583333333336</v>
      </c>
    </row>
    <row r="217" spans="1:20" ht="45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>E217/D217</f>
        <v>1.0276470588235294</v>
      </c>
      <c r="P217">
        <f>E217/L217</f>
        <v>109.1875</v>
      </c>
      <c r="Q217" t="s">
        <v>8306</v>
      </c>
      <c r="R217" t="s">
        <v>8311</v>
      </c>
      <c r="S217" s="9">
        <f t="shared" si="6"/>
        <v>42101.529108796291</v>
      </c>
      <c r="T217" s="9">
        <f t="shared" si="7"/>
        <v>42132.708333333336</v>
      </c>
    </row>
    <row r="218" spans="1:20" ht="45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>E218/D218</f>
        <v>1.1683911999999999</v>
      </c>
      <c r="P218">
        <f>E218/L218</f>
        <v>59.249046653144013</v>
      </c>
      <c r="Q218" t="s">
        <v>8306</v>
      </c>
      <c r="R218" t="s">
        <v>8311</v>
      </c>
      <c r="S218" s="9">
        <f t="shared" si="6"/>
        <v>42291.387939814813</v>
      </c>
      <c r="T218" s="9">
        <f t="shared" si="7"/>
        <v>42321.429606481477</v>
      </c>
    </row>
    <row r="219" spans="1:20" ht="45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>E219/D219</f>
        <v>1.0116833333333335</v>
      </c>
      <c r="P219">
        <f>E219/L219</f>
        <v>97.904838709677421</v>
      </c>
      <c r="Q219" t="s">
        <v>8306</v>
      </c>
      <c r="R219" t="s">
        <v>8311</v>
      </c>
      <c r="S219" s="9">
        <f t="shared" si="6"/>
        <v>42046.920231481483</v>
      </c>
      <c r="T219" s="9">
        <f t="shared" si="7"/>
        <v>42076.878564814811</v>
      </c>
    </row>
    <row r="220" spans="1:20" ht="45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>E220/D220</f>
        <v>1.1013360000000001</v>
      </c>
      <c r="P220">
        <f>E220/L220</f>
        <v>70.000169491525426</v>
      </c>
      <c r="Q220" t="s">
        <v>8306</v>
      </c>
      <c r="R220" t="s">
        <v>8311</v>
      </c>
      <c r="S220" s="9">
        <f t="shared" si="6"/>
        <v>42559.547337962962</v>
      </c>
      <c r="T220" s="9">
        <f t="shared" si="7"/>
        <v>42615.833333333336</v>
      </c>
    </row>
    <row r="221" spans="1:20" ht="45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>E221/D221</f>
        <v>1.0808333333333333</v>
      </c>
      <c r="P221">
        <f>E221/L221</f>
        <v>72.865168539325836</v>
      </c>
      <c r="Q221" t="s">
        <v>8306</v>
      </c>
      <c r="R221" t="s">
        <v>8311</v>
      </c>
      <c r="S221" s="9">
        <f t="shared" si="6"/>
        <v>42093.551712962959</v>
      </c>
      <c r="T221" s="9">
        <f t="shared" si="7"/>
        <v>42123.551712962959</v>
      </c>
    </row>
    <row r="222" spans="1:20" ht="45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>E222/D222</f>
        <v>1.2502285714285715</v>
      </c>
      <c r="P222">
        <f>E222/L222</f>
        <v>146.34782608695653</v>
      </c>
      <c r="Q222" t="s">
        <v>8306</v>
      </c>
      <c r="R222" t="s">
        <v>8311</v>
      </c>
      <c r="S222" s="9">
        <f t="shared" si="6"/>
        <v>42772.460729166669</v>
      </c>
      <c r="T222" s="9">
        <f t="shared" si="7"/>
        <v>42802.666666666664</v>
      </c>
    </row>
    <row r="223" spans="1:20" ht="45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>E223/D223</f>
        <v>1.0671428571428572</v>
      </c>
      <c r="P223">
        <f>E223/L223</f>
        <v>67.909090909090907</v>
      </c>
      <c r="Q223" t="s">
        <v>8306</v>
      </c>
      <c r="R223" t="s">
        <v>8311</v>
      </c>
      <c r="S223" s="9">
        <f t="shared" si="6"/>
        <v>41894.671273148146</v>
      </c>
      <c r="T223" s="9">
        <f t="shared" si="7"/>
        <v>41912.957638888889</v>
      </c>
    </row>
    <row r="224" spans="1:20" ht="30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>E224/D224</f>
        <v>1.0036639999999999</v>
      </c>
      <c r="P224">
        <f>E224/L224</f>
        <v>169.85083076923075</v>
      </c>
      <c r="Q224" t="s">
        <v>8306</v>
      </c>
      <c r="R224" t="s">
        <v>8311</v>
      </c>
      <c r="S224" s="9">
        <f t="shared" si="6"/>
        <v>42459.572511574072</v>
      </c>
      <c r="T224" s="9">
        <f t="shared" si="7"/>
        <v>42489.572511574072</v>
      </c>
    </row>
    <row r="225" spans="1:20" ht="45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>E225/D225</f>
        <v>1.0202863333333334</v>
      </c>
      <c r="P225">
        <f>E225/L225</f>
        <v>58.413339694656486</v>
      </c>
      <c r="Q225" t="s">
        <v>8306</v>
      </c>
      <c r="R225" t="s">
        <v>8311</v>
      </c>
      <c r="S225" s="9">
        <f t="shared" si="6"/>
        <v>41926.529456018514</v>
      </c>
      <c r="T225" s="9">
        <f t="shared" si="7"/>
        <v>41956.916666666664</v>
      </c>
    </row>
    <row r="226" spans="1:20" ht="45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>E226/D226</f>
        <v>1.0208358208955224</v>
      </c>
      <c r="P226">
        <f>E226/L226</f>
        <v>119.99298245614035</v>
      </c>
      <c r="Q226" t="s">
        <v>8306</v>
      </c>
      <c r="R226" t="s">
        <v>8311</v>
      </c>
      <c r="S226" s="9">
        <f t="shared" si="6"/>
        <v>42111.762662037036</v>
      </c>
      <c r="T226" s="9">
        <f t="shared" si="7"/>
        <v>42155.888888888883</v>
      </c>
    </row>
    <row r="227" spans="1:20" ht="45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>E227/D227</f>
        <v>1.2327586206896552</v>
      </c>
      <c r="P227">
        <f>E227/L227</f>
        <v>99.860335195530723</v>
      </c>
      <c r="Q227" t="s">
        <v>8306</v>
      </c>
      <c r="R227" t="s">
        <v>8311</v>
      </c>
      <c r="S227" s="9">
        <f t="shared" si="6"/>
        <v>42114.735995370364</v>
      </c>
      <c r="T227" s="9">
        <f t="shared" si="7"/>
        <v>42144.735995370364</v>
      </c>
    </row>
    <row r="228" spans="1:20" ht="45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>E228/D228</f>
        <v>1.7028880000000002</v>
      </c>
      <c r="P228">
        <f>E228/L228</f>
        <v>90.579148936170213</v>
      </c>
      <c r="Q228" t="s">
        <v>8306</v>
      </c>
      <c r="R228" t="s">
        <v>8311</v>
      </c>
      <c r="S228" s="9">
        <f t="shared" si="6"/>
        <v>42261.291909722218</v>
      </c>
      <c r="T228" s="9">
        <f t="shared" si="7"/>
        <v>42291.291909722218</v>
      </c>
    </row>
    <row r="229" spans="1:20" ht="45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>E229/D229</f>
        <v>1.1159049999999999</v>
      </c>
      <c r="P229">
        <f>E229/L229</f>
        <v>117.77361477572559</v>
      </c>
      <c r="Q229" t="s">
        <v>8306</v>
      </c>
      <c r="R229" t="s">
        <v>8311</v>
      </c>
      <c r="S229" s="9">
        <f t="shared" si="6"/>
        <v>42292.287141203698</v>
      </c>
      <c r="T229" s="9">
        <f t="shared" si="7"/>
        <v>42322.32880787037</v>
      </c>
    </row>
    <row r="230" spans="1:20" ht="45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>E230/D230</f>
        <v>1.03</v>
      </c>
      <c r="P230">
        <f>E230/L230</f>
        <v>86.554621848739501</v>
      </c>
      <c r="Q230" t="s">
        <v>8306</v>
      </c>
      <c r="R230" t="s">
        <v>8311</v>
      </c>
      <c r="S230" s="9">
        <f t="shared" si="6"/>
        <v>42207.378657407404</v>
      </c>
      <c r="T230" s="9">
        <f t="shared" si="7"/>
        <v>42237.378657407404</v>
      </c>
    </row>
    <row r="231" spans="1:20" ht="30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1.0663570159857905</v>
      </c>
      <c r="P231">
        <f>E231/L231</f>
        <v>71.899281437125751</v>
      </c>
      <c r="Q231" t="s">
        <v>8306</v>
      </c>
      <c r="R231" t="s">
        <v>8311</v>
      </c>
      <c r="S231" s="9">
        <f t="shared" si="6"/>
        <v>42760.290601851848</v>
      </c>
      <c r="T231" s="9">
        <f t="shared" si="7"/>
        <v>42790.290601851848</v>
      </c>
    </row>
    <row r="232" spans="1:20" ht="45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>E232/D232</f>
        <v>1.1476</v>
      </c>
      <c r="P232">
        <f>E232/L232</f>
        <v>129.81900452488688</v>
      </c>
      <c r="Q232" t="s">
        <v>8306</v>
      </c>
      <c r="R232" t="s">
        <v>8311</v>
      </c>
      <c r="S232" s="9">
        <f t="shared" si="6"/>
        <v>42585.857743055552</v>
      </c>
      <c r="T232" s="9">
        <f t="shared" si="7"/>
        <v>42623.957638888889</v>
      </c>
    </row>
    <row r="233" spans="1:20" ht="45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>E233/D233</f>
        <v>1.2734117647058822</v>
      </c>
      <c r="P233">
        <f>E233/L233</f>
        <v>44.912863070539416</v>
      </c>
      <c r="Q233" t="s">
        <v>8306</v>
      </c>
      <c r="R233" t="s">
        <v>8311</v>
      </c>
      <c r="S233" s="9">
        <f t="shared" si="6"/>
        <v>42427.75641203703</v>
      </c>
      <c r="T233" s="9">
        <f t="shared" si="7"/>
        <v>42467.714745370373</v>
      </c>
    </row>
    <row r="234" spans="1:20" ht="45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>E234/D234</f>
        <v>1.1656</v>
      </c>
      <c r="P234">
        <f>E234/L234</f>
        <v>40.755244755244753</v>
      </c>
      <c r="Q234" t="s">
        <v>8306</v>
      </c>
      <c r="R234" t="s">
        <v>8311</v>
      </c>
      <c r="S234" s="9">
        <f t="shared" si="6"/>
        <v>41889.959120370368</v>
      </c>
      <c r="T234" s="9">
        <f t="shared" si="7"/>
        <v>41919.959120370368</v>
      </c>
    </row>
    <row r="235" spans="1:20" ht="45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>E235/D235</f>
        <v>1.0861819426615318</v>
      </c>
      <c r="P235">
        <f>E235/L235</f>
        <v>103.52394779771615</v>
      </c>
      <c r="Q235" t="s">
        <v>8306</v>
      </c>
      <c r="R235" t="s">
        <v>8311</v>
      </c>
      <c r="S235" s="9">
        <f t="shared" si="6"/>
        <v>42297.583553240744</v>
      </c>
      <c r="T235" s="9">
        <f t="shared" si="7"/>
        <v>42327.625219907401</v>
      </c>
    </row>
    <row r="236" spans="1:20" ht="45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>E236/D236</f>
        <v>1.0394285714285714</v>
      </c>
      <c r="P236">
        <f>E236/L236</f>
        <v>125.44827586206897</v>
      </c>
      <c r="Q236" t="s">
        <v>8306</v>
      </c>
      <c r="R236" t="s">
        <v>8311</v>
      </c>
      <c r="S236" s="9">
        <f t="shared" si="6"/>
        <v>42438.619456018518</v>
      </c>
      <c r="T236" s="9">
        <f t="shared" si="7"/>
        <v>42468.577789351846</v>
      </c>
    </row>
    <row r="237" spans="1:20" ht="30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>E237/D237</f>
        <v>1.1625714285714286</v>
      </c>
      <c r="P237">
        <f>E237/L237</f>
        <v>246.60606060606059</v>
      </c>
      <c r="Q237" t="s">
        <v>8306</v>
      </c>
      <c r="R237" t="s">
        <v>8311</v>
      </c>
      <c r="S237" s="9">
        <f t="shared" si="6"/>
        <v>41943.0855787037</v>
      </c>
      <c r="T237" s="9">
        <f t="shared" si="7"/>
        <v>41974.127245370364</v>
      </c>
    </row>
    <row r="238" spans="1:20" ht="30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>E238/D238</f>
        <v>1.0269239999999999</v>
      </c>
      <c r="P238">
        <f>E238/L238</f>
        <v>79.401340206185566</v>
      </c>
      <c r="Q238" t="s">
        <v>8306</v>
      </c>
      <c r="R238" t="s">
        <v>8311</v>
      </c>
      <c r="S238" s="9">
        <f t="shared" si="6"/>
        <v>42415.594826388886</v>
      </c>
      <c r="T238" s="9">
        <f t="shared" si="7"/>
        <v>42445.553159722222</v>
      </c>
    </row>
    <row r="239" spans="1:20" ht="45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>E239/D239</f>
        <v>1.74</v>
      </c>
      <c r="P239">
        <f>E239/L239</f>
        <v>86.138613861386133</v>
      </c>
      <c r="Q239" t="s">
        <v>8306</v>
      </c>
      <c r="R239" t="s">
        <v>8311</v>
      </c>
      <c r="S239" s="9">
        <f t="shared" si="6"/>
        <v>42078.01385416666</v>
      </c>
      <c r="T239" s="9">
        <f t="shared" si="7"/>
        <v>42118.01385416666</v>
      </c>
    </row>
    <row r="240" spans="1:20" ht="45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>E240/D240</f>
        <v>1.03088</v>
      </c>
      <c r="P240">
        <f>E240/L240</f>
        <v>193.04868913857678</v>
      </c>
      <c r="Q240" t="s">
        <v>8306</v>
      </c>
      <c r="R240" t="s">
        <v>8311</v>
      </c>
      <c r="S240" s="9">
        <f t="shared" si="6"/>
        <v>42507.651863425919</v>
      </c>
      <c r="T240" s="9">
        <f t="shared" si="7"/>
        <v>42536.416666666664</v>
      </c>
    </row>
    <row r="241" spans="1:20" ht="45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>E241/D241</f>
        <v>1.0485537190082646</v>
      </c>
      <c r="P241">
        <f>E241/L241</f>
        <v>84.023178807947019</v>
      </c>
      <c r="Q241" t="s">
        <v>8306</v>
      </c>
      <c r="R241" t="s">
        <v>8311</v>
      </c>
      <c r="S241" s="9">
        <f t="shared" si="6"/>
        <v>41934.86215277778</v>
      </c>
      <c r="T241" s="9">
        <f t="shared" si="7"/>
        <v>41957.008333333331</v>
      </c>
    </row>
    <row r="242" spans="1:20" ht="45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>E242/D242</f>
        <v>1.0137499999999999</v>
      </c>
      <c r="P242">
        <f>E242/L242</f>
        <v>139.82758620689654</v>
      </c>
      <c r="Q242" t="s">
        <v>8306</v>
      </c>
      <c r="R242" t="s">
        <v>8311</v>
      </c>
      <c r="S242" s="9">
        <f t="shared" si="6"/>
        <v>42163.689583333333</v>
      </c>
      <c r="T242" s="9">
        <f t="shared" si="7"/>
        <v>42207.924305555549</v>
      </c>
    </row>
    <row r="243" spans="1:20" ht="45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>E243/D243</f>
        <v>1.1107699999999998</v>
      </c>
      <c r="P243">
        <f>E243/L243</f>
        <v>109.82189265536722</v>
      </c>
      <c r="Q243" t="s">
        <v>8306</v>
      </c>
      <c r="R243" t="s">
        <v>8311</v>
      </c>
      <c r="S243" s="9">
        <f t="shared" si="6"/>
        <v>41935.792893518512</v>
      </c>
      <c r="T243" s="9">
        <f t="shared" si="7"/>
        <v>41965.834560185183</v>
      </c>
    </row>
    <row r="244" spans="1:20" ht="45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>E244/D244</f>
        <v>1.2415933781686497</v>
      </c>
      <c r="P244">
        <f>E244/L244</f>
        <v>139.53488372093022</v>
      </c>
      <c r="Q244" t="s">
        <v>8306</v>
      </c>
      <c r="R244" t="s">
        <v>8311</v>
      </c>
      <c r="S244" s="9">
        <f t="shared" si="6"/>
        <v>41837.002210648148</v>
      </c>
      <c r="T244" s="9">
        <f t="shared" si="7"/>
        <v>41858.791666666664</v>
      </c>
    </row>
    <row r="245" spans="1:20" ht="45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>E245/D245</f>
        <v>1.0133333333333334</v>
      </c>
      <c r="P245">
        <f>E245/L245</f>
        <v>347.84615384615387</v>
      </c>
      <c r="Q245" t="s">
        <v>8306</v>
      </c>
      <c r="R245" t="s">
        <v>8311</v>
      </c>
      <c r="S245" s="9">
        <f t="shared" si="6"/>
        <v>40255.53629629629</v>
      </c>
      <c r="T245" s="9">
        <f t="shared" si="7"/>
        <v>40300.598611111105</v>
      </c>
    </row>
    <row r="246" spans="1:20" ht="45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>E246/D246</f>
        <v>1.1016142857142857</v>
      </c>
      <c r="P246">
        <f>E246/L246</f>
        <v>68.24159292035398</v>
      </c>
      <c r="Q246" t="s">
        <v>8306</v>
      </c>
      <c r="R246" t="s">
        <v>8311</v>
      </c>
      <c r="S246" s="9">
        <f t="shared" si="6"/>
        <v>41780.651296296295</v>
      </c>
      <c r="T246" s="9">
        <f t="shared" si="7"/>
        <v>41810.957638888889</v>
      </c>
    </row>
    <row r="247" spans="1:20" ht="45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>E247/D247</f>
        <v>1.0397333333333334</v>
      </c>
      <c r="P247">
        <f>E247/L247</f>
        <v>239.93846153846152</v>
      </c>
      <c r="Q247" t="s">
        <v>8306</v>
      </c>
      <c r="R247" t="s">
        <v>8311</v>
      </c>
      <c r="S247" s="9">
        <f t="shared" si="6"/>
        <v>41668.398136574069</v>
      </c>
      <c r="T247" s="9">
        <f t="shared" si="7"/>
        <v>41698.398136574069</v>
      </c>
    </row>
    <row r="248" spans="1:20" ht="45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>E248/D248</f>
        <v>1.013157894736842</v>
      </c>
      <c r="P248">
        <f>E248/L248</f>
        <v>287.31343283582089</v>
      </c>
      <c r="Q248" t="s">
        <v>8306</v>
      </c>
      <c r="R248" t="s">
        <v>8311</v>
      </c>
      <c r="S248" s="9">
        <f t="shared" si="6"/>
        <v>41019.584699074076</v>
      </c>
      <c r="T248" s="9">
        <f t="shared" si="7"/>
        <v>41049.584699074076</v>
      </c>
    </row>
    <row r="249" spans="1:20" ht="45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>E249/D249</f>
        <v>1.033501</v>
      </c>
      <c r="P249">
        <f>E249/L249</f>
        <v>86.84882352941176</v>
      </c>
      <c r="Q249" t="s">
        <v>8306</v>
      </c>
      <c r="R249" t="s">
        <v>8311</v>
      </c>
      <c r="S249" s="9">
        <f t="shared" si="6"/>
        <v>41355.368958333333</v>
      </c>
      <c r="T249" s="9">
        <f t="shared" si="7"/>
        <v>41394.999305555553</v>
      </c>
    </row>
    <row r="250" spans="1:20" ht="45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>E250/D250</f>
        <v>1.04112</v>
      </c>
      <c r="P250">
        <f>E250/L250</f>
        <v>81.84905660377359</v>
      </c>
      <c r="Q250" t="s">
        <v>8306</v>
      </c>
      <c r="R250" t="s">
        <v>8311</v>
      </c>
      <c r="S250" s="9">
        <f t="shared" si="6"/>
        <v>42043.397245370368</v>
      </c>
      <c r="T250" s="9">
        <f t="shared" si="7"/>
        <v>42078.355578703697</v>
      </c>
    </row>
    <row r="251" spans="1:20" ht="45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>E251/D251</f>
        <v>1.1015569230769231</v>
      </c>
      <c r="P251">
        <f>E251/L251</f>
        <v>42.874970059880241</v>
      </c>
      <c r="Q251" t="s">
        <v>8306</v>
      </c>
      <c r="R251" t="s">
        <v>8311</v>
      </c>
      <c r="S251" s="9">
        <f t="shared" si="6"/>
        <v>40893.3433912037</v>
      </c>
      <c r="T251" s="9">
        <f t="shared" si="7"/>
        <v>40923.3433912037</v>
      </c>
    </row>
    <row r="252" spans="1:20" ht="45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>E252/D252</f>
        <v>1.2202</v>
      </c>
      <c r="P252">
        <f>E252/L252</f>
        <v>709.41860465116281</v>
      </c>
      <c r="Q252" t="s">
        <v>8306</v>
      </c>
      <c r="R252" t="s">
        <v>8311</v>
      </c>
      <c r="S252" s="9">
        <f t="shared" si="6"/>
        <v>42711.586805555555</v>
      </c>
      <c r="T252" s="9">
        <f t="shared" si="7"/>
        <v>42741.586805555555</v>
      </c>
    </row>
    <row r="253" spans="1:20" ht="45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>E253/D253</f>
        <v>1.1416866666666667</v>
      </c>
      <c r="P253">
        <f>E253/L253</f>
        <v>161.25517890772127</v>
      </c>
      <c r="Q253" t="s">
        <v>8306</v>
      </c>
      <c r="R253" t="s">
        <v>8311</v>
      </c>
      <c r="S253" s="9">
        <f t="shared" si="6"/>
        <v>41261.559479166666</v>
      </c>
      <c r="T253" s="9">
        <f t="shared" si="7"/>
        <v>41306.559479166666</v>
      </c>
    </row>
    <row r="254" spans="1:20" ht="30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>E254/D254</f>
        <v>1.2533333333333334</v>
      </c>
      <c r="P254">
        <f>E254/L254</f>
        <v>41.777777777777779</v>
      </c>
      <c r="Q254" t="s">
        <v>8306</v>
      </c>
      <c r="R254" t="s">
        <v>8311</v>
      </c>
      <c r="S254" s="9">
        <f t="shared" si="6"/>
        <v>42425.368564814817</v>
      </c>
      <c r="T254" s="9">
        <f t="shared" si="7"/>
        <v>42465.458333333336</v>
      </c>
    </row>
    <row r="255" spans="1:20" ht="45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>E255/D255</f>
        <v>1.0666666666666667</v>
      </c>
      <c r="P255">
        <f>E255/L255</f>
        <v>89.887640449438209</v>
      </c>
      <c r="Q255" t="s">
        <v>8306</v>
      </c>
      <c r="R255" t="s">
        <v>8311</v>
      </c>
      <c r="S255" s="9">
        <f t="shared" si="6"/>
        <v>41078.703680555554</v>
      </c>
      <c r="T255" s="9">
        <f t="shared" si="7"/>
        <v>41108.703680555554</v>
      </c>
    </row>
    <row r="256" spans="1:20" ht="45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>E256/D256</f>
        <v>1.3065</v>
      </c>
      <c r="P256">
        <f>E256/L256</f>
        <v>45.051724137931032</v>
      </c>
      <c r="Q256" t="s">
        <v>8306</v>
      </c>
      <c r="R256" t="s">
        <v>8311</v>
      </c>
      <c r="S256" s="9">
        <f t="shared" si="6"/>
        <v>40757.680914351848</v>
      </c>
      <c r="T256" s="9">
        <f t="shared" si="7"/>
        <v>40802.680914351848</v>
      </c>
    </row>
    <row r="257" spans="1:20" ht="45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>
        <f>E257/L257</f>
        <v>42.857142857142854</v>
      </c>
      <c r="Q257" t="s">
        <v>8306</v>
      </c>
      <c r="R257" t="s">
        <v>8311</v>
      </c>
      <c r="S257" s="9">
        <f t="shared" si="6"/>
        <v>41657.77674768518</v>
      </c>
      <c r="T257" s="9">
        <f t="shared" si="7"/>
        <v>41699.512499999997</v>
      </c>
    </row>
    <row r="258" spans="1:20" ht="45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>E258/D258</f>
        <v>1.0595918367346939</v>
      </c>
      <c r="P258">
        <f>E258/L258</f>
        <v>54.083333333333336</v>
      </c>
      <c r="Q258" t="s">
        <v>8306</v>
      </c>
      <c r="R258" t="s">
        <v>8311</v>
      </c>
      <c r="S258" s="9">
        <f t="shared" si="6"/>
        <v>42576.244398148141</v>
      </c>
      <c r="T258" s="9">
        <f t="shared" si="7"/>
        <v>42607.244398148141</v>
      </c>
    </row>
    <row r="259" spans="1:20" ht="45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>E259/D259</f>
        <v>1.1439999999999999</v>
      </c>
      <c r="P259">
        <f>E259/L259</f>
        <v>103.21804511278195</v>
      </c>
      <c r="Q259" t="s">
        <v>8306</v>
      </c>
      <c r="R259" t="s">
        <v>8311</v>
      </c>
      <c r="S259" s="9">
        <f t="shared" ref="S259:S322" si="8">(J259/86400)+25569+(-5/24)</f>
        <v>42292.042453703696</v>
      </c>
      <c r="T259" s="9">
        <f t="shared" ref="T259:T322" si="9">(I259/86400)+25569+(-5/24)</f>
        <v>42322.084027777775</v>
      </c>
    </row>
    <row r="260" spans="1:20" ht="45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>E260/D260</f>
        <v>1.1176666666666666</v>
      </c>
      <c r="P260">
        <f>E260/L260</f>
        <v>40.397590361445786</v>
      </c>
      <c r="Q260" t="s">
        <v>8306</v>
      </c>
      <c r="R260" t="s">
        <v>8311</v>
      </c>
      <c r="S260" s="9">
        <f t="shared" si="8"/>
        <v>42370.363518518519</v>
      </c>
      <c r="T260" s="9">
        <f t="shared" si="9"/>
        <v>42394.786111111105</v>
      </c>
    </row>
    <row r="261" spans="1:20" ht="45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>E261/D261</f>
        <v>1.1608000000000001</v>
      </c>
      <c r="P261">
        <f>E261/L261</f>
        <v>116.85906040268456</v>
      </c>
      <c r="Q261" t="s">
        <v>8306</v>
      </c>
      <c r="R261" t="s">
        <v>8311</v>
      </c>
      <c r="S261" s="9">
        <f t="shared" si="8"/>
        <v>40987.479999999996</v>
      </c>
      <c r="T261" s="9">
        <f t="shared" si="9"/>
        <v>41032.479999999996</v>
      </c>
    </row>
    <row r="262" spans="1:20" ht="45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>E262/D262</f>
        <v>1.415</v>
      </c>
      <c r="P262">
        <f>E262/L262</f>
        <v>115.51020408163265</v>
      </c>
      <c r="Q262" t="s">
        <v>8306</v>
      </c>
      <c r="R262" t="s">
        <v>8311</v>
      </c>
      <c r="S262" s="9">
        <f t="shared" si="8"/>
        <v>42367.511481481481</v>
      </c>
      <c r="T262" s="9">
        <f t="shared" si="9"/>
        <v>42392.511481481481</v>
      </c>
    </row>
    <row r="263" spans="1:20" ht="45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>E263/D263</f>
        <v>1.0472999999999999</v>
      </c>
      <c r="P263">
        <f>E263/L263</f>
        <v>104.31274900398407</v>
      </c>
      <c r="Q263" t="s">
        <v>8306</v>
      </c>
      <c r="R263" t="s">
        <v>8311</v>
      </c>
      <c r="S263" s="9">
        <f t="shared" si="8"/>
        <v>41085.48978009259</v>
      </c>
      <c r="T263" s="9">
        <f t="shared" si="9"/>
        <v>41120</v>
      </c>
    </row>
    <row r="264" spans="1:20" ht="45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>E264/D264</f>
        <v>2.5583333333333331</v>
      </c>
      <c r="P264">
        <f>E264/L264</f>
        <v>69.772727272727266</v>
      </c>
      <c r="Q264" t="s">
        <v>8306</v>
      </c>
      <c r="R264" t="s">
        <v>8311</v>
      </c>
      <c r="S264" s="9">
        <f t="shared" si="8"/>
        <v>41144.501157407409</v>
      </c>
      <c r="T264" s="9">
        <f t="shared" si="9"/>
        <v>41158.501157407409</v>
      </c>
    </row>
    <row r="265" spans="1:20" ht="45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>E265/D265</f>
        <v>2.0670670670670672</v>
      </c>
      <c r="P265">
        <f>E265/L265</f>
        <v>43.020833333333336</v>
      </c>
      <c r="Q265" t="s">
        <v>8306</v>
      </c>
      <c r="R265" t="s">
        <v>8311</v>
      </c>
      <c r="S265" s="9">
        <f t="shared" si="8"/>
        <v>41754.90924768518</v>
      </c>
      <c r="T265" s="9">
        <f t="shared" si="9"/>
        <v>41777.90924768518</v>
      </c>
    </row>
    <row r="266" spans="1:20" ht="45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>E266/D266</f>
        <v>1.1210500000000001</v>
      </c>
      <c r="P266">
        <f>E266/L266</f>
        <v>58.540469973890339</v>
      </c>
      <c r="Q266" t="s">
        <v>8306</v>
      </c>
      <c r="R266" t="s">
        <v>8311</v>
      </c>
      <c r="S266" s="9">
        <f t="shared" si="8"/>
        <v>41980.573460648149</v>
      </c>
      <c r="T266" s="9">
        <f t="shared" si="9"/>
        <v>42010.573460648149</v>
      </c>
    </row>
    <row r="267" spans="1:20" ht="45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>E267/D267</f>
        <v>1.05982</v>
      </c>
      <c r="P267">
        <f>E267/L267</f>
        <v>111.79535864978902</v>
      </c>
      <c r="Q267" t="s">
        <v>8306</v>
      </c>
      <c r="R267" t="s">
        <v>8311</v>
      </c>
      <c r="S267" s="9">
        <f t="shared" si="8"/>
        <v>41934.376168981478</v>
      </c>
      <c r="T267" s="9">
        <f t="shared" si="9"/>
        <v>41964.41783564815</v>
      </c>
    </row>
    <row r="268" spans="1:20" ht="45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>E268/D268</f>
        <v>1.0016666666666667</v>
      </c>
      <c r="P268">
        <f>E268/L268</f>
        <v>46.230769230769234</v>
      </c>
      <c r="Q268" t="s">
        <v>8306</v>
      </c>
      <c r="R268" t="s">
        <v>8311</v>
      </c>
      <c r="S268" s="9">
        <f t="shared" si="8"/>
        <v>42211.742951388886</v>
      </c>
      <c r="T268" s="9">
        <f t="shared" si="9"/>
        <v>42226.742951388886</v>
      </c>
    </row>
    <row r="269" spans="1:20" ht="45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>E269/D269</f>
        <v>2.1398947368421051</v>
      </c>
      <c r="P269">
        <f>E269/L269</f>
        <v>144.69039145907473</v>
      </c>
      <c r="Q269" t="s">
        <v>8306</v>
      </c>
      <c r="R269" t="s">
        <v>8311</v>
      </c>
      <c r="S269" s="9">
        <f t="shared" si="8"/>
        <v>42200.468263888884</v>
      </c>
      <c r="T269" s="9">
        <f t="shared" si="9"/>
        <v>42231.041666666664</v>
      </c>
    </row>
    <row r="270" spans="1:20" ht="45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>E270/D270</f>
        <v>1.2616000000000001</v>
      </c>
      <c r="P270">
        <f>E270/L270</f>
        <v>88.845070422535215</v>
      </c>
      <c r="Q270" t="s">
        <v>8306</v>
      </c>
      <c r="R270" t="s">
        <v>8311</v>
      </c>
      <c r="S270" s="9">
        <f t="shared" si="8"/>
        <v>42548.86782407407</v>
      </c>
      <c r="T270" s="9">
        <f t="shared" si="9"/>
        <v>42578.86782407407</v>
      </c>
    </row>
    <row r="271" spans="1:20" ht="45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>E271/D271</f>
        <v>1.8153547058823529</v>
      </c>
      <c r="P271">
        <f>E271/L271</f>
        <v>81.75107284768211</v>
      </c>
      <c r="Q271" t="s">
        <v>8306</v>
      </c>
      <c r="R271" t="s">
        <v>8311</v>
      </c>
      <c r="S271" s="9">
        <f t="shared" si="8"/>
        <v>41673.854745370372</v>
      </c>
      <c r="T271" s="9">
        <f t="shared" si="9"/>
        <v>41705.749305555553</v>
      </c>
    </row>
    <row r="272" spans="1:20" ht="45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</v>
      </c>
      <c r="P272">
        <f>E272/L272</f>
        <v>71.428571428571431</v>
      </c>
      <c r="Q272" t="s">
        <v>8306</v>
      </c>
      <c r="R272" t="s">
        <v>8311</v>
      </c>
      <c r="S272" s="9">
        <f t="shared" si="8"/>
        <v>42111.828379629624</v>
      </c>
      <c r="T272" s="9">
        <f t="shared" si="9"/>
        <v>42131.828379629624</v>
      </c>
    </row>
    <row r="273" spans="1:20" ht="45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>E273/D273</f>
        <v>1.0061</v>
      </c>
      <c r="P273">
        <f>E273/L273</f>
        <v>104.25906735751295</v>
      </c>
      <c r="Q273" t="s">
        <v>8306</v>
      </c>
      <c r="R273" t="s">
        <v>8311</v>
      </c>
      <c r="S273" s="9">
        <f t="shared" si="8"/>
        <v>40864.833923611106</v>
      </c>
      <c r="T273" s="9">
        <f t="shared" si="9"/>
        <v>40894.832638888889</v>
      </c>
    </row>
    <row r="274" spans="1:20" ht="45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>E274/D274</f>
        <v>1.009027027027027</v>
      </c>
      <c r="P274">
        <f>E274/L274</f>
        <v>90.616504854368927</v>
      </c>
      <c r="Q274" t="s">
        <v>8306</v>
      </c>
      <c r="R274" t="s">
        <v>8311</v>
      </c>
      <c r="S274" s="9">
        <f t="shared" si="8"/>
        <v>40763.508923611109</v>
      </c>
      <c r="T274" s="9">
        <f t="shared" si="9"/>
        <v>40793.916666666664</v>
      </c>
    </row>
    <row r="275" spans="1:20" ht="30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>E275/D275</f>
        <v>1.10446</v>
      </c>
      <c r="P275">
        <f>E275/L275</f>
        <v>157.33048433048432</v>
      </c>
      <c r="Q275" t="s">
        <v>8306</v>
      </c>
      <c r="R275" t="s">
        <v>8311</v>
      </c>
      <c r="S275" s="9">
        <f t="shared" si="8"/>
        <v>41526.500601851847</v>
      </c>
      <c r="T275" s="9">
        <f t="shared" si="9"/>
        <v>41557.500601851847</v>
      </c>
    </row>
    <row r="276" spans="1:20" ht="45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>E276/D276</f>
        <v>1.118936170212766</v>
      </c>
      <c r="P276">
        <f>E276/L276</f>
        <v>105.18</v>
      </c>
      <c r="Q276" t="s">
        <v>8306</v>
      </c>
      <c r="R276" t="s">
        <v>8311</v>
      </c>
      <c r="S276" s="9">
        <f t="shared" si="8"/>
        <v>42417.60974537037</v>
      </c>
      <c r="T276" s="9">
        <f t="shared" si="9"/>
        <v>42477.568078703705</v>
      </c>
    </row>
    <row r="277" spans="1:20" ht="45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>E277/D277</f>
        <v>1.0804450000000001</v>
      </c>
      <c r="P277">
        <f>E277/L277</f>
        <v>58.719836956521746</v>
      </c>
      <c r="Q277" t="s">
        <v>8306</v>
      </c>
      <c r="R277" t="s">
        <v>8311</v>
      </c>
      <c r="S277" s="9">
        <f t="shared" si="8"/>
        <v>40990.700925925921</v>
      </c>
      <c r="T277" s="9">
        <f t="shared" si="9"/>
        <v>41026.688888888886</v>
      </c>
    </row>
    <row r="278" spans="1:20" ht="45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>E278/D278</f>
        <v>1.0666666666666667</v>
      </c>
      <c r="P278">
        <f>E278/L278</f>
        <v>81.632653061224488</v>
      </c>
      <c r="Q278" t="s">
        <v>8306</v>
      </c>
      <c r="R278" t="s">
        <v>8311</v>
      </c>
      <c r="S278" s="9">
        <f t="shared" si="8"/>
        <v>41082.356550925928</v>
      </c>
      <c r="T278" s="9">
        <f t="shared" si="9"/>
        <v>41097.356550925928</v>
      </c>
    </row>
    <row r="279" spans="1:20" ht="60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>E279/D279</f>
        <v>1.0390027322404372</v>
      </c>
      <c r="P279">
        <f>E279/L279</f>
        <v>56.460043668122275</v>
      </c>
      <c r="Q279" t="s">
        <v>8306</v>
      </c>
      <c r="R279" t="s">
        <v>8311</v>
      </c>
      <c r="S279" s="9">
        <f t="shared" si="8"/>
        <v>40379.568101851852</v>
      </c>
      <c r="T279" s="9">
        <f t="shared" si="9"/>
        <v>40421.947222222218</v>
      </c>
    </row>
    <row r="280" spans="1:20" ht="45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>E280/D280</f>
        <v>1.2516</v>
      </c>
      <c r="P280">
        <f>E280/L280</f>
        <v>140.1044776119403</v>
      </c>
      <c r="Q280" t="s">
        <v>8306</v>
      </c>
      <c r="R280" t="s">
        <v>8311</v>
      </c>
      <c r="S280" s="9">
        <f t="shared" si="8"/>
        <v>42078.584791666661</v>
      </c>
      <c r="T280" s="9">
        <f t="shared" si="9"/>
        <v>42123.584791666661</v>
      </c>
    </row>
    <row r="281" spans="1:20" ht="45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>E281/D281</f>
        <v>1.0680499999999999</v>
      </c>
      <c r="P281">
        <f>E281/L281</f>
        <v>224.85263157894738</v>
      </c>
      <c r="Q281" t="s">
        <v>8306</v>
      </c>
      <c r="R281" t="s">
        <v>8311</v>
      </c>
      <c r="S281" s="9">
        <f t="shared" si="8"/>
        <v>42687.667442129627</v>
      </c>
      <c r="T281" s="9">
        <f t="shared" si="9"/>
        <v>42718.291666666664</v>
      </c>
    </row>
    <row r="282" spans="1:20" ht="45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>E282/D282</f>
        <v>1.1230249999999999</v>
      </c>
      <c r="P282">
        <f>E282/L282</f>
        <v>181.13306451612902</v>
      </c>
      <c r="Q282" t="s">
        <v>8306</v>
      </c>
      <c r="R282" t="s">
        <v>8311</v>
      </c>
      <c r="S282" s="9">
        <f t="shared" si="8"/>
        <v>41745.427627314813</v>
      </c>
      <c r="T282" s="9">
        <f t="shared" si="9"/>
        <v>41775.9375</v>
      </c>
    </row>
    <row r="283" spans="1:20" ht="45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>E283/D283</f>
        <v>1.0381199999999999</v>
      </c>
      <c r="P283">
        <f>E283/L283</f>
        <v>711.04109589041093</v>
      </c>
      <c r="Q283" t="s">
        <v>8306</v>
      </c>
      <c r="R283" t="s">
        <v>8311</v>
      </c>
      <c r="S283" s="9">
        <f t="shared" si="8"/>
        <v>40732.633912037032</v>
      </c>
      <c r="T283" s="9">
        <f t="shared" si="9"/>
        <v>40762.633912037032</v>
      </c>
    </row>
    <row r="284" spans="1:20" ht="45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>E284/D284</f>
        <v>1.4165000000000001</v>
      </c>
      <c r="P284">
        <f>E284/L284</f>
        <v>65.883720930232556</v>
      </c>
      <c r="Q284" t="s">
        <v>8306</v>
      </c>
      <c r="R284" t="s">
        <v>8311</v>
      </c>
      <c r="S284" s="9">
        <f t="shared" si="8"/>
        <v>42292.331215277773</v>
      </c>
      <c r="T284" s="9">
        <f t="shared" si="9"/>
        <v>42313.372881944444</v>
      </c>
    </row>
    <row r="285" spans="1:20" ht="45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>E285/D285</f>
        <v>1.0526</v>
      </c>
      <c r="P285">
        <f>E285/L285</f>
        <v>75.185714285714283</v>
      </c>
      <c r="Q285" t="s">
        <v>8306</v>
      </c>
      <c r="R285" t="s">
        <v>8311</v>
      </c>
      <c r="S285" s="9">
        <f t="shared" si="8"/>
        <v>40718.102326388886</v>
      </c>
      <c r="T285" s="9">
        <f t="shared" si="9"/>
        <v>40765.088888888888</v>
      </c>
    </row>
    <row r="286" spans="1:20" ht="45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>E286/D286</f>
        <v>1.0309142857142857</v>
      </c>
      <c r="P286">
        <f>E286/L286</f>
        <v>133.14391143911439</v>
      </c>
      <c r="Q286" t="s">
        <v>8306</v>
      </c>
      <c r="R286" t="s">
        <v>8311</v>
      </c>
      <c r="S286" s="9">
        <f t="shared" si="8"/>
        <v>41646.419699074067</v>
      </c>
      <c r="T286" s="9">
        <f t="shared" si="9"/>
        <v>41675.75277777778</v>
      </c>
    </row>
    <row r="287" spans="1:20" ht="30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>E287/D287</f>
        <v>1.0765957446808512</v>
      </c>
      <c r="P287">
        <f>E287/L287</f>
        <v>55.2</v>
      </c>
      <c r="Q287" t="s">
        <v>8306</v>
      </c>
      <c r="R287" t="s">
        <v>8311</v>
      </c>
      <c r="S287" s="9">
        <f t="shared" si="8"/>
        <v>41673.876608796294</v>
      </c>
      <c r="T287" s="9">
        <f t="shared" si="9"/>
        <v>41703.876608796294</v>
      </c>
    </row>
    <row r="288" spans="1:20" ht="45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>E288/D288</f>
        <v>1.0770464285714285</v>
      </c>
      <c r="P288">
        <f>E288/L288</f>
        <v>86.163714285714292</v>
      </c>
      <c r="Q288" t="s">
        <v>8306</v>
      </c>
      <c r="R288" t="s">
        <v>8311</v>
      </c>
      <c r="S288" s="9">
        <f t="shared" si="8"/>
        <v>40637.95413194444</v>
      </c>
      <c r="T288" s="9">
        <f t="shared" si="9"/>
        <v>40672.040972222218</v>
      </c>
    </row>
    <row r="289" spans="1:20" ht="45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>E289/D289</f>
        <v>1.0155000000000001</v>
      </c>
      <c r="P289">
        <f>E289/L289</f>
        <v>92.318181818181813</v>
      </c>
      <c r="Q289" t="s">
        <v>8306</v>
      </c>
      <c r="R289" t="s">
        <v>8311</v>
      </c>
      <c r="S289" s="9">
        <f t="shared" si="8"/>
        <v>40806.662615740737</v>
      </c>
      <c r="T289" s="9">
        <f t="shared" si="9"/>
        <v>40866.704282407409</v>
      </c>
    </row>
    <row r="290" spans="1:20" ht="45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>E290/D290</f>
        <v>1.0143766666666667</v>
      </c>
      <c r="P290">
        <f>E290/L290</f>
        <v>160.16473684210527</v>
      </c>
      <c r="Q290" t="s">
        <v>8306</v>
      </c>
      <c r="R290" t="s">
        <v>8311</v>
      </c>
      <c r="S290" s="9">
        <f t="shared" si="8"/>
        <v>41543.527662037035</v>
      </c>
      <c r="T290" s="9">
        <f t="shared" si="9"/>
        <v>41583.569328703699</v>
      </c>
    </row>
    <row r="291" spans="1:20" ht="45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>E291/D291</f>
        <v>1.3680000000000001</v>
      </c>
      <c r="P291">
        <f>E291/L291</f>
        <v>45.6</v>
      </c>
      <c r="Q291" t="s">
        <v>8306</v>
      </c>
      <c r="R291" t="s">
        <v>8311</v>
      </c>
      <c r="S291" s="9">
        <f t="shared" si="8"/>
        <v>42543.654444444437</v>
      </c>
      <c r="T291" s="9">
        <f t="shared" si="9"/>
        <v>42573.654444444437</v>
      </c>
    </row>
    <row r="292" spans="1:20" ht="45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>E292/D292</f>
        <v>1.2829999999999999</v>
      </c>
      <c r="P292">
        <f>E292/L292</f>
        <v>183.28571428571428</v>
      </c>
      <c r="Q292" t="s">
        <v>8306</v>
      </c>
      <c r="R292" t="s">
        <v>8311</v>
      </c>
      <c r="S292" s="9">
        <f t="shared" si="8"/>
        <v>42113.773113425923</v>
      </c>
      <c r="T292" s="9">
        <f t="shared" si="9"/>
        <v>42173.773113425923</v>
      </c>
    </row>
    <row r="293" spans="1:20" ht="45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>E293/D293</f>
        <v>1.0105</v>
      </c>
      <c r="P293">
        <f>E293/L293</f>
        <v>125.78838174273859</v>
      </c>
      <c r="Q293" t="s">
        <v>8306</v>
      </c>
      <c r="R293" t="s">
        <v>8311</v>
      </c>
      <c r="S293" s="9">
        <f t="shared" si="8"/>
        <v>41597.967638888884</v>
      </c>
      <c r="T293" s="9">
        <f t="shared" si="9"/>
        <v>41630</v>
      </c>
    </row>
    <row r="294" spans="1:20" ht="45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>E294/D294</f>
        <v>1.2684</v>
      </c>
      <c r="P294">
        <f>E294/L294</f>
        <v>57.654545454545456</v>
      </c>
      <c r="Q294" t="s">
        <v>8306</v>
      </c>
      <c r="R294" t="s">
        <v>8311</v>
      </c>
      <c r="S294" s="9">
        <f t="shared" si="8"/>
        <v>41099.534467592588</v>
      </c>
      <c r="T294" s="9">
        <f t="shared" si="9"/>
        <v>41115.534467592588</v>
      </c>
    </row>
    <row r="295" spans="1:20" ht="45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>E295/D295</f>
        <v>1.0508593749999999</v>
      </c>
      <c r="P295">
        <f>E295/L295</f>
        <v>78.660818713450297</v>
      </c>
      <c r="Q295" t="s">
        <v>8306</v>
      </c>
      <c r="R295" t="s">
        <v>8311</v>
      </c>
      <c r="S295" s="9">
        <f t="shared" si="8"/>
        <v>41079.66910879629</v>
      </c>
      <c r="T295" s="9">
        <f t="shared" si="9"/>
        <v>41109.66910879629</v>
      </c>
    </row>
    <row r="296" spans="1:20" ht="45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>E296/D296</f>
        <v>1.0285405405405406</v>
      </c>
      <c r="P296">
        <f>E296/L296</f>
        <v>91.480769230769226</v>
      </c>
      <c r="Q296" t="s">
        <v>8306</v>
      </c>
      <c r="R296" t="s">
        <v>8311</v>
      </c>
      <c r="S296" s="9">
        <f t="shared" si="8"/>
        <v>41528.85491898148</v>
      </c>
      <c r="T296" s="9">
        <f t="shared" si="9"/>
        <v>41558.85491898148</v>
      </c>
    </row>
    <row r="297" spans="1:20" ht="60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>E297/D297</f>
        <v>1.0214714285714286</v>
      </c>
      <c r="P297">
        <f>E297/L297</f>
        <v>68.09809523809524</v>
      </c>
      <c r="Q297" t="s">
        <v>8306</v>
      </c>
      <c r="R297" t="s">
        <v>8311</v>
      </c>
      <c r="S297" s="9">
        <f t="shared" si="8"/>
        <v>41904.643541666665</v>
      </c>
      <c r="T297" s="9">
        <f t="shared" si="9"/>
        <v>41929.291666666664</v>
      </c>
    </row>
    <row r="298" spans="1:20" ht="30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>E298/D298</f>
        <v>1.2021700000000002</v>
      </c>
      <c r="P298">
        <f>E298/L298</f>
        <v>48.086800000000004</v>
      </c>
      <c r="Q298" t="s">
        <v>8306</v>
      </c>
      <c r="R298" t="s">
        <v>8311</v>
      </c>
      <c r="S298" s="9">
        <f t="shared" si="8"/>
        <v>41648.187858796293</v>
      </c>
      <c r="T298" s="9">
        <f t="shared" si="9"/>
        <v>41678.187858796293</v>
      </c>
    </row>
    <row r="299" spans="1:20" ht="45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>E299/D299</f>
        <v>1.0024761904761905</v>
      </c>
      <c r="P299">
        <f>E299/L299</f>
        <v>202.42307692307693</v>
      </c>
      <c r="Q299" t="s">
        <v>8306</v>
      </c>
      <c r="R299" t="s">
        <v>8311</v>
      </c>
      <c r="S299" s="9">
        <f t="shared" si="8"/>
        <v>41360.762268518512</v>
      </c>
      <c r="T299" s="9">
        <f t="shared" si="9"/>
        <v>41371.981249999997</v>
      </c>
    </row>
    <row r="300" spans="1:20" ht="45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>E300/D300</f>
        <v>1.0063392857142857</v>
      </c>
      <c r="P300">
        <f>E300/L300</f>
        <v>216.75</v>
      </c>
      <c r="Q300" t="s">
        <v>8306</v>
      </c>
      <c r="R300" t="s">
        <v>8311</v>
      </c>
      <c r="S300" s="9">
        <f t="shared" si="8"/>
        <v>42178.07403935185</v>
      </c>
      <c r="T300" s="9">
        <f t="shared" si="9"/>
        <v>42208.07403935185</v>
      </c>
    </row>
    <row r="301" spans="1:20" ht="45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>E301/D301</f>
        <v>1.004375</v>
      </c>
      <c r="P301">
        <f>E301/L301</f>
        <v>110.06849315068493</v>
      </c>
      <c r="Q301" t="s">
        <v>8306</v>
      </c>
      <c r="R301" t="s">
        <v>8311</v>
      </c>
      <c r="S301" s="9">
        <f t="shared" si="8"/>
        <v>41394.634108796294</v>
      </c>
      <c r="T301" s="9">
        <f t="shared" si="9"/>
        <v>41454.634108796294</v>
      </c>
    </row>
    <row r="302" spans="1:20" ht="45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>E302/D302</f>
        <v>1.0209999999999999</v>
      </c>
      <c r="P302">
        <f>E302/L302</f>
        <v>150.14705882352942</v>
      </c>
      <c r="Q302" t="s">
        <v>8313</v>
      </c>
      <c r="R302" t="s">
        <v>8314</v>
      </c>
      <c r="S302" s="9">
        <f t="shared" si="8"/>
        <v>42318.493761574071</v>
      </c>
      <c r="T302" s="9">
        <f t="shared" si="9"/>
        <v>42348.493761574071</v>
      </c>
    </row>
    <row r="303" spans="1:20" ht="45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>E303/D303</f>
        <v>1.0464</v>
      </c>
      <c r="P303">
        <f>E303/L303</f>
        <v>93.428571428571431</v>
      </c>
      <c r="Q303" t="s">
        <v>8313</v>
      </c>
      <c r="R303" t="s">
        <v>8314</v>
      </c>
      <c r="S303" s="9">
        <f t="shared" si="8"/>
        <v>42645.884479166663</v>
      </c>
      <c r="T303" s="9">
        <f t="shared" si="9"/>
        <v>42674.999305555553</v>
      </c>
    </row>
    <row r="304" spans="1:20" ht="45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>E304/D304</f>
        <v>1.1466666666666667</v>
      </c>
      <c r="P304">
        <f>E304/L304</f>
        <v>110.96774193548387</v>
      </c>
      <c r="Q304" t="s">
        <v>8313</v>
      </c>
      <c r="R304" t="s">
        <v>8314</v>
      </c>
      <c r="S304" s="9">
        <f t="shared" si="8"/>
        <v>42429.832465277774</v>
      </c>
      <c r="T304" s="9">
        <f t="shared" si="9"/>
        <v>42449.790798611109</v>
      </c>
    </row>
    <row r="305" spans="1:20" ht="45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>E305/D305</f>
        <v>1.206</v>
      </c>
      <c r="P305">
        <f>E305/L305</f>
        <v>71.785714285714292</v>
      </c>
      <c r="Q305" t="s">
        <v>8313</v>
      </c>
      <c r="R305" t="s">
        <v>8314</v>
      </c>
      <c r="S305" s="9">
        <f t="shared" si="8"/>
        <v>42237.924490740734</v>
      </c>
      <c r="T305" s="9">
        <f t="shared" si="9"/>
        <v>42267.924490740734</v>
      </c>
    </row>
    <row r="306" spans="1:20" ht="45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>E306/D306</f>
        <v>1.0867285714285715</v>
      </c>
      <c r="P306">
        <f>E306/L306</f>
        <v>29.258076923076924</v>
      </c>
      <c r="Q306" t="s">
        <v>8313</v>
      </c>
      <c r="R306" t="s">
        <v>8314</v>
      </c>
      <c r="S306" s="9">
        <f t="shared" si="8"/>
        <v>42492.508900462963</v>
      </c>
      <c r="T306" s="9">
        <f t="shared" si="9"/>
        <v>42522.508900462963</v>
      </c>
    </row>
    <row r="307" spans="1:20" ht="45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</v>
      </c>
      <c r="P307">
        <f>E307/L307</f>
        <v>1000</v>
      </c>
      <c r="Q307" t="s">
        <v>8313</v>
      </c>
      <c r="R307" t="s">
        <v>8314</v>
      </c>
      <c r="S307" s="9">
        <f t="shared" si="8"/>
        <v>41850.192604166667</v>
      </c>
      <c r="T307" s="9">
        <f t="shared" si="9"/>
        <v>41895.192604166667</v>
      </c>
    </row>
    <row r="308" spans="1:20" ht="45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>E308/D308</f>
        <v>1.1399999999999999</v>
      </c>
      <c r="P308">
        <f>E308/L308</f>
        <v>74.347826086956516</v>
      </c>
      <c r="Q308" t="s">
        <v>8313</v>
      </c>
      <c r="R308" t="s">
        <v>8314</v>
      </c>
      <c r="S308" s="9">
        <f t="shared" si="8"/>
        <v>42192.383611111109</v>
      </c>
      <c r="T308" s="9">
        <f t="shared" si="9"/>
        <v>42223.499999999993</v>
      </c>
    </row>
    <row r="309" spans="1:20" ht="45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>E309/D309</f>
        <v>1.0085</v>
      </c>
      <c r="P309">
        <f>E309/L309</f>
        <v>63.829113924050631</v>
      </c>
      <c r="Q309" t="s">
        <v>8313</v>
      </c>
      <c r="R309" t="s">
        <v>8314</v>
      </c>
      <c r="S309" s="9">
        <f t="shared" si="8"/>
        <v>42752.997291666667</v>
      </c>
      <c r="T309" s="9">
        <f t="shared" si="9"/>
        <v>42783.461805555555</v>
      </c>
    </row>
    <row r="310" spans="1:20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>E310/D310</f>
        <v>1.1565217391304348</v>
      </c>
      <c r="P310">
        <f>E310/L310</f>
        <v>44.333333333333336</v>
      </c>
      <c r="Q310" t="s">
        <v>8313</v>
      </c>
      <c r="R310" t="s">
        <v>8314</v>
      </c>
      <c r="S310" s="9">
        <f t="shared" si="8"/>
        <v>42155.71188657407</v>
      </c>
      <c r="T310" s="9">
        <f t="shared" si="9"/>
        <v>42176.680555555555</v>
      </c>
    </row>
    <row r="311" spans="1:20" ht="45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>E311/D311</f>
        <v>1.3041666666666667</v>
      </c>
      <c r="P311">
        <f>E311/L311</f>
        <v>86.944444444444443</v>
      </c>
      <c r="Q311" t="s">
        <v>8313</v>
      </c>
      <c r="R311" t="s">
        <v>8314</v>
      </c>
      <c r="S311" s="9">
        <f t="shared" si="8"/>
        <v>42724.822847222218</v>
      </c>
      <c r="T311" s="9">
        <f t="shared" si="9"/>
        <v>42745.999999999993</v>
      </c>
    </row>
    <row r="312" spans="1:20" ht="45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>E312/D312</f>
        <v>1.0778267254038179</v>
      </c>
      <c r="P312">
        <f>E312/L312</f>
        <v>126.55172413793103</v>
      </c>
      <c r="Q312" t="s">
        <v>8313</v>
      </c>
      <c r="R312" t="s">
        <v>8314</v>
      </c>
      <c r="S312" s="9">
        <f t="shared" si="8"/>
        <v>42157.382731481477</v>
      </c>
      <c r="T312" s="9">
        <f t="shared" si="9"/>
        <v>42178.874999999993</v>
      </c>
    </row>
    <row r="313" spans="1:20" ht="45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>E313/D313</f>
        <v>1</v>
      </c>
      <c r="P313">
        <f>E313/L313</f>
        <v>129.03225806451613</v>
      </c>
      <c r="Q313" t="s">
        <v>8313</v>
      </c>
      <c r="R313" t="s">
        <v>8314</v>
      </c>
      <c r="S313" s="9">
        <f t="shared" si="8"/>
        <v>42675.856817129628</v>
      </c>
      <c r="T313" s="9">
        <f t="shared" si="9"/>
        <v>42721.082638888889</v>
      </c>
    </row>
    <row r="314" spans="1:20" ht="45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>E314/D314</f>
        <v>1.2324999999999999</v>
      </c>
      <c r="P314">
        <f>E314/L314</f>
        <v>71.242774566473983</v>
      </c>
      <c r="Q314" t="s">
        <v>8313</v>
      </c>
      <c r="R314" t="s">
        <v>8314</v>
      </c>
      <c r="S314" s="9">
        <f t="shared" si="8"/>
        <v>42472.798703703702</v>
      </c>
      <c r="T314" s="9">
        <f t="shared" si="9"/>
        <v>42502.798703703702</v>
      </c>
    </row>
    <row r="315" spans="1:20" ht="45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>E315/D315</f>
        <v>1.002</v>
      </c>
      <c r="P315">
        <f>E315/L315</f>
        <v>117.88235294117646</v>
      </c>
      <c r="Q315" t="s">
        <v>8313</v>
      </c>
      <c r="R315" t="s">
        <v>8314</v>
      </c>
      <c r="S315" s="9">
        <f t="shared" si="8"/>
        <v>42482.226446759254</v>
      </c>
      <c r="T315" s="9">
        <f t="shared" si="9"/>
        <v>42506.226446759254</v>
      </c>
    </row>
    <row r="316" spans="1:20" ht="45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>E316/D316</f>
        <v>1.0466666666666666</v>
      </c>
      <c r="P316">
        <f>E316/L316</f>
        <v>327.08333333333331</v>
      </c>
      <c r="Q316" t="s">
        <v>8313</v>
      </c>
      <c r="R316" t="s">
        <v>8314</v>
      </c>
      <c r="S316" s="9">
        <f t="shared" si="8"/>
        <v>42270.602662037032</v>
      </c>
      <c r="T316" s="9">
        <f t="shared" si="9"/>
        <v>42309.749999999993</v>
      </c>
    </row>
    <row r="317" spans="1:20" ht="30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>E317/D317</f>
        <v>1.0249999999999999</v>
      </c>
      <c r="P317">
        <f>E317/L317</f>
        <v>34.745762711864408</v>
      </c>
      <c r="Q317" t="s">
        <v>8313</v>
      </c>
      <c r="R317" t="s">
        <v>8314</v>
      </c>
      <c r="S317" s="9">
        <f t="shared" si="8"/>
        <v>42711.336863425924</v>
      </c>
      <c r="T317" s="9">
        <f t="shared" si="9"/>
        <v>42741.336863425924</v>
      </c>
    </row>
    <row r="318" spans="1:20" ht="45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>E318/D318</f>
        <v>1.1825757575757576</v>
      </c>
      <c r="P318">
        <f>E318/L318</f>
        <v>100.06410256410257</v>
      </c>
      <c r="Q318" t="s">
        <v>8313</v>
      </c>
      <c r="R318" t="s">
        <v>8314</v>
      </c>
      <c r="S318" s="9">
        <f t="shared" si="8"/>
        <v>42179.136655092589</v>
      </c>
      <c r="T318" s="9">
        <f t="shared" si="9"/>
        <v>42219.541666666664</v>
      </c>
    </row>
    <row r="319" spans="1:20" ht="45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>E319/D319</f>
        <v>1.2050000000000001</v>
      </c>
      <c r="P319">
        <f>E319/L319</f>
        <v>40.847457627118644</v>
      </c>
      <c r="Q319" t="s">
        <v>8313</v>
      </c>
      <c r="R319" t="s">
        <v>8314</v>
      </c>
      <c r="S319" s="9">
        <f t="shared" si="8"/>
        <v>42282.560081018521</v>
      </c>
      <c r="T319" s="9">
        <f t="shared" si="9"/>
        <v>42312.601747685178</v>
      </c>
    </row>
    <row r="320" spans="1:20" ht="45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>E320/D320</f>
        <v>3.0242</v>
      </c>
      <c r="P320">
        <f>E320/L320</f>
        <v>252.01666666666668</v>
      </c>
      <c r="Q320" t="s">
        <v>8313</v>
      </c>
      <c r="R320" t="s">
        <v>8314</v>
      </c>
      <c r="S320" s="9">
        <f t="shared" si="8"/>
        <v>42473.586377314808</v>
      </c>
      <c r="T320" s="9">
        <f t="shared" si="9"/>
        <v>42503.586377314808</v>
      </c>
    </row>
    <row r="321" spans="1:20" ht="45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>E321/D321</f>
        <v>1.00644</v>
      </c>
      <c r="P321">
        <f>E321/L321</f>
        <v>25.161000000000001</v>
      </c>
      <c r="Q321" t="s">
        <v>8313</v>
      </c>
      <c r="R321" t="s">
        <v>8314</v>
      </c>
      <c r="S321" s="9">
        <f t="shared" si="8"/>
        <v>42534.841516203705</v>
      </c>
      <c r="T321" s="9">
        <f t="shared" si="9"/>
        <v>42555.841516203705</v>
      </c>
    </row>
    <row r="322" spans="1:20" ht="45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>E322/D322</f>
        <v>1.4428571428571428</v>
      </c>
      <c r="P322">
        <f>E322/L322</f>
        <v>50.5</v>
      </c>
      <c r="Q322" t="s">
        <v>8315</v>
      </c>
      <c r="R322" t="s">
        <v>8317</v>
      </c>
      <c r="S322" s="9">
        <f t="shared" si="8"/>
        <v>42683.211979166663</v>
      </c>
      <c r="T322" s="9">
        <f t="shared" si="9"/>
        <v>42698.749999999993</v>
      </c>
    </row>
    <row r="323" spans="1:20" ht="45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>E323/D323</f>
        <v>1.1916249999999999</v>
      </c>
      <c r="P323">
        <f>E323/L323</f>
        <v>151.31746031746033</v>
      </c>
      <c r="Q323" t="s">
        <v>8315</v>
      </c>
      <c r="R323" t="s">
        <v>8317</v>
      </c>
      <c r="S323" s="9">
        <f t="shared" ref="S323:S386" si="10">(J323/86400)+25569+(-5/24)</f>
        <v>42199.361666666664</v>
      </c>
      <c r="T323" s="9">
        <f t="shared" ref="T323:T386" si="11">(I323/86400)+25569+(-5/24)</f>
        <v>42229.361666666664</v>
      </c>
    </row>
    <row r="324" spans="1:20" ht="45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>E324/D324</f>
        <v>14.604850000000001</v>
      </c>
      <c r="P324">
        <f>E324/L324</f>
        <v>134.3592456301748</v>
      </c>
      <c r="Q324" t="s">
        <v>8315</v>
      </c>
      <c r="R324" t="s">
        <v>8317</v>
      </c>
      <c r="S324" s="9">
        <f t="shared" si="10"/>
        <v>42199.442986111106</v>
      </c>
      <c r="T324" s="9">
        <f t="shared" si="11"/>
        <v>42235.442986111106</v>
      </c>
    </row>
    <row r="325" spans="1:20" ht="30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>E325/D325</f>
        <v>1.0580799999999999</v>
      </c>
      <c r="P325">
        <f>E325/L325</f>
        <v>174.02631578947367</v>
      </c>
      <c r="Q325" t="s">
        <v>8315</v>
      </c>
      <c r="R325" t="s">
        <v>8317</v>
      </c>
      <c r="S325" s="9">
        <f t="shared" si="10"/>
        <v>42100.43373842592</v>
      </c>
      <c r="T325" s="9">
        <f t="shared" si="11"/>
        <v>42155.43373842592</v>
      </c>
    </row>
    <row r="326" spans="1:20" ht="45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>E326/D326</f>
        <v>3.0011791999999997</v>
      </c>
      <c r="P326">
        <f>E326/L326</f>
        <v>73.486268364348675</v>
      </c>
      <c r="Q326" t="s">
        <v>8315</v>
      </c>
      <c r="R326" t="s">
        <v>8317</v>
      </c>
      <c r="S326" s="9">
        <f t="shared" si="10"/>
        <v>41898.457627314812</v>
      </c>
      <c r="T326" s="9">
        <f t="shared" si="11"/>
        <v>41940.833333333328</v>
      </c>
    </row>
    <row r="327" spans="1:20" ht="30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>E327/D327</f>
        <v>2.7869999999999999</v>
      </c>
      <c r="P327">
        <f>E327/L327</f>
        <v>23.518987341772153</v>
      </c>
      <c r="Q327" t="s">
        <v>8315</v>
      </c>
      <c r="R327" t="s">
        <v>8317</v>
      </c>
      <c r="S327" s="9">
        <f t="shared" si="10"/>
        <v>42563.817986111106</v>
      </c>
      <c r="T327" s="9">
        <f t="shared" si="11"/>
        <v>42593.817986111106</v>
      </c>
    </row>
    <row r="328" spans="1:20" ht="45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>E328/D328</f>
        <v>1.3187625000000001</v>
      </c>
      <c r="P328">
        <f>E328/L328</f>
        <v>39.074444444444445</v>
      </c>
      <c r="Q328" t="s">
        <v>8315</v>
      </c>
      <c r="R328" t="s">
        <v>8317</v>
      </c>
      <c r="S328" s="9">
        <f t="shared" si="10"/>
        <v>41832.644293981481</v>
      </c>
      <c r="T328" s="9">
        <f t="shared" si="11"/>
        <v>41862.644293981481</v>
      </c>
    </row>
    <row r="329" spans="1:20" ht="45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>E329/D329</f>
        <v>1.0705</v>
      </c>
      <c r="P329">
        <f>E329/L329</f>
        <v>125.94117647058823</v>
      </c>
      <c r="Q329" t="s">
        <v>8315</v>
      </c>
      <c r="R329" t="s">
        <v>8317</v>
      </c>
      <c r="S329" s="9">
        <f t="shared" si="10"/>
        <v>42416.559594907405</v>
      </c>
      <c r="T329" s="9">
        <f t="shared" si="11"/>
        <v>42446.517928240741</v>
      </c>
    </row>
    <row r="330" spans="1:20" ht="30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>E330/D330</f>
        <v>1.2682285714285715</v>
      </c>
      <c r="P330">
        <f>E330/L330</f>
        <v>1644</v>
      </c>
      <c r="Q330" t="s">
        <v>8315</v>
      </c>
      <c r="R330" t="s">
        <v>8317</v>
      </c>
      <c r="S330" s="9">
        <f t="shared" si="10"/>
        <v>41891.485046296293</v>
      </c>
      <c r="T330" s="9">
        <f t="shared" si="11"/>
        <v>41926.485046296293</v>
      </c>
    </row>
    <row r="331" spans="1:20" ht="45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>E331/D331</f>
        <v>1.3996</v>
      </c>
      <c r="P331">
        <f>E331/L331</f>
        <v>42.670731707317074</v>
      </c>
      <c r="Q331" t="s">
        <v>8315</v>
      </c>
      <c r="R331" t="s">
        <v>8317</v>
      </c>
      <c r="S331" s="9">
        <f t="shared" si="10"/>
        <v>41877.703854166662</v>
      </c>
      <c r="T331" s="9">
        <f t="shared" si="11"/>
        <v>41898.703854166662</v>
      </c>
    </row>
    <row r="332" spans="1:20" ht="45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>E332/D332</f>
        <v>1.1240000000000001</v>
      </c>
      <c r="P332">
        <f>E332/L332</f>
        <v>35.125</v>
      </c>
      <c r="Q332" t="s">
        <v>8315</v>
      </c>
      <c r="R332" t="s">
        <v>8317</v>
      </c>
      <c r="S332" s="9">
        <f t="shared" si="10"/>
        <v>41931.828518518516</v>
      </c>
      <c r="T332" s="9">
        <f t="shared" si="11"/>
        <v>41991.870185185187</v>
      </c>
    </row>
    <row r="333" spans="1:20" ht="45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>E333/D333</f>
        <v>1.00528</v>
      </c>
      <c r="P333">
        <f>E333/L333</f>
        <v>239.35238095238094</v>
      </c>
      <c r="Q333" t="s">
        <v>8315</v>
      </c>
      <c r="R333" t="s">
        <v>8317</v>
      </c>
      <c r="S333" s="9">
        <f t="shared" si="10"/>
        <v>41955.809155092589</v>
      </c>
      <c r="T333" s="9">
        <f t="shared" si="11"/>
        <v>41985.809155092589</v>
      </c>
    </row>
    <row r="334" spans="1:20" ht="45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>E334/D334</f>
        <v>1.0046666666666666</v>
      </c>
      <c r="P334">
        <f>E334/L334</f>
        <v>107.64285714285714</v>
      </c>
      <c r="Q334" t="s">
        <v>8315</v>
      </c>
      <c r="R334" t="s">
        <v>8317</v>
      </c>
      <c r="S334" s="9">
        <f t="shared" si="10"/>
        <v>42675.482060185182</v>
      </c>
      <c r="T334" s="9">
        <f t="shared" si="11"/>
        <v>42705.523726851847</v>
      </c>
    </row>
    <row r="335" spans="1:20" ht="45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>E335/D335</f>
        <v>1.4144600000000001</v>
      </c>
      <c r="P335">
        <f>E335/L335</f>
        <v>95.830623306233065</v>
      </c>
      <c r="Q335" t="s">
        <v>8315</v>
      </c>
      <c r="R335" t="s">
        <v>8317</v>
      </c>
      <c r="S335" s="9">
        <f t="shared" si="10"/>
        <v>42199.410185185181</v>
      </c>
      <c r="T335" s="9">
        <f t="shared" si="11"/>
        <v>42236.410185185181</v>
      </c>
    </row>
    <row r="336" spans="1:20" ht="45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>E336/D336</f>
        <v>2.6729166666666666</v>
      </c>
      <c r="P336">
        <f>E336/L336</f>
        <v>31.663376110562684</v>
      </c>
      <c r="Q336" t="s">
        <v>8315</v>
      </c>
      <c r="R336" t="s">
        <v>8317</v>
      </c>
      <c r="S336" s="9">
        <f t="shared" si="10"/>
        <v>42163.748993055553</v>
      </c>
      <c r="T336" s="9">
        <f t="shared" si="11"/>
        <v>42193.748993055553</v>
      </c>
    </row>
    <row r="337" spans="1:20" ht="45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>E337/D337</f>
        <v>1.4688749999999999</v>
      </c>
      <c r="P337">
        <f>E337/L337</f>
        <v>42.886861313868614</v>
      </c>
      <c r="Q337" t="s">
        <v>8315</v>
      </c>
      <c r="R337" t="s">
        <v>8317</v>
      </c>
      <c r="S337" s="9">
        <f t="shared" si="10"/>
        <v>42045.748981481483</v>
      </c>
      <c r="T337" s="9">
        <f t="shared" si="11"/>
        <v>42075.707314814812</v>
      </c>
    </row>
    <row r="338" spans="1:20" ht="45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>E338/D338</f>
        <v>2.1356000000000002</v>
      </c>
      <c r="P338">
        <f>E338/L338</f>
        <v>122.73563218390805</v>
      </c>
      <c r="Q338" t="s">
        <v>8315</v>
      </c>
      <c r="R338" t="s">
        <v>8317</v>
      </c>
      <c r="S338" s="9">
        <f t="shared" si="10"/>
        <v>42417.596284722218</v>
      </c>
      <c r="T338" s="9">
        <f t="shared" si="11"/>
        <v>42477.554618055554</v>
      </c>
    </row>
    <row r="339" spans="1:20" ht="45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>E339/D339</f>
        <v>1.2569999999999999</v>
      </c>
      <c r="P339">
        <f>E339/L339</f>
        <v>190.45454545454547</v>
      </c>
      <c r="Q339" t="s">
        <v>8315</v>
      </c>
      <c r="R339" t="s">
        <v>8317</v>
      </c>
      <c r="S339" s="9">
        <f t="shared" si="10"/>
        <v>42331.637407407405</v>
      </c>
      <c r="T339" s="9">
        <f t="shared" si="11"/>
        <v>42361.637407407405</v>
      </c>
    </row>
    <row r="340" spans="1:20" ht="45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>E340/D340</f>
        <v>1.0446206037108834</v>
      </c>
      <c r="P340">
        <f>E340/L340</f>
        <v>109.33695652173913</v>
      </c>
      <c r="Q340" t="s">
        <v>8315</v>
      </c>
      <c r="R340" t="s">
        <v>8317</v>
      </c>
      <c r="S340" s="9">
        <f t="shared" si="10"/>
        <v>42178.952418981477</v>
      </c>
      <c r="T340" s="9">
        <f t="shared" si="11"/>
        <v>42211.541666666664</v>
      </c>
    </row>
    <row r="341" spans="1:20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>E341/D341</f>
        <v>1.0056666666666667</v>
      </c>
      <c r="P341">
        <f>E341/L341</f>
        <v>143.66666666666666</v>
      </c>
      <c r="Q341" t="s">
        <v>8315</v>
      </c>
      <c r="R341" t="s">
        <v>8317</v>
      </c>
      <c r="S341" s="9">
        <f t="shared" si="10"/>
        <v>42209.385358796295</v>
      </c>
      <c r="T341" s="9">
        <f t="shared" si="11"/>
        <v>42239.385358796295</v>
      </c>
    </row>
    <row r="342" spans="1:20" ht="45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>E342/D342</f>
        <v>1.4394736842105262</v>
      </c>
      <c r="P342">
        <f>E342/L342</f>
        <v>66.707317073170728</v>
      </c>
      <c r="Q342" t="s">
        <v>8318</v>
      </c>
      <c r="R342" t="s">
        <v>8319</v>
      </c>
      <c r="S342" s="9">
        <f t="shared" si="10"/>
        <v>40909.440868055557</v>
      </c>
      <c r="T342" s="9">
        <f t="shared" si="11"/>
        <v>40937.440868055557</v>
      </c>
    </row>
    <row r="343" spans="1:20" ht="45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>E343/D343</f>
        <v>1.2210975609756098</v>
      </c>
      <c r="P343">
        <f>E343/L343</f>
        <v>84.142857142857139</v>
      </c>
      <c r="Q343" t="s">
        <v>8318</v>
      </c>
      <c r="R343" t="s">
        <v>8319</v>
      </c>
      <c r="S343" s="9">
        <f t="shared" si="10"/>
        <v>41807.363506944443</v>
      </c>
      <c r="T343" s="9">
        <f t="shared" si="11"/>
        <v>41852.363506944443</v>
      </c>
    </row>
    <row r="344" spans="1:20" ht="45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>E344/D344</f>
        <v>1.3202400000000001</v>
      </c>
      <c r="P344">
        <f>E344/L344</f>
        <v>215.72549019607843</v>
      </c>
      <c r="Q344" t="s">
        <v>8318</v>
      </c>
      <c r="R344" t="s">
        <v>8319</v>
      </c>
      <c r="S344" s="9">
        <f t="shared" si="10"/>
        <v>40977.596967592588</v>
      </c>
      <c r="T344" s="9">
        <f t="shared" si="11"/>
        <v>41007.555300925924</v>
      </c>
    </row>
    <row r="345" spans="1:20" ht="30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>E345/D345</f>
        <v>1.0938000000000001</v>
      </c>
      <c r="P345">
        <f>E345/L345</f>
        <v>54.69</v>
      </c>
      <c r="Q345" t="s">
        <v>8318</v>
      </c>
      <c r="R345" t="s">
        <v>8319</v>
      </c>
      <c r="S345" s="9">
        <f t="shared" si="10"/>
        <v>42184.608206018514</v>
      </c>
      <c r="T345" s="9">
        <f t="shared" si="11"/>
        <v>42214.957638888889</v>
      </c>
    </row>
    <row r="346" spans="1:20" ht="45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>E346/D346</f>
        <v>1.0547157142857144</v>
      </c>
      <c r="P346">
        <f>E346/L346</f>
        <v>51.62944055944056</v>
      </c>
      <c r="Q346" t="s">
        <v>8318</v>
      </c>
      <c r="R346" t="s">
        <v>8319</v>
      </c>
      <c r="S346" s="9">
        <f t="shared" si="10"/>
        <v>40694.430127314808</v>
      </c>
      <c r="T346" s="9">
        <f t="shared" si="11"/>
        <v>40724.430127314808</v>
      </c>
    </row>
    <row r="347" spans="1:20" ht="45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>E347/D347</f>
        <v>1.0035000000000001</v>
      </c>
      <c r="P347">
        <f>E347/L347</f>
        <v>143.35714285714286</v>
      </c>
      <c r="Q347" t="s">
        <v>8318</v>
      </c>
      <c r="R347" t="s">
        <v>8319</v>
      </c>
      <c r="S347" s="9">
        <f t="shared" si="10"/>
        <v>42321.417962962958</v>
      </c>
      <c r="T347" s="9">
        <f t="shared" si="11"/>
        <v>42351.417962962958</v>
      </c>
    </row>
    <row r="348" spans="1:20" ht="45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>E348/D348</f>
        <v>1.014</v>
      </c>
      <c r="P348">
        <f>E348/L348</f>
        <v>72.428571428571431</v>
      </c>
      <c r="Q348" t="s">
        <v>8318</v>
      </c>
      <c r="R348" t="s">
        <v>8319</v>
      </c>
      <c r="S348" s="9">
        <f t="shared" si="10"/>
        <v>41345.834340277775</v>
      </c>
      <c r="T348" s="9">
        <f t="shared" si="11"/>
        <v>41375.834340277775</v>
      </c>
    </row>
    <row r="349" spans="1:20" ht="45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>E349/D349</f>
        <v>1.5551428571428572</v>
      </c>
      <c r="P349">
        <f>E349/L349</f>
        <v>36.530201342281877</v>
      </c>
      <c r="Q349" t="s">
        <v>8318</v>
      </c>
      <c r="R349" t="s">
        <v>8319</v>
      </c>
      <c r="S349" s="9">
        <f t="shared" si="10"/>
        <v>41246.811909722222</v>
      </c>
      <c r="T349" s="9">
        <f t="shared" si="11"/>
        <v>41288.680555555555</v>
      </c>
    </row>
    <row r="350" spans="1:20" ht="45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>E350/D350</f>
        <v>1.05566</v>
      </c>
      <c r="P350">
        <f>E350/L350</f>
        <v>60.903461538461535</v>
      </c>
      <c r="Q350" t="s">
        <v>8318</v>
      </c>
      <c r="R350" t="s">
        <v>8319</v>
      </c>
      <c r="S350" s="9">
        <f t="shared" si="10"/>
        <v>40731.629131944443</v>
      </c>
      <c r="T350" s="9">
        <f t="shared" si="11"/>
        <v>40776.629131944443</v>
      </c>
    </row>
    <row r="351" spans="1:20" ht="45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>E351/D351</f>
        <v>1.3065</v>
      </c>
      <c r="P351">
        <f>E351/L351</f>
        <v>43.55</v>
      </c>
      <c r="Q351" t="s">
        <v>8318</v>
      </c>
      <c r="R351" t="s">
        <v>8319</v>
      </c>
      <c r="S351" s="9">
        <f t="shared" si="10"/>
        <v>41110.97755787037</v>
      </c>
      <c r="T351" s="9">
        <f t="shared" si="11"/>
        <v>41170.97755787037</v>
      </c>
    </row>
    <row r="352" spans="1:20" ht="30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>E352/D352</f>
        <v>1.3219000000000001</v>
      </c>
      <c r="P352">
        <f>E352/L352</f>
        <v>99.766037735849054</v>
      </c>
      <c r="Q352" t="s">
        <v>8318</v>
      </c>
      <c r="R352" t="s">
        <v>8319</v>
      </c>
      <c r="S352" s="9">
        <f t="shared" si="10"/>
        <v>40854.536932870367</v>
      </c>
      <c r="T352" s="9">
        <f t="shared" si="11"/>
        <v>40884.536932870367</v>
      </c>
    </row>
    <row r="353" spans="1:20" ht="45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>E353/D353</f>
        <v>1.26</v>
      </c>
      <c r="P353">
        <f>E353/L353</f>
        <v>88.732394366197184</v>
      </c>
      <c r="Q353" t="s">
        <v>8318</v>
      </c>
      <c r="R353" t="s">
        <v>8319</v>
      </c>
      <c r="S353" s="9">
        <f t="shared" si="10"/>
        <v>40879.587349537032</v>
      </c>
      <c r="T353" s="9">
        <f t="shared" si="11"/>
        <v>40930.041666666664</v>
      </c>
    </row>
    <row r="354" spans="1:20" ht="45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>E354/D354</f>
        <v>1.6</v>
      </c>
      <c r="P354">
        <f>E354/L354</f>
        <v>4.9230769230769234</v>
      </c>
      <c r="Q354" t="s">
        <v>8318</v>
      </c>
      <c r="R354" t="s">
        <v>8319</v>
      </c>
      <c r="S354" s="9">
        <f t="shared" si="10"/>
        <v>41486.21598379629</v>
      </c>
      <c r="T354" s="9">
        <f t="shared" si="11"/>
        <v>41546.21598379629</v>
      </c>
    </row>
    <row r="355" spans="1:20" ht="45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>E355/D355</f>
        <v>1.2048000000000001</v>
      </c>
      <c r="P355">
        <f>E355/L355</f>
        <v>17.822485207100591</v>
      </c>
      <c r="Q355" t="s">
        <v>8318</v>
      </c>
      <c r="R355" t="s">
        <v>8319</v>
      </c>
      <c r="S355" s="9">
        <f t="shared" si="10"/>
        <v>41598.211712962962</v>
      </c>
      <c r="T355" s="9">
        <f t="shared" si="11"/>
        <v>41628.211712962962</v>
      </c>
    </row>
    <row r="356" spans="1:20" ht="30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>E356/D356</f>
        <v>1.2552941176470589</v>
      </c>
      <c r="P356">
        <f>E356/L356</f>
        <v>187.19298245614036</v>
      </c>
      <c r="Q356" t="s">
        <v>8318</v>
      </c>
      <c r="R356" t="s">
        <v>8319</v>
      </c>
      <c r="S356" s="9">
        <f t="shared" si="10"/>
        <v>42101.956249999996</v>
      </c>
      <c r="T356" s="9">
        <f t="shared" si="11"/>
        <v>42132.999999999993</v>
      </c>
    </row>
    <row r="357" spans="1:20" ht="45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>E357/D357</f>
        <v>1.1440638297872341</v>
      </c>
      <c r="P357">
        <f>E357/L357</f>
        <v>234.80786026200875</v>
      </c>
      <c r="Q357" t="s">
        <v>8318</v>
      </c>
      <c r="R357" t="s">
        <v>8319</v>
      </c>
      <c r="S357" s="9">
        <f t="shared" si="10"/>
        <v>41945.821134259255</v>
      </c>
      <c r="T357" s="9">
        <f t="shared" si="11"/>
        <v>41976.818749999999</v>
      </c>
    </row>
    <row r="358" spans="1:20" ht="45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>E358/D358</f>
        <v>3.151388888888889</v>
      </c>
      <c r="P358">
        <f>E358/L358</f>
        <v>105.04629629629629</v>
      </c>
      <c r="Q358" t="s">
        <v>8318</v>
      </c>
      <c r="R358" t="s">
        <v>8319</v>
      </c>
      <c r="S358" s="9">
        <f t="shared" si="10"/>
        <v>41579.525925925926</v>
      </c>
      <c r="T358" s="9">
        <f t="shared" si="11"/>
        <v>41598.999305555553</v>
      </c>
    </row>
    <row r="359" spans="1:20" ht="45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>E359/D359</f>
        <v>1.224</v>
      </c>
      <c r="P359">
        <f>E359/L359</f>
        <v>56.666666666666664</v>
      </c>
      <c r="Q359" t="s">
        <v>8318</v>
      </c>
      <c r="R359" t="s">
        <v>8319</v>
      </c>
      <c r="S359" s="9">
        <f t="shared" si="10"/>
        <v>41667.066979166666</v>
      </c>
      <c r="T359" s="9">
        <f t="shared" si="11"/>
        <v>41684.625</v>
      </c>
    </row>
    <row r="360" spans="1:20" ht="30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>E360/D360</f>
        <v>1.0673333333333332</v>
      </c>
      <c r="P360">
        <f>E360/L360</f>
        <v>39.048780487804876</v>
      </c>
      <c r="Q360" t="s">
        <v>8318</v>
      </c>
      <c r="R360" t="s">
        <v>8319</v>
      </c>
      <c r="S360" s="9">
        <f t="shared" si="10"/>
        <v>41943.39576388889</v>
      </c>
      <c r="T360" s="9">
        <f t="shared" si="11"/>
        <v>41973.999305555553</v>
      </c>
    </row>
    <row r="361" spans="1:20" ht="45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>E361/D361</f>
        <v>1.5833333333333333</v>
      </c>
      <c r="P361">
        <f>E361/L361</f>
        <v>68.345323741007192</v>
      </c>
      <c r="Q361" t="s">
        <v>8318</v>
      </c>
      <c r="R361" t="s">
        <v>8319</v>
      </c>
      <c r="S361" s="9">
        <f t="shared" si="10"/>
        <v>41829.294317129628</v>
      </c>
      <c r="T361" s="9">
        <f t="shared" si="11"/>
        <v>41862.294317129628</v>
      </c>
    </row>
    <row r="362" spans="1:20" ht="45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>E362/D362</f>
        <v>1.0740000000000001</v>
      </c>
      <c r="P362">
        <f>E362/L362</f>
        <v>169.57894736842104</v>
      </c>
      <c r="Q362" t="s">
        <v>8318</v>
      </c>
      <c r="R362" t="s">
        <v>8319</v>
      </c>
      <c r="S362" s="9">
        <f t="shared" si="10"/>
        <v>42161.93844907407</v>
      </c>
      <c r="T362" s="9">
        <f t="shared" si="11"/>
        <v>42175.93844907407</v>
      </c>
    </row>
    <row r="363" spans="1:20" ht="30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>E363/D363</f>
        <v>1.0226</v>
      </c>
      <c r="P363">
        <f>E363/L363</f>
        <v>141.42340425531913</v>
      </c>
      <c r="Q363" t="s">
        <v>8318</v>
      </c>
      <c r="R363" t="s">
        <v>8319</v>
      </c>
      <c r="S363" s="9">
        <f t="shared" si="10"/>
        <v>41401.439884259256</v>
      </c>
      <c r="T363" s="9">
        <f t="shared" si="11"/>
        <v>41436.439884259256</v>
      </c>
    </row>
    <row r="364" spans="1:20" ht="45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>E364/D364</f>
        <v>1.1071428571428572</v>
      </c>
      <c r="P364">
        <f>E364/L364</f>
        <v>67.391304347826093</v>
      </c>
      <c r="Q364" t="s">
        <v>8318</v>
      </c>
      <c r="R364" t="s">
        <v>8319</v>
      </c>
      <c r="S364" s="9">
        <f t="shared" si="10"/>
        <v>41689.709629629629</v>
      </c>
      <c r="T364" s="9">
        <f t="shared" si="11"/>
        <v>41719.667962962958</v>
      </c>
    </row>
    <row r="365" spans="1:20" ht="45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>E365/D365</f>
        <v>1.48</v>
      </c>
      <c r="P365">
        <f>E365/L365</f>
        <v>54.266666666666666</v>
      </c>
      <c r="Q365" t="s">
        <v>8318</v>
      </c>
      <c r="R365" t="s">
        <v>8319</v>
      </c>
      <c r="S365" s="9">
        <f t="shared" si="10"/>
        <v>40990.500983796293</v>
      </c>
      <c r="T365" s="9">
        <f t="shared" si="11"/>
        <v>41015.666666666664</v>
      </c>
    </row>
    <row r="366" spans="1:20" ht="30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>E366/D366</f>
        <v>1.0232000000000001</v>
      </c>
      <c r="P366">
        <f>E366/L366</f>
        <v>82.516129032258064</v>
      </c>
      <c r="Q366" t="s">
        <v>8318</v>
      </c>
      <c r="R366" t="s">
        <v>8319</v>
      </c>
      <c r="S366" s="9">
        <f t="shared" si="10"/>
        <v>41226.748877314814</v>
      </c>
      <c r="T366" s="9">
        <f t="shared" si="11"/>
        <v>41256.748877314814</v>
      </c>
    </row>
    <row r="367" spans="1:20" ht="45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>E367/D367</f>
        <v>1.7909909909909909</v>
      </c>
      <c r="P367">
        <f>E367/L367</f>
        <v>53.729729729729726</v>
      </c>
      <c r="Q367" t="s">
        <v>8318</v>
      </c>
      <c r="R367" t="s">
        <v>8319</v>
      </c>
      <c r="S367" s="9">
        <f t="shared" si="10"/>
        <v>41367.363946759258</v>
      </c>
      <c r="T367" s="9">
        <f t="shared" si="11"/>
        <v>41397.363946759258</v>
      </c>
    </row>
    <row r="368" spans="1:20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>E368/D368</f>
        <v>1.1108135252761968</v>
      </c>
      <c r="P368">
        <f>E368/L368</f>
        <v>34.206185567010309</v>
      </c>
      <c r="Q368" t="s">
        <v>8318</v>
      </c>
      <c r="R368" t="s">
        <v>8319</v>
      </c>
      <c r="S368" s="9">
        <f t="shared" si="10"/>
        <v>41156.834594907406</v>
      </c>
      <c r="T368" s="9">
        <f t="shared" si="11"/>
        <v>41174.957638888889</v>
      </c>
    </row>
    <row r="369" spans="1:20" ht="45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>E369/D369</f>
        <v>1.0004285714285714</v>
      </c>
      <c r="P369">
        <f>E369/L369</f>
        <v>127.32727272727273</v>
      </c>
      <c r="Q369" t="s">
        <v>8318</v>
      </c>
      <c r="R369" t="s">
        <v>8319</v>
      </c>
      <c r="S369" s="9">
        <f t="shared" si="10"/>
        <v>41988.340497685182</v>
      </c>
      <c r="T369" s="9">
        <f t="shared" si="11"/>
        <v>42019.245833333327</v>
      </c>
    </row>
    <row r="370" spans="1:20" ht="45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>E370/D370</f>
        <v>1.0024999999999999</v>
      </c>
      <c r="P370">
        <f>E370/L370</f>
        <v>45.56818181818182</v>
      </c>
      <c r="Q370" t="s">
        <v>8318</v>
      </c>
      <c r="R370" t="s">
        <v>8319</v>
      </c>
      <c r="S370" s="9">
        <f t="shared" si="10"/>
        <v>41831.638495370367</v>
      </c>
      <c r="T370" s="9">
        <f t="shared" si="11"/>
        <v>41861.638495370367</v>
      </c>
    </row>
    <row r="371" spans="1:20" ht="45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>E371/D371</f>
        <v>1.0556000000000001</v>
      </c>
      <c r="P371">
        <f>E371/L371</f>
        <v>95.963636363636368</v>
      </c>
      <c r="Q371" t="s">
        <v>8318</v>
      </c>
      <c r="R371" t="s">
        <v>8319</v>
      </c>
      <c r="S371" s="9">
        <f t="shared" si="10"/>
        <v>42733.732986111114</v>
      </c>
      <c r="T371" s="9">
        <f t="shared" si="11"/>
        <v>42763.732986111114</v>
      </c>
    </row>
    <row r="372" spans="1:20" ht="45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>E372/D372</f>
        <v>1.0258775877587758</v>
      </c>
      <c r="P372">
        <f>E372/L372</f>
        <v>77.271186440677965</v>
      </c>
      <c r="Q372" t="s">
        <v>8318</v>
      </c>
      <c r="R372" t="s">
        <v>8319</v>
      </c>
      <c r="S372" s="9">
        <f t="shared" si="10"/>
        <v>41299.669814814813</v>
      </c>
      <c r="T372" s="9">
        <f t="shared" si="11"/>
        <v>41329.669814814813</v>
      </c>
    </row>
    <row r="373" spans="1:20" ht="45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>E373/D373</f>
        <v>1.1850000000000001</v>
      </c>
      <c r="P373">
        <f>E373/L373</f>
        <v>57.338709677419352</v>
      </c>
      <c r="Q373" t="s">
        <v>8318</v>
      </c>
      <c r="R373" t="s">
        <v>8319</v>
      </c>
      <c r="S373" s="9">
        <f t="shared" si="10"/>
        <v>40713.422164351847</v>
      </c>
      <c r="T373" s="9">
        <f t="shared" si="11"/>
        <v>40759.422164351847</v>
      </c>
    </row>
    <row r="374" spans="1:20" ht="45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>E374/D374</f>
        <v>1.117</v>
      </c>
      <c r="P374">
        <f>E374/L374</f>
        <v>53.19047619047619</v>
      </c>
      <c r="Q374" t="s">
        <v>8318</v>
      </c>
      <c r="R374" t="s">
        <v>8319</v>
      </c>
      <c r="S374" s="9">
        <f t="shared" si="10"/>
        <v>42639.213159722225</v>
      </c>
      <c r="T374" s="9">
        <f t="shared" si="11"/>
        <v>42659.249999999993</v>
      </c>
    </row>
    <row r="375" spans="1:20" ht="45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>E375/D375</f>
        <v>1.28</v>
      </c>
      <c r="P375">
        <f>E375/L375</f>
        <v>492.30769230769232</v>
      </c>
      <c r="Q375" t="s">
        <v>8318</v>
      </c>
      <c r="R375" t="s">
        <v>8319</v>
      </c>
      <c r="S375" s="9">
        <f t="shared" si="10"/>
        <v>42019.381840277776</v>
      </c>
      <c r="T375" s="9">
        <f t="shared" si="11"/>
        <v>42049.381840277776</v>
      </c>
    </row>
    <row r="376" spans="1:20" ht="45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>E376/D376</f>
        <v>1.0375000000000001</v>
      </c>
      <c r="P376">
        <f>E376/L376</f>
        <v>42.346938775510203</v>
      </c>
      <c r="Q376" t="s">
        <v>8318</v>
      </c>
      <c r="R376" t="s">
        <v>8319</v>
      </c>
      <c r="S376" s="9">
        <f t="shared" si="10"/>
        <v>41249.54075231481</v>
      </c>
      <c r="T376" s="9">
        <f t="shared" si="11"/>
        <v>41279.54075231481</v>
      </c>
    </row>
    <row r="377" spans="1:20" ht="45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>E377/D377</f>
        <v>1.0190760000000001</v>
      </c>
      <c r="P377">
        <f>E377/L377</f>
        <v>37.466029411764708</v>
      </c>
      <c r="Q377" t="s">
        <v>8318</v>
      </c>
      <c r="R377" t="s">
        <v>8319</v>
      </c>
      <c r="S377" s="9">
        <f t="shared" si="10"/>
        <v>41383.396724537037</v>
      </c>
      <c r="T377" s="9">
        <f t="shared" si="11"/>
        <v>41413.820138888885</v>
      </c>
    </row>
    <row r="378" spans="1:20" ht="45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>E378/D378</f>
        <v>1.177142857142857</v>
      </c>
      <c r="P378">
        <f>E378/L378</f>
        <v>37.454545454545453</v>
      </c>
      <c r="Q378" t="s">
        <v>8318</v>
      </c>
      <c r="R378" t="s">
        <v>8319</v>
      </c>
      <c r="S378" s="9">
        <f t="shared" si="10"/>
        <v>40590.558553240735</v>
      </c>
      <c r="T378" s="9">
        <f t="shared" si="11"/>
        <v>40651.516886574071</v>
      </c>
    </row>
    <row r="379" spans="1:20" ht="45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>E379/D379</f>
        <v>2.38</v>
      </c>
      <c r="P379">
        <f>E379/L379</f>
        <v>33.055555555555557</v>
      </c>
      <c r="Q379" t="s">
        <v>8318</v>
      </c>
      <c r="R379" t="s">
        <v>8319</v>
      </c>
      <c r="S379" s="9">
        <f t="shared" si="10"/>
        <v>41234.846226851849</v>
      </c>
      <c r="T379" s="9">
        <f t="shared" si="11"/>
        <v>41248.846226851849</v>
      </c>
    </row>
    <row r="380" spans="1:20" ht="30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>E380/D380</f>
        <v>1.02</v>
      </c>
      <c r="P380">
        <f>E380/L380</f>
        <v>134.21052631578948</v>
      </c>
      <c r="Q380" t="s">
        <v>8318</v>
      </c>
      <c r="R380" t="s">
        <v>8319</v>
      </c>
      <c r="S380" s="9">
        <f t="shared" si="10"/>
        <v>40429.628101851849</v>
      </c>
      <c r="T380" s="9">
        <f t="shared" si="11"/>
        <v>40459.628101851849</v>
      </c>
    </row>
    <row r="381" spans="1:20" ht="45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>E381/D381</f>
        <v>1.0192000000000001</v>
      </c>
      <c r="P381">
        <f>E381/L381</f>
        <v>51.474747474747474</v>
      </c>
      <c r="Q381" t="s">
        <v>8318</v>
      </c>
      <c r="R381" t="s">
        <v>8319</v>
      </c>
      <c r="S381" s="9">
        <f t="shared" si="10"/>
        <v>41789.121979166666</v>
      </c>
      <c r="T381" s="9">
        <f t="shared" si="11"/>
        <v>41829.121979166666</v>
      </c>
    </row>
    <row r="382" spans="1:20" ht="30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>E382/D382</f>
        <v>1.04</v>
      </c>
      <c r="P382">
        <f>E382/L382</f>
        <v>38.518518518518519</v>
      </c>
      <c r="Q382" t="s">
        <v>8321</v>
      </c>
      <c r="R382" t="s">
        <v>8322</v>
      </c>
      <c r="S382" s="9">
        <f t="shared" si="10"/>
        <v>40636.465567129628</v>
      </c>
      <c r="T382" s="9">
        <f t="shared" si="11"/>
        <v>40666.465567129628</v>
      </c>
    </row>
    <row r="383" spans="1:20" ht="45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1.3315375</v>
      </c>
      <c r="P383">
        <f>E383/L383</f>
        <v>42.609200000000001</v>
      </c>
      <c r="Q383" t="s">
        <v>8321</v>
      </c>
      <c r="R383" t="s">
        <v>8322</v>
      </c>
      <c r="S383" s="9">
        <f t="shared" si="10"/>
        <v>41402.792523148142</v>
      </c>
      <c r="T383" s="9">
        <f t="shared" si="11"/>
        <v>41432.792523148142</v>
      </c>
    </row>
    <row r="384" spans="1:20" ht="45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>E384/D384</f>
        <v>1</v>
      </c>
      <c r="P384">
        <f>E384/L384</f>
        <v>50</v>
      </c>
      <c r="Q384" t="s">
        <v>8321</v>
      </c>
      <c r="R384" t="s">
        <v>8322</v>
      </c>
      <c r="S384" s="9">
        <f t="shared" si="10"/>
        <v>41116.549791666665</v>
      </c>
      <c r="T384" s="9">
        <f t="shared" si="11"/>
        <v>41146.549791666665</v>
      </c>
    </row>
    <row r="385" spans="1:20" ht="45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>E385/D385</f>
        <v>1.4813333333333334</v>
      </c>
      <c r="P385">
        <f>E385/L385</f>
        <v>63.485714285714288</v>
      </c>
      <c r="Q385" t="s">
        <v>8321</v>
      </c>
      <c r="R385" t="s">
        <v>8322</v>
      </c>
      <c r="S385" s="9">
        <f t="shared" si="10"/>
        <v>40987.565381944441</v>
      </c>
      <c r="T385" s="9">
        <f t="shared" si="11"/>
        <v>41026.708333333328</v>
      </c>
    </row>
    <row r="386" spans="1:20" ht="45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>E386/D386</f>
        <v>1.0249999999999999</v>
      </c>
      <c r="P386">
        <f>E386/L386</f>
        <v>102.5</v>
      </c>
      <c r="Q386" t="s">
        <v>8321</v>
      </c>
      <c r="R386" t="s">
        <v>8322</v>
      </c>
      <c r="S386" s="9">
        <f t="shared" si="10"/>
        <v>41674.941192129627</v>
      </c>
      <c r="T386" s="9">
        <f t="shared" si="11"/>
        <v>41714.899525462963</v>
      </c>
    </row>
    <row r="387" spans="1:20" ht="45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>E387/D387</f>
        <v>1.8062799999999999</v>
      </c>
      <c r="P387">
        <f>E387/L387</f>
        <v>31.142758620689655</v>
      </c>
      <c r="Q387" t="s">
        <v>8321</v>
      </c>
      <c r="R387" t="s">
        <v>8322</v>
      </c>
      <c r="S387" s="9">
        <f t="shared" ref="S387:S450" si="12">(J387/86400)+25569+(-5/24)</f>
        <v>41303.38559027778</v>
      </c>
      <c r="T387" s="9">
        <f t="shared" ref="T387:T450" si="13">(I387/86400)+25569+(-5/24)</f>
        <v>41333.38559027778</v>
      </c>
    </row>
    <row r="388" spans="1:20" ht="45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>E388/D388</f>
        <v>1.4279999999999999</v>
      </c>
      <c r="P388">
        <f>E388/L388</f>
        <v>162.27272727272728</v>
      </c>
      <c r="Q388" t="s">
        <v>8321</v>
      </c>
      <c r="R388" t="s">
        <v>8322</v>
      </c>
      <c r="S388" s="9">
        <f t="shared" si="12"/>
        <v>40982.847615740735</v>
      </c>
      <c r="T388" s="9">
        <f t="shared" si="13"/>
        <v>41040.449305555558</v>
      </c>
    </row>
    <row r="389" spans="1:20" ht="45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>E389/D389</f>
        <v>1.1416666666666666</v>
      </c>
      <c r="P389">
        <f>E389/L389</f>
        <v>80.588235294117652</v>
      </c>
      <c r="Q389" t="s">
        <v>8321</v>
      </c>
      <c r="R389" t="s">
        <v>8322</v>
      </c>
      <c r="S389" s="9">
        <f t="shared" si="12"/>
        <v>41549.419282407405</v>
      </c>
      <c r="T389" s="9">
        <f t="shared" si="13"/>
        <v>41579.419282407405</v>
      </c>
    </row>
    <row r="390" spans="1:20" ht="45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>
        <f>E390/L390</f>
        <v>59.85441176470588</v>
      </c>
      <c r="Q390" t="s">
        <v>8321</v>
      </c>
      <c r="R390" t="s">
        <v>8322</v>
      </c>
      <c r="S390" s="9">
        <f t="shared" si="12"/>
        <v>41058.798472222217</v>
      </c>
      <c r="T390" s="9">
        <f t="shared" si="13"/>
        <v>41096.957638888889</v>
      </c>
    </row>
    <row r="391" spans="1:20" ht="45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>E391/D391</f>
        <v>1.0941176470588236</v>
      </c>
      <c r="P391">
        <f>E391/L391</f>
        <v>132.85714285714286</v>
      </c>
      <c r="Q391" t="s">
        <v>8321</v>
      </c>
      <c r="R391" t="s">
        <v>8322</v>
      </c>
      <c r="S391" s="9">
        <f t="shared" si="12"/>
        <v>41276.977777777771</v>
      </c>
      <c r="T391" s="9">
        <f t="shared" si="13"/>
        <v>41295.124305555553</v>
      </c>
    </row>
    <row r="392" spans="1:20" ht="45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>E392/D392</f>
        <v>1.443746</v>
      </c>
      <c r="P392">
        <f>E392/L392</f>
        <v>92.547820512820508</v>
      </c>
      <c r="Q392" t="s">
        <v>8321</v>
      </c>
      <c r="R392" t="s">
        <v>8322</v>
      </c>
      <c r="S392" s="9">
        <f t="shared" si="12"/>
        <v>41275.839571759258</v>
      </c>
      <c r="T392" s="9">
        <f t="shared" si="13"/>
        <v>41305.839571759258</v>
      </c>
    </row>
    <row r="393" spans="1:20" ht="45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>E393/D393</f>
        <v>1.0386666666666666</v>
      </c>
      <c r="P393">
        <f>E393/L393</f>
        <v>60.859375</v>
      </c>
      <c r="Q393" t="s">
        <v>8321</v>
      </c>
      <c r="R393" t="s">
        <v>8322</v>
      </c>
      <c r="S393" s="9">
        <f t="shared" si="12"/>
        <v>41557.572291666664</v>
      </c>
      <c r="T393" s="9">
        <f t="shared" si="13"/>
        <v>41591.040972222218</v>
      </c>
    </row>
    <row r="394" spans="1:20" ht="30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>E394/D394</f>
        <v>1.0044440000000001</v>
      </c>
      <c r="P394">
        <f>E394/L394</f>
        <v>41.851833333333339</v>
      </c>
      <c r="Q394" t="s">
        <v>8321</v>
      </c>
      <c r="R394" t="s">
        <v>8322</v>
      </c>
      <c r="S394" s="9">
        <f t="shared" si="12"/>
        <v>41555.665312499994</v>
      </c>
      <c r="T394" s="9">
        <f t="shared" si="13"/>
        <v>41585.706979166665</v>
      </c>
    </row>
    <row r="395" spans="1:20" ht="45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>E395/D395</f>
        <v>1.0277927272727272</v>
      </c>
      <c r="P395">
        <f>E395/L395</f>
        <v>88.325937499999995</v>
      </c>
      <c r="Q395" t="s">
        <v>8321</v>
      </c>
      <c r="R395" t="s">
        <v>8322</v>
      </c>
      <c r="S395" s="9">
        <f t="shared" si="12"/>
        <v>41442.532916666663</v>
      </c>
      <c r="T395" s="9">
        <f t="shared" si="13"/>
        <v>41457.999305555553</v>
      </c>
    </row>
    <row r="396" spans="1:20" ht="45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>E396/D396</f>
        <v>1.0531250000000001</v>
      </c>
      <c r="P396">
        <f>E396/L396</f>
        <v>158.96226415094338</v>
      </c>
      <c r="Q396" t="s">
        <v>8321</v>
      </c>
      <c r="R396" t="s">
        <v>8322</v>
      </c>
      <c r="S396" s="9">
        <f t="shared" si="12"/>
        <v>40735.906678240739</v>
      </c>
      <c r="T396" s="9">
        <f t="shared" si="13"/>
        <v>40791.504166666666</v>
      </c>
    </row>
    <row r="397" spans="1:20" ht="45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>E397/D397</f>
        <v>1.1178571428571429</v>
      </c>
      <c r="P397">
        <f>E397/L397</f>
        <v>85.054347826086953</v>
      </c>
      <c r="Q397" t="s">
        <v>8321</v>
      </c>
      <c r="R397" t="s">
        <v>8322</v>
      </c>
      <c r="S397" s="9">
        <f t="shared" si="12"/>
        <v>40963.404699074068</v>
      </c>
      <c r="T397" s="9">
        <f t="shared" si="13"/>
        <v>41005.999305555553</v>
      </c>
    </row>
    <row r="398" spans="1:20" ht="60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>E398/D398</f>
        <v>1.0135000000000001</v>
      </c>
      <c r="P398">
        <f>E398/L398</f>
        <v>112.61111111111111</v>
      </c>
      <c r="Q398" t="s">
        <v>8321</v>
      </c>
      <c r="R398" t="s">
        <v>8322</v>
      </c>
      <c r="S398" s="9">
        <f t="shared" si="12"/>
        <v>41502.674594907403</v>
      </c>
      <c r="T398" s="9">
        <f t="shared" si="13"/>
        <v>41532.673611111109</v>
      </c>
    </row>
    <row r="399" spans="1:20" ht="45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>E399/D399</f>
        <v>1.0753333333333333</v>
      </c>
      <c r="P399">
        <f>E399/L399</f>
        <v>45.436619718309856</v>
      </c>
      <c r="Q399" t="s">
        <v>8321</v>
      </c>
      <c r="R399" t="s">
        <v>8322</v>
      </c>
      <c r="S399" s="9">
        <f t="shared" si="12"/>
        <v>40996.785740740735</v>
      </c>
      <c r="T399" s="9">
        <f t="shared" si="13"/>
        <v>41027.958333333328</v>
      </c>
    </row>
    <row r="400" spans="1:20" ht="45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>E400/D400</f>
        <v>1.1488571428571428</v>
      </c>
      <c r="P400">
        <f>E400/L400</f>
        <v>46.218390804597703</v>
      </c>
      <c r="Q400" t="s">
        <v>8321</v>
      </c>
      <c r="R400" t="s">
        <v>8322</v>
      </c>
      <c r="S400" s="9">
        <f t="shared" si="12"/>
        <v>41882.381793981483</v>
      </c>
      <c r="T400" s="9">
        <f t="shared" si="13"/>
        <v>41912.381793981483</v>
      </c>
    </row>
    <row r="401" spans="1:20" ht="45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>E401/D401</f>
        <v>1.0002</v>
      </c>
      <c r="P401">
        <f>E401/L401</f>
        <v>178.60714285714286</v>
      </c>
      <c r="Q401" t="s">
        <v>8321</v>
      </c>
      <c r="R401" t="s">
        <v>8322</v>
      </c>
      <c r="S401" s="9">
        <f t="shared" si="12"/>
        <v>40996.458865740737</v>
      </c>
      <c r="T401" s="9">
        <f t="shared" si="13"/>
        <v>41026.458865740737</v>
      </c>
    </row>
    <row r="402" spans="1:20" ht="45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>E402/D402</f>
        <v>1.5213333333333334</v>
      </c>
      <c r="P402">
        <f>E402/L402</f>
        <v>40.75</v>
      </c>
      <c r="Q402" t="s">
        <v>8321</v>
      </c>
      <c r="R402" t="s">
        <v>8322</v>
      </c>
      <c r="S402" s="9">
        <f t="shared" si="12"/>
        <v>41863.225162037037</v>
      </c>
      <c r="T402" s="9">
        <f t="shared" si="13"/>
        <v>41893.225162037037</v>
      </c>
    </row>
    <row r="403" spans="1:20" ht="45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>E403/D403</f>
        <v>1.1152149999999998</v>
      </c>
      <c r="P403">
        <f>E403/L403</f>
        <v>43.733921568627444</v>
      </c>
      <c r="Q403" t="s">
        <v>8321</v>
      </c>
      <c r="R403" t="s">
        <v>8322</v>
      </c>
      <c r="S403" s="9">
        <f t="shared" si="12"/>
        <v>40695.587037037032</v>
      </c>
      <c r="T403" s="9">
        <f t="shared" si="13"/>
        <v>40725.587037037032</v>
      </c>
    </row>
    <row r="404" spans="1:20" ht="45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>E404/D404</f>
        <v>1.0133333333333334</v>
      </c>
      <c r="P404">
        <f>E404/L404</f>
        <v>81.066666666666663</v>
      </c>
      <c r="Q404" t="s">
        <v>8321</v>
      </c>
      <c r="R404" t="s">
        <v>8322</v>
      </c>
      <c r="S404" s="9">
        <f t="shared" si="12"/>
        <v>41122.813935185179</v>
      </c>
      <c r="T404" s="9">
        <f t="shared" si="13"/>
        <v>41168.961805555555</v>
      </c>
    </row>
    <row r="405" spans="1:20" ht="45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>E405/D405</f>
        <v>1.232608695652174</v>
      </c>
      <c r="P405">
        <f>E405/L405</f>
        <v>74.60526315789474</v>
      </c>
      <c r="Q405" t="s">
        <v>8321</v>
      </c>
      <c r="R405" t="s">
        <v>8322</v>
      </c>
      <c r="S405" s="9">
        <f t="shared" si="12"/>
        <v>40665.741643518515</v>
      </c>
      <c r="T405" s="9">
        <f t="shared" si="13"/>
        <v>40691.833333333328</v>
      </c>
    </row>
    <row r="406" spans="1:20" ht="45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>E406/D406</f>
        <v>1</v>
      </c>
      <c r="P406">
        <f>E406/L406</f>
        <v>305.55555555555554</v>
      </c>
      <c r="Q406" t="s">
        <v>8321</v>
      </c>
      <c r="R406" t="s">
        <v>8322</v>
      </c>
      <c r="S406" s="9">
        <f t="shared" si="12"/>
        <v>40729.897291666661</v>
      </c>
      <c r="T406" s="9">
        <f t="shared" si="13"/>
        <v>40746.957638888889</v>
      </c>
    </row>
    <row r="407" spans="1:20" ht="45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>E407/D407</f>
        <v>1.05</v>
      </c>
      <c r="P407">
        <f>E407/L407</f>
        <v>58.333333333333336</v>
      </c>
      <c r="Q407" t="s">
        <v>8321</v>
      </c>
      <c r="R407" t="s">
        <v>8322</v>
      </c>
      <c r="S407" s="9">
        <f t="shared" si="12"/>
        <v>40690.614722222221</v>
      </c>
      <c r="T407" s="9">
        <f t="shared" si="13"/>
        <v>40740.75</v>
      </c>
    </row>
    <row r="408" spans="1:20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>E408/D408</f>
        <v>1.0443750000000001</v>
      </c>
      <c r="P408">
        <f>E408/L408</f>
        <v>117.67605633802818</v>
      </c>
      <c r="Q408" t="s">
        <v>8321</v>
      </c>
      <c r="R408" t="s">
        <v>8322</v>
      </c>
      <c r="S408" s="9">
        <f t="shared" si="12"/>
        <v>40763.483090277776</v>
      </c>
      <c r="T408" s="9">
        <f t="shared" si="13"/>
        <v>40793.483090277776</v>
      </c>
    </row>
    <row r="409" spans="1:20" ht="30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>E409/D409</f>
        <v>1.05125</v>
      </c>
      <c r="P409">
        <f>E409/L409</f>
        <v>73.771929824561397</v>
      </c>
      <c r="Q409" t="s">
        <v>8321</v>
      </c>
      <c r="R409" t="s">
        <v>8322</v>
      </c>
      <c r="S409" s="9">
        <f t="shared" si="12"/>
        <v>42759.420266203706</v>
      </c>
      <c r="T409" s="9">
        <f t="shared" si="13"/>
        <v>42794.874999999993</v>
      </c>
    </row>
    <row r="410" spans="1:20" ht="45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>E410/D410</f>
        <v>1</v>
      </c>
      <c r="P410">
        <f>E410/L410</f>
        <v>104.65116279069767</v>
      </c>
      <c r="Q410" t="s">
        <v>8321</v>
      </c>
      <c r="R410" t="s">
        <v>8322</v>
      </c>
      <c r="S410" s="9">
        <f t="shared" si="12"/>
        <v>41961.892199074071</v>
      </c>
      <c r="T410" s="9">
        <f t="shared" si="13"/>
        <v>41994.999305555553</v>
      </c>
    </row>
    <row r="411" spans="1:20" ht="30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>E411/D411</f>
        <v>1.03775</v>
      </c>
      <c r="P411">
        <f>E411/L411</f>
        <v>79.82692307692308</v>
      </c>
      <c r="Q411" t="s">
        <v>8321</v>
      </c>
      <c r="R411" t="s">
        <v>8322</v>
      </c>
      <c r="S411" s="9">
        <f t="shared" si="12"/>
        <v>41628.625347222223</v>
      </c>
      <c r="T411" s="9">
        <f t="shared" si="13"/>
        <v>41658.625347222223</v>
      </c>
    </row>
    <row r="412" spans="1:20" ht="45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>E412/D412</f>
        <v>1.05</v>
      </c>
      <c r="P412">
        <f>E412/L412</f>
        <v>58.333333333333336</v>
      </c>
      <c r="Q412" t="s">
        <v>8321</v>
      </c>
      <c r="R412" t="s">
        <v>8322</v>
      </c>
      <c r="S412" s="9">
        <f t="shared" si="12"/>
        <v>41122.847939814812</v>
      </c>
      <c r="T412" s="9">
        <f t="shared" si="13"/>
        <v>41152.847939814812</v>
      </c>
    </row>
    <row r="413" spans="1:20" ht="30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>E413/D413</f>
        <v>1.04</v>
      </c>
      <c r="P413">
        <f>E413/L413</f>
        <v>86.666666666666671</v>
      </c>
      <c r="Q413" t="s">
        <v>8321</v>
      </c>
      <c r="R413" t="s">
        <v>8322</v>
      </c>
      <c r="S413" s="9">
        <f t="shared" si="12"/>
        <v>41443.435208333329</v>
      </c>
      <c r="T413" s="9">
        <f t="shared" si="13"/>
        <v>41465.494444444441</v>
      </c>
    </row>
    <row r="414" spans="1:20" ht="45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1.5183333333333333</v>
      </c>
      <c r="P414">
        <f>E414/L414</f>
        <v>27.606060606060606</v>
      </c>
      <c r="Q414" t="s">
        <v>8321</v>
      </c>
      <c r="R414" t="s">
        <v>8322</v>
      </c>
      <c r="S414" s="9">
        <f t="shared" si="12"/>
        <v>41281.809629629628</v>
      </c>
      <c r="T414" s="9">
        <f t="shared" si="13"/>
        <v>41334.373611111107</v>
      </c>
    </row>
    <row r="415" spans="1:20" ht="30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>E415/D415</f>
        <v>1.59996</v>
      </c>
      <c r="P415">
        <f>E415/L415</f>
        <v>24.999375000000001</v>
      </c>
      <c r="Q415" t="s">
        <v>8321</v>
      </c>
      <c r="R415" t="s">
        <v>8322</v>
      </c>
      <c r="S415" s="9">
        <f t="shared" si="12"/>
        <v>41080.751909722218</v>
      </c>
      <c r="T415" s="9">
        <f t="shared" si="13"/>
        <v>41110.751909722218</v>
      </c>
    </row>
    <row r="416" spans="1:20" ht="45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>E416/D416</f>
        <v>1.2729999999999999</v>
      </c>
      <c r="P416">
        <f>E416/L416</f>
        <v>45.464285714285715</v>
      </c>
      <c r="Q416" t="s">
        <v>8321</v>
      </c>
      <c r="R416" t="s">
        <v>8322</v>
      </c>
      <c r="S416" s="9">
        <f t="shared" si="12"/>
        <v>40679.534733796296</v>
      </c>
      <c r="T416" s="9">
        <f t="shared" si="13"/>
        <v>40694.544444444444</v>
      </c>
    </row>
    <row r="417" spans="1:20" ht="30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>E417/D417</f>
        <v>1.07</v>
      </c>
      <c r="P417">
        <f>E417/L417</f>
        <v>99.534883720930239</v>
      </c>
      <c r="Q417" t="s">
        <v>8321</v>
      </c>
      <c r="R417" t="s">
        <v>8322</v>
      </c>
      <c r="S417" s="9">
        <f t="shared" si="12"/>
        <v>41914.70952546296</v>
      </c>
      <c r="T417" s="9">
        <f t="shared" si="13"/>
        <v>41944.70952546296</v>
      </c>
    </row>
    <row r="418" spans="1:20" ht="30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>E418/D418</f>
        <v>1.1512214285714286</v>
      </c>
      <c r="P418">
        <f>E418/L418</f>
        <v>39.31</v>
      </c>
      <c r="Q418" t="s">
        <v>8321</v>
      </c>
      <c r="R418" t="s">
        <v>8322</v>
      </c>
      <c r="S418" s="9">
        <f t="shared" si="12"/>
        <v>41341.662534722222</v>
      </c>
      <c r="T418" s="9">
        <f t="shared" si="13"/>
        <v>41373.0625</v>
      </c>
    </row>
    <row r="419" spans="1:20" ht="45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>E419/D419</f>
        <v>1.3711066666666665</v>
      </c>
      <c r="P419">
        <f>E419/L419</f>
        <v>89.419999999999987</v>
      </c>
      <c r="Q419" t="s">
        <v>8321</v>
      </c>
      <c r="R419" t="s">
        <v>8322</v>
      </c>
      <c r="S419" s="9">
        <f t="shared" si="12"/>
        <v>40925.391331018516</v>
      </c>
      <c r="T419" s="9">
        <f t="shared" si="13"/>
        <v>40978.999305555553</v>
      </c>
    </row>
    <row r="420" spans="1:20" ht="45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>E420/D420</f>
        <v>1.5571428571428572</v>
      </c>
      <c r="P420">
        <f>E420/L420</f>
        <v>28.684210526315791</v>
      </c>
      <c r="Q420" t="s">
        <v>8321</v>
      </c>
      <c r="R420" t="s">
        <v>8322</v>
      </c>
      <c r="S420" s="9">
        <f t="shared" si="12"/>
        <v>41120.67454861111</v>
      </c>
      <c r="T420" s="9">
        <f t="shared" si="13"/>
        <v>41128.500694444439</v>
      </c>
    </row>
    <row r="421" spans="1:20" ht="30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>E421/D421</f>
        <v>1.0874999999999999</v>
      </c>
      <c r="P421">
        <f>E421/L421</f>
        <v>31.071428571428573</v>
      </c>
      <c r="Q421" t="s">
        <v>8321</v>
      </c>
      <c r="R421" t="s">
        <v>8322</v>
      </c>
      <c r="S421" s="9">
        <f t="shared" si="12"/>
        <v>41619.789976851847</v>
      </c>
      <c r="T421" s="9">
        <f t="shared" si="13"/>
        <v>41628.988888888889</v>
      </c>
    </row>
    <row r="422" spans="1:20" ht="45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>E422/D422</f>
        <v>1.3405</v>
      </c>
      <c r="P422">
        <f>E422/L422</f>
        <v>70.55263157894737</v>
      </c>
      <c r="Q422" t="s">
        <v>8321</v>
      </c>
      <c r="R422" t="s">
        <v>8322</v>
      </c>
      <c r="S422" s="9">
        <f t="shared" si="12"/>
        <v>41768.633587962962</v>
      </c>
      <c r="T422" s="9">
        <f t="shared" si="13"/>
        <v>41799</v>
      </c>
    </row>
    <row r="423" spans="1:20" ht="45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>E423/D423</f>
        <v>1</v>
      </c>
      <c r="P423">
        <f>E423/L423</f>
        <v>224.12820512820514</v>
      </c>
      <c r="Q423" t="s">
        <v>8321</v>
      </c>
      <c r="R423" t="s">
        <v>8322</v>
      </c>
      <c r="S423" s="9">
        <f t="shared" si="12"/>
        <v>42093.71371527778</v>
      </c>
      <c r="T423" s="9">
        <f t="shared" si="13"/>
        <v>42127.959027777775</v>
      </c>
    </row>
    <row r="424" spans="1:20" ht="30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>E424/D424</f>
        <v>1.1916666666666667</v>
      </c>
      <c r="P424">
        <f>E424/L424</f>
        <v>51.811594202898547</v>
      </c>
      <c r="Q424" t="s">
        <v>8321</v>
      </c>
      <c r="R424" t="s">
        <v>8322</v>
      </c>
      <c r="S424" s="9">
        <f t="shared" si="12"/>
        <v>41157.739004629628</v>
      </c>
      <c r="T424" s="9">
        <f t="shared" si="13"/>
        <v>41187.739004629628</v>
      </c>
    </row>
    <row r="425" spans="1:20" ht="45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>E425/D425</f>
        <v>1.7949999999999999</v>
      </c>
      <c r="P425">
        <f>E425/L425</f>
        <v>43.515151515151516</v>
      </c>
      <c r="Q425" t="s">
        <v>8321</v>
      </c>
      <c r="R425" t="s">
        <v>8322</v>
      </c>
      <c r="S425" s="9">
        <f t="shared" si="12"/>
        <v>42055.764490740738</v>
      </c>
      <c r="T425" s="9">
        <f t="shared" si="13"/>
        <v>42085.722824074073</v>
      </c>
    </row>
    <row r="426" spans="1:20" ht="45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>E426/D426</f>
        <v>1.3438124999999999</v>
      </c>
      <c r="P426">
        <f>E426/L426</f>
        <v>39.816666666666663</v>
      </c>
      <c r="Q426" t="s">
        <v>8321</v>
      </c>
      <c r="R426" t="s">
        <v>8322</v>
      </c>
      <c r="S426" s="9">
        <f t="shared" si="12"/>
        <v>40250.033773148149</v>
      </c>
      <c r="T426" s="9">
        <f t="shared" si="13"/>
        <v>40286.082638888889</v>
      </c>
    </row>
    <row r="427" spans="1:20" ht="30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>E427/D427</f>
        <v>1.0043200000000001</v>
      </c>
      <c r="P427">
        <f>E427/L427</f>
        <v>126.8080808080808</v>
      </c>
      <c r="Q427" t="s">
        <v>8321</v>
      </c>
      <c r="R427" t="s">
        <v>8322</v>
      </c>
      <c r="S427" s="9">
        <f t="shared" si="12"/>
        <v>41186.098194444443</v>
      </c>
      <c r="T427" s="9">
        <f t="shared" si="13"/>
        <v>41211.098194444443</v>
      </c>
    </row>
    <row r="428" spans="1:20" ht="45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>E428/D428</f>
        <v>1.0145454545454546</v>
      </c>
      <c r="P428">
        <f>E428/L428</f>
        <v>113.87755102040816</v>
      </c>
      <c r="Q428" t="s">
        <v>8321</v>
      </c>
      <c r="R428" t="s">
        <v>8322</v>
      </c>
      <c r="S428" s="9">
        <f t="shared" si="12"/>
        <v>40972.830208333333</v>
      </c>
      <c r="T428" s="9">
        <f t="shared" si="13"/>
        <v>40993.788541666661</v>
      </c>
    </row>
    <row r="429" spans="1:20" ht="45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>E429/D429</f>
        <v>1.0333333333333334</v>
      </c>
      <c r="P429">
        <f>E429/L429</f>
        <v>28.181818181818183</v>
      </c>
      <c r="Q429" t="s">
        <v>8321</v>
      </c>
      <c r="R429" t="s">
        <v>8322</v>
      </c>
      <c r="S429" s="9">
        <f t="shared" si="12"/>
        <v>40927.265127314815</v>
      </c>
      <c r="T429" s="9">
        <f t="shared" si="13"/>
        <v>40953.617361111108</v>
      </c>
    </row>
    <row r="430" spans="1:20" ht="45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>E430/D430</f>
        <v>1.07</v>
      </c>
      <c r="P430">
        <f>E430/L430</f>
        <v>36.60526315789474</v>
      </c>
      <c r="Q430" t="s">
        <v>8321</v>
      </c>
      <c r="R430" t="s">
        <v>8322</v>
      </c>
      <c r="S430" s="9">
        <f t="shared" si="12"/>
        <v>41072.842384259253</v>
      </c>
      <c r="T430" s="9">
        <f t="shared" si="13"/>
        <v>41085.474999999999</v>
      </c>
    </row>
    <row r="431" spans="1:20" ht="45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>E431/D431</f>
        <v>1.04</v>
      </c>
      <c r="P431">
        <f>E431/L431</f>
        <v>32.5</v>
      </c>
      <c r="Q431" t="s">
        <v>8321</v>
      </c>
      <c r="R431" t="s">
        <v>8322</v>
      </c>
      <c r="S431" s="9">
        <f t="shared" si="12"/>
        <v>42504.593055555553</v>
      </c>
      <c r="T431" s="9">
        <f t="shared" si="13"/>
        <v>42564.593055555553</v>
      </c>
    </row>
    <row r="432" spans="1:20" ht="45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>E432/D432</f>
        <v>1.0783333333333334</v>
      </c>
      <c r="P432">
        <f>E432/L432</f>
        <v>60.65625</v>
      </c>
      <c r="Q432" t="s">
        <v>8321</v>
      </c>
      <c r="R432" t="s">
        <v>8322</v>
      </c>
      <c r="S432" s="9">
        <f t="shared" si="12"/>
        <v>41325.317418981482</v>
      </c>
      <c r="T432" s="9">
        <f t="shared" si="13"/>
        <v>41355.27575231481</v>
      </c>
    </row>
    <row r="433" spans="1:20" ht="30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>E433/D433</f>
        <v>2.3333333333333335</v>
      </c>
      <c r="P433">
        <f>E433/L433</f>
        <v>175</v>
      </c>
      <c r="Q433" t="s">
        <v>8321</v>
      </c>
      <c r="R433" t="s">
        <v>8322</v>
      </c>
      <c r="S433" s="9">
        <f t="shared" si="12"/>
        <v>40996.438587962963</v>
      </c>
      <c r="T433" s="9">
        <f t="shared" si="13"/>
        <v>41026.438587962963</v>
      </c>
    </row>
    <row r="434" spans="1:20" ht="45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>E434/D434</f>
        <v>1.0060706666666666</v>
      </c>
      <c r="P434">
        <f>E434/L434</f>
        <v>97.993896103896105</v>
      </c>
      <c r="Q434" t="s">
        <v>8321</v>
      </c>
      <c r="R434" t="s">
        <v>8322</v>
      </c>
      <c r="S434" s="9">
        <f t="shared" si="12"/>
        <v>40869.466840277775</v>
      </c>
      <c r="T434" s="9">
        <f t="shared" si="13"/>
        <v>40929.134027777771</v>
      </c>
    </row>
    <row r="435" spans="1:20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>E435/D435</f>
        <v>1.0166666666666666</v>
      </c>
      <c r="P435">
        <f>E435/L435</f>
        <v>148.78048780487805</v>
      </c>
      <c r="Q435" t="s">
        <v>8321</v>
      </c>
      <c r="R435" t="s">
        <v>8322</v>
      </c>
      <c r="S435" s="9">
        <f t="shared" si="12"/>
        <v>41718.669849537036</v>
      </c>
      <c r="T435" s="9">
        <f t="shared" si="13"/>
        <v>41748.669849537036</v>
      </c>
    </row>
    <row r="436" spans="1:20" ht="45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>E436/D436</f>
        <v>1.3101818181818181</v>
      </c>
      <c r="P436">
        <f>E436/L436</f>
        <v>96.08</v>
      </c>
      <c r="Q436" t="s">
        <v>8321</v>
      </c>
      <c r="R436" t="s">
        <v>8322</v>
      </c>
      <c r="S436" s="9">
        <f t="shared" si="12"/>
        <v>41422.614490740736</v>
      </c>
      <c r="T436" s="9">
        <f t="shared" si="13"/>
        <v>41455.957638888889</v>
      </c>
    </row>
    <row r="437" spans="1:20" ht="45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>E437/D437</f>
        <v>1.1725000000000001</v>
      </c>
      <c r="P437">
        <f>E437/L437</f>
        <v>58.625</v>
      </c>
      <c r="Q437" t="s">
        <v>8321</v>
      </c>
      <c r="R437" t="s">
        <v>8322</v>
      </c>
      <c r="S437" s="9">
        <f t="shared" si="12"/>
        <v>41005.249513888884</v>
      </c>
      <c r="T437" s="9">
        <f t="shared" si="13"/>
        <v>41047.916666666664</v>
      </c>
    </row>
    <row r="438" spans="1:20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>E438/D438</f>
        <v>1.009304</v>
      </c>
      <c r="P438">
        <f>E438/L438</f>
        <v>109.70695652173914</v>
      </c>
      <c r="Q438" t="s">
        <v>8321</v>
      </c>
      <c r="R438" t="s">
        <v>8322</v>
      </c>
      <c r="S438" s="9">
        <f t="shared" si="12"/>
        <v>41523.848587962959</v>
      </c>
      <c r="T438" s="9">
        <f t="shared" si="13"/>
        <v>41553.848587962959</v>
      </c>
    </row>
    <row r="439" spans="1:20" ht="30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>E439/D439</f>
        <v>1.218</v>
      </c>
      <c r="P439">
        <f>E439/L439</f>
        <v>49.112903225806448</v>
      </c>
      <c r="Q439" t="s">
        <v>8321</v>
      </c>
      <c r="R439" t="s">
        <v>8322</v>
      </c>
      <c r="S439" s="9">
        <f t="shared" si="12"/>
        <v>41730.79006944444</v>
      </c>
      <c r="T439" s="9">
        <f t="shared" si="13"/>
        <v>41760.79006944444</v>
      </c>
    </row>
    <row r="440" spans="1:20" ht="45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>E440/D440</f>
        <v>1.454</v>
      </c>
      <c r="P440">
        <f>E440/L440</f>
        <v>47.672131147540981</v>
      </c>
      <c r="Q440" t="s">
        <v>8321</v>
      </c>
      <c r="R440" t="s">
        <v>8322</v>
      </c>
      <c r="S440" s="9">
        <f t="shared" si="12"/>
        <v>40895.689641203702</v>
      </c>
      <c r="T440" s="9">
        <f t="shared" si="13"/>
        <v>40925.689641203702</v>
      </c>
    </row>
    <row r="441" spans="1:20" ht="45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>E441/D441</f>
        <v>1.166166</v>
      </c>
      <c r="P441">
        <f>E441/L441</f>
        <v>60.737812499999997</v>
      </c>
      <c r="Q441" t="s">
        <v>8321</v>
      </c>
      <c r="R441" t="s">
        <v>8322</v>
      </c>
      <c r="S441" s="9">
        <f t="shared" si="12"/>
        <v>41144.555046296293</v>
      </c>
      <c r="T441" s="9">
        <f t="shared" si="13"/>
        <v>41174.555046296293</v>
      </c>
    </row>
    <row r="442" spans="1:20" ht="30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>E442/D442</f>
        <v>1.2041660000000001</v>
      </c>
      <c r="P442">
        <f>E442/L442</f>
        <v>63.37715789473684</v>
      </c>
      <c r="Q442" t="s">
        <v>8321</v>
      </c>
      <c r="R442" t="s">
        <v>8323</v>
      </c>
      <c r="S442" s="9">
        <f t="shared" si="12"/>
        <v>42607.018368055556</v>
      </c>
      <c r="T442" s="9">
        <f t="shared" si="13"/>
        <v>42637.018368055556</v>
      </c>
    </row>
    <row r="443" spans="1:20" ht="45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>E443/D443</f>
        <v>1.0132000000000001</v>
      </c>
      <c r="P443">
        <f>E443/L443</f>
        <v>53.893617021276597</v>
      </c>
      <c r="Q443" t="s">
        <v>8321</v>
      </c>
      <c r="R443" t="s">
        <v>8323</v>
      </c>
      <c r="S443" s="9">
        <f t="shared" si="12"/>
        <v>41923.630358796298</v>
      </c>
      <c r="T443" s="9">
        <f t="shared" si="13"/>
        <v>41953.672025462962</v>
      </c>
    </row>
    <row r="444" spans="1:20" ht="45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>E444/D444</f>
        <v>1.0431999999999999</v>
      </c>
      <c r="P444">
        <f>E444/L444</f>
        <v>66.871794871794876</v>
      </c>
      <c r="Q444" t="s">
        <v>8321</v>
      </c>
      <c r="R444" t="s">
        <v>8323</v>
      </c>
      <c r="S444" s="9">
        <f t="shared" si="12"/>
        <v>41526.384062499994</v>
      </c>
      <c r="T444" s="9">
        <f t="shared" si="13"/>
        <v>41560.957638888889</v>
      </c>
    </row>
    <row r="445" spans="1:20" ht="45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>E445/D445</f>
        <v>2.6713333333333331</v>
      </c>
      <c r="P445">
        <f>E445/L445</f>
        <v>63.102362204724407</v>
      </c>
      <c r="Q445" t="s">
        <v>8321</v>
      </c>
      <c r="R445" t="s">
        <v>8323</v>
      </c>
      <c r="S445" s="9">
        <f t="shared" si="12"/>
        <v>42695.049537037034</v>
      </c>
      <c r="T445" s="9">
        <f t="shared" si="13"/>
        <v>42712.124999999993</v>
      </c>
    </row>
    <row r="446" spans="1:20" ht="45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>E446/D446</f>
        <v>1.9413333333333334</v>
      </c>
      <c r="P446">
        <f>E446/L446</f>
        <v>36.628930817610062</v>
      </c>
      <c r="Q446" t="s">
        <v>8321</v>
      </c>
      <c r="R446" t="s">
        <v>8323</v>
      </c>
      <c r="S446" s="9">
        <f t="shared" si="12"/>
        <v>41905.476296296292</v>
      </c>
      <c r="T446" s="9">
        <f t="shared" si="13"/>
        <v>41943.999305555553</v>
      </c>
    </row>
    <row r="447" spans="1:20" ht="45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>E447/D447</f>
        <v>1.203802</v>
      </c>
      <c r="P447">
        <f>E447/L447</f>
        <v>34.005706214689269</v>
      </c>
      <c r="Q447" t="s">
        <v>8321</v>
      </c>
      <c r="R447" t="s">
        <v>8323</v>
      </c>
      <c r="S447" s="9">
        <f t="shared" si="12"/>
        <v>42577.997638888883</v>
      </c>
      <c r="T447" s="9">
        <f t="shared" si="13"/>
        <v>42617.957638888889</v>
      </c>
    </row>
    <row r="448" spans="1:20" ht="30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>E448/D448</f>
        <v>1.2200090909090908</v>
      </c>
      <c r="P448">
        <f>E448/L448</f>
        <v>28.553404255319148</v>
      </c>
      <c r="Q448" t="s">
        <v>8321</v>
      </c>
      <c r="R448" t="s">
        <v>8323</v>
      </c>
      <c r="S448" s="9">
        <f t="shared" si="12"/>
        <v>41694.183506944442</v>
      </c>
      <c r="T448" s="9">
        <f t="shared" si="13"/>
        <v>41708.375</v>
      </c>
    </row>
    <row r="449" spans="1:20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>E449/D449</f>
        <v>1</v>
      </c>
      <c r="P449">
        <f>E449/L449</f>
        <v>10</v>
      </c>
      <c r="Q449" t="s">
        <v>8321</v>
      </c>
      <c r="R449" t="s">
        <v>8323</v>
      </c>
      <c r="S449" s="9">
        <f t="shared" si="12"/>
        <v>42165.59</v>
      </c>
      <c r="T449" s="9">
        <f t="shared" si="13"/>
        <v>42195.59</v>
      </c>
    </row>
    <row r="450" spans="1:20" ht="45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>E450/D450</f>
        <v>1</v>
      </c>
      <c r="P450">
        <f>E450/L450</f>
        <v>18.75</v>
      </c>
      <c r="Q450" t="s">
        <v>8321</v>
      </c>
      <c r="R450" t="s">
        <v>8323</v>
      </c>
      <c r="S450" s="9">
        <f t="shared" si="12"/>
        <v>42078.583715277775</v>
      </c>
      <c r="T450" s="9">
        <f t="shared" si="13"/>
        <v>42108.583715277775</v>
      </c>
    </row>
    <row r="451" spans="1:20" ht="60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>E451/D451</f>
        <v>1.1990000000000001</v>
      </c>
      <c r="P451">
        <f>E451/L451</f>
        <v>41.704347826086959</v>
      </c>
      <c r="Q451" t="s">
        <v>8321</v>
      </c>
      <c r="R451" t="s">
        <v>8323</v>
      </c>
      <c r="S451" s="9">
        <f t="shared" ref="S451:S514" si="14">(J451/86400)+25569+(-5/24)</f>
        <v>42050.94055555555</v>
      </c>
      <c r="T451" s="9">
        <f t="shared" ref="T451:T514" si="15">(I451/86400)+25569+(-5/24)</f>
        <v>42078.898888888885</v>
      </c>
    </row>
    <row r="452" spans="1:20" ht="45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>E452/D452</f>
        <v>1.55175</v>
      </c>
      <c r="P452">
        <f>E452/L452</f>
        <v>46.669172932330824</v>
      </c>
      <c r="Q452" t="s">
        <v>8321</v>
      </c>
      <c r="R452" t="s">
        <v>8323</v>
      </c>
      <c r="S452" s="9">
        <f t="shared" si="14"/>
        <v>42452.619409722225</v>
      </c>
      <c r="T452" s="9">
        <f t="shared" si="15"/>
        <v>42484.999305555553</v>
      </c>
    </row>
    <row r="453" spans="1:20" ht="30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>E453/D453</f>
        <v>1.3045</v>
      </c>
      <c r="P453">
        <f>E453/L453</f>
        <v>37.271428571428572</v>
      </c>
      <c r="Q453" t="s">
        <v>8321</v>
      </c>
      <c r="R453" t="s">
        <v>8323</v>
      </c>
      <c r="S453" s="9">
        <f t="shared" si="14"/>
        <v>42522.671909722216</v>
      </c>
      <c r="T453" s="9">
        <f t="shared" si="15"/>
        <v>42582.614583333336</v>
      </c>
    </row>
    <row r="454" spans="1:20" ht="30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>E454/D454</f>
        <v>1.0497142857142858</v>
      </c>
      <c r="P454">
        <f>E454/L454</f>
        <v>59.258064516129032</v>
      </c>
      <c r="Q454" t="s">
        <v>8321</v>
      </c>
      <c r="R454" t="s">
        <v>8323</v>
      </c>
      <c r="S454" s="9">
        <f t="shared" si="14"/>
        <v>42656.59716435185</v>
      </c>
      <c r="T454" s="9">
        <f t="shared" si="15"/>
        <v>42667.666666666664</v>
      </c>
    </row>
    <row r="455" spans="1:20" ht="45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>E455/D455</f>
        <v>1</v>
      </c>
      <c r="P455">
        <f>E455/L455</f>
        <v>30</v>
      </c>
      <c r="Q455" t="s">
        <v>8321</v>
      </c>
      <c r="R455" t="s">
        <v>8323</v>
      </c>
      <c r="S455" s="9">
        <f t="shared" si="14"/>
        <v>42021.62394675926</v>
      </c>
      <c r="T455" s="9">
        <f t="shared" si="15"/>
        <v>42051.62394675926</v>
      </c>
    </row>
    <row r="456" spans="1:20" ht="45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>E456/D456</f>
        <v>1.1822050359712231</v>
      </c>
      <c r="P456">
        <f>E456/L456</f>
        <v>65.8623246492986</v>
      </c>
      <c r="Q456" t="s">
        <v>8321</v>
      </c>
      <c r="R456" t="s">
        <v>8323</v>
      </c>
      <c r="S456" s="9">
        <f t="shared" si="14"/>
        <v>42702.004004629627</v>
      </c>
      <c r="T456" s="9">
        <f t="shared" si="15"/>
        <v>42732.004004629627</v>
      </c>
    </row>
    <row r="457" spans="1:20" ht="30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>E457/D457</f>
        <v>1.0344827586206897</v>
      </c>
      <c r="P457">
        <f>E457/L457</f>
        <v>31.914893617021278</v>
      </c>
      <c r="Q457" t="s">
        <v>8321</v>
      </c>
      <c r="R457" t="s">
        <v>8323</v>
      </c>
      <c r="S457" s="9">
        <f t="shared" si="14"/>
        <v>42544.916863425919</v>
      </c>
      <c r="T457" s="9">
        <f t="shared" si="15"/>
        <v>42574.916863425919</v>
      </c>
    </row>
    <row r="458" spans="1:20" ht="45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>E458/D458</f>
        <v>2.1800000000000002</v>
      </c>
      <c r="P458">
        <f>E458/L458</f>
        <v>19.464285714285715</v>
      </c>
      <c r="Q458" t="s">
        <v>8321</v>
      </c>
      <c r="R458" t="s">
        <v>8323</v>
      </c>
      <c r="S458" s="9">
        <f t="shared" si="14"/>
        <v>42609.103657407402</v>
      </c>
      <c r="T458" s="9">
        <f t="shared" si="15"/>
        <v>42668.583333333336</v>
      </c>
    </row>
    <row r="459" spans="1:20" ht="30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>E459/D459</f>
        <v>1</v>
      </c>
      <c r="P459">
        <f>E459/L459</f>
        <v>50</v>
      </c>
      <c r="Q459" t="s">
        <v>8321</v>
      </c>
      <c r="R459" t="s">
        <v>8323</v>
      </c>
      <c r="S459" s="9">
        <f t="shared" si="14"/>
        <v>42291.373043981475</v>
      </c>
      <c r="T459" s="9">
        <f t="shared" si="15"/>
        <v>42333.414710648147</v>
      </c>
    </row>
    <row r="460" spans="1:20" ht="45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>E460/D460</f>
        <v>1.4400583333333332</v>
      </c>
      <c r="P460">
        <f>E460/L460</f>
        <v>22.737763157894737</v>
      </c>
      <c r="Q460" t="s">
        <v>8321</v>
      </c>
      <c r="R460" t="s">
        <v>8323</v>
      </c>
      <c r="S460" s="9">
        <f t="shared" si="14"/>
        <v>42079.537245370368</v>
      </c>
      <c r="T460" s="9">
        <f t="shared" si="15"/>
        <v>42109.749305555553</v>
      </c>
    </row>
    <row r="461" spans="1:20" ht="30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>E461/D461</f>
        <v>1.0467500000000001</v>
      </c>
      <c r="P461">
        <f>E461/L461</f>
        <v>42.724489795918366</v>
      </c>
      <c r="Q461" t="s">
        <v>8321</v>
      </c>
      <c r="R461" t="s">
        <v>8323</v>
      </c>
      <c r="S461" s="9">
        <f t="shared" si="14"/>
        <v>42128.611898148149</v>
      </c>
      <c r="T461" s="9">
        <f t="shared" si="15"/>
        <v>42158.791666666664</v>
      </c>
    </row>
    <row r="462" spans="1:20" ht="45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>E462/D462</f>
        <v>2.0554838709677421</v>
      </c>
      <c r="P462">
        <f>E462/L462</f>
        <v>106.2</v>
      </c>
      <c r="Q462" t="s">
        <v>8321</v>
      </c>
      <c r="R462" t="s">
        <v>8326</v>
      </c>
      <c r="S462" s="9">
        <f t="shared" si="14"/>
        <v>42126.861215277771</v>
      </c>
      <c r="T462" s="9">
        <f t="shared" si="15"/>
        <v>42156.824305555558</v>
      </c>
    </row>
    <row r="463" spans="1:20" ht="45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>E463/D463</f>
        <v>3.5180366666666667</v>
      </c>
      <c r="P463">
        <f>E463/L463</f>
        <v>22.079728033472804</v>
      </c>
      <c r="Q463" t="s">
        <v>8321</v>
      </c>
      <c r="R463" t="s">
        <v>8326</v>
      </c>
      <c r="S463" s="9">
        <f t="shared" si="14"/>
        <v>42271.043645833335</v>
      </c>
      <c r="T463" s="9">
        <f t="shared" si="15"/>
        <v>42293.958333333336</v>
      </c>
    </row>
    <row r="464" spans="1:20" ht="30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>E464/D464</f>
        <v>1.149</v>
      </c>
      <c r="P464">
        <f>E464/L464</f>
        <v>31.054054054054053</v>
      </c>
      <c r="Q464" t="s">
        <v>8321</v>
      </c>
      <c r="R464" t="s">
        <v>8326</v>
      </c>
      <c r="S464" s="9">
        <f t="shared" si="14"/>
        <v>42111.438391203701</v>
      </c>
      <c r="T464" s="9">
        <f t="shared" si="15"/>
        <v>42141.438391203701</v>
      </c>
    </row>
    <row r="465" spans="1:20" ht="45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>E465/D465</f>
        <v>2.3715000000000002</v>
      </c>
      <c r="P465">
        <f>E465/L465</f>
        <v>36.206106870229007</v>
      </c>
      <c r="Q465" t="s">
        <v>8321</v>
      </c>
      <c r="R465" t="s">
        <v>8326</v>
      </c>
      <c r="S465" s="9">
        <f t="shared" si="14"/>
        <v>42145.711354166669</v>
      </c>
      <c r="T465" s="9">
        <f t="shared" si="15"/>
        <v>42175.711354166669</v>
      </c>
    </row>
    <row r="466" spans="1:20" ht="45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>E466/D466</f>
        <v>1.1863774999999999</v>
      </c>
      <c r="P466">
        <f>E466/L466</f>
        <v>388.9762295081967</v>
      </c>
      <c r="Q466" t="s">
        <v>8321</v>
      </c>
      <c r="R466" t="s">
        <v>8326</v>
      </c>
      <c r="S466" s="9">
        <f t="shared" si="14"/>
        <v>42370.372256944444</v>
      </c>
      <c r="T466" s="9">
        <f t="shared" si="15"/>
        <v>42400.372256944444</v>
      </c>
    </row>
    <row r="467" spans="1:20" ht="30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>E467/D467</f>
        <v>1.099283142857143</v>
      </c>
      <c r="P467">
        <f>E467/L467</f>
        <v>71.848571428571432</v>
      </c>
      <c r="Q467" t="s">
        <v>8321</v>
      </c>
      <c r="R467" t="s">
        <v>8326</v>
      </c>
      <c r="S467" s="9">
        <f t="shared" si="14"/>
        <v>42049.625428240739</v>
      </c>
      <c r="T467" s="9">
        <f t="shared" si="15"/>
        <v>42079.583761574067</v>
      </c>
    </row>
    <row r="468" spans="1:20" ht="45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>E468/D468</f>
        <v>1.0000828571428571</v>
      </c>
      <c r="P468">
        <f>E468/L468</f>
        <v>57.381803278688523</v>
      </c>
      <c r="Q468" t="s">
        <v>8321</v>
      </c>
      <c r="R468" t="s">
        <v>8326</v>
      </c>
      <c r="S468" s="9">
        <f t="shared" si="14"/>
        <v>42426.199259259258</v>
      </c>
      <c r="T468" s="9">
        <f t="shared" si="15"/>
        <v>42460.157592592594</v>
      </c>
    </row>
    <row r="469" spans="1:20" ht="45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>E469/D469</f>
        <v>1.0309292094387414</v>
      </c>
      <c r="P469">
        <f>E469/L469</f>
        <v>69.666666666666671</v>
      </c>
      <c r="Q469" t="s">
        <v>8321</v>
      </c>
      <c r="R469" t="s">
        <v>8326</v>
      </c>
      <c r="S469" s="9">
        <f t="shared" si="14"/>
        <v>41904.825775462959</v>
      </c>
      <c r="T469" s="9">
        <f t="shared" si="15"/>
        <v>41934.825775462959</v>
      </c>
    </row>
    <row r="470" spans="1:20" ht="45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>E470/D470</f>
        <v>1.1727000000000001</v>
      </c>
      <c r="P470">
        <f>E470/L470</f>
        <v>45.988235294117644</v>
      </c>
      <c r="Q470" t="s">
        <v>8321</v>
      </c>
      <c r="R470" t="s">
        <v>8326</v>
      </c>
      <c r="S470" s="9">
        <f t="shared" si="14"/>
        <v>42755.419039351851</v>
      </c>
      <c r="T470" s="9">
        <f t="shared" si="15"/>
        <v>42800.624999999993</v>
      </c>
    </row>
    <row r="471" spans="1:20" ht="30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>E471/D471</f>
        <v>1.1175999999999999</v>
      </c>
      <c r="P471">
        <f>E471/L471</f>
        <v>79.262411347517727</v>
      </c>
      <c r="Q471" t="s">
        <v>8321</v>
      </c>
      <c r="R471" t="s">
        <v>8326</v>
      </c>
      <c r="S471" s="9">
        <f t="shared" si="14"/>
        <v>42044.503553240742</v>
      </c>
      <c r="T471" s="9">
        <f t="shared" si="15"/>
        <v>42098.707638888889</v>
      </c>
    </row>
    <row r="472" spans="1:20" ht="30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>E472/D472</f>
        <v>3.4209999999999998</v>
      </c>
      <c r="P472">
        <f>E472/L472</f>
        <v>43.031446540880502</v>
      </c>
      <c r="Q472" t="s">
        <v>8321</v>
      </c>
      <c r="R472" t="s">
        <v>8326</v>
      </c>
      <c r="S472" s="9">
        <f t="shared" si="14"/>
        <v>42611.274872685179</v>
      </c>
      <c r="T472" s="9">
        <f t="shared" si="15"/>
        <v>42625.274872685179</v>
      </c>
    </row>
    <row r="473" spans="1:20" ht="45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>E473/D473</f>
        <v>1.0740000000000001</v>
      </c>
      <c r="P473">
        <f>E473/L473</f>
        <v>108.48484848484848</v>
      </c>
      <c r="Q473" t="s">
        <v>8321</v>
      </c>
      <c r="R473" t="s">
        <v>8326</v>
      </c>
      <c r="S473" s="9">
        <f t="shared" si="14"/>
        <v>42324.555671296293</v>
      </c>
      <c r="T473" s="9">
        <f t="shared" si="15"/>
        <v>42354.555671296293</v>
      </c>
    </row>
    <row r="474" spans="1:20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>E474/D474</f>
        <v>1.0849703703703704</v>
      </c>
      <c r="P474">
        <f>E474/L474</f>
        <v>61.029583333333335</v>
      </c>
      <c r="Q474" t="s">
        <v>8321</v>
      </c>
      <c r="R474" t="s">
        <v>8326</v>
      </c>
      <c r="S474" s="9">
        <f t="shared" si="14"/>
        <v>42514.458622685182</v>
      </c>
      <c r="T474" s="9">
        <f t="shared" si="15"/>
        <v>42544.458622685182</v>
      </c>
    </row>
    <row r="475" spans="1:20" ht="45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>E475/D475</f>
        <v>1.0286144578313252</v>
      </c>
      <c r="P475">
        <f>E475/L475</f>
        <v>50.592592592592595</v>
      </c>
      <c r="Q475" t="s">
        <v>8321</v>
      </c>
      <c r="R475" t="s">
        <v>8326</v>
      </c>
      <c r="S475" s="9">
        <f t="shared" si="14"/>
        <v>42688.52407407407</v>
      </c>
      <c r="T475" s="9">
        <f t="shared" si="15"/>
        <v>42716.52407407407</v>
      </c>
    </row>
    <row r="476" spans="1:20" ht="45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>E476/D476</f>
        <v>1.3000180000000001</v>
      </c>
      <c r="P476">
        <f>E476/L476</f>
        <v>39.157168674698795</v>
      </c>
      <c r="Q476" t="s">
        <v>8321</v>
      </c>
      <c r="R476" t="s">
        <v>8326</v>
      </c>
      <c r="S476" s="9">
        <f t="shared" si="14"/>
        <v>42554.958379629628</v>
      </c>
      <c r="T476" s="9">
        <f t="shared" si="15"/>
        <v>42586.957638888889</v>
      </c>
    </row>
    <row r="477" spans="1:20" ht="45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>E477/D477</f>
        <v>1.0765217391304347</v>
      </c>
      <c r="P477">
        <f>E477/L477</f>
        <v>65.15789473684211</v>
      </c>
      <c r="Q477" t="s">
        <v>8321</v>
      </c>
      <c r="R477" t="s">
        <v>8326</v>
      </c>
      <c r="S477" s="9">
        <f t="shared" si="14"/>
        <v>42016.43310185185</v>
      </c>
      <c r="T477" s="9">
        <f t="shared" si="15"/>
        <v>42046.43310185185</v>
      </c>
    </row>
    <row r="478" spans="1:20" ht="45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>E478/D478</f>
        <v>1.1236044444444444</v>
      </c>
      <c r="P478">
        <f>E478/L478</f>
        <v>23.963127962085309</v>
      </c>
      <c r="Q478" t="s">
        <v>8321</v>
      </c>
      <c r="R478" t="s">
        <v>8326</v>
      </c>
      <c r="S478" s="9">
        <f t="shared" si="14"/>
        <v>41249.240624999999</v>
      </c>
      <c r="T478" s="9">
        <f t="shared" si="15"/>
        <v>41281.125</v>
      </c>
    </row>
    <row r="479" spans="1:20" ht="45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>E479/D479</f>
        <v>1.0209999999999999</v>
      </c>
      <c r="P479">
        <f>E479/L479</f>
        <v>48.61904761904762</v>
      </c>
      <c r="Q479" t="s">
        <v>8321</v>
      </c>
      <c r="R479" t="s">
        <v>8326</v>
      </c>
      <c r="S479" s="9">
        <f t="shared" si="14"/>
        <v>42119.61414351852</v>
      </c>
      <c r="T479" s="9">
        <f t="shared" si="15"/>
        <v>42141.999999999993</v>
      </c>
    </row>
    <row r="480" spans="1:20" ht="45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>E480/D480</f>
        <v>1.4533333333333334</v>
      </c>
      <c r="P480">
        <f>E480/L480</f>
        <v>35.73770491803279</v>
      </c>
      <c r="Q480" t="s">
        <v>8321</v>
      </c>
      <c r="R480" t="s">
        <v>8326</v>
      </c>
      <c r="S480" s="9">
        <f t="shared" si="14"/>
        <v>42418.023414351854</v>
      </c>
      <c r="T480" s="9">
        <f t="shared" si="15"/>
        <v>42447.981747685182</v>
      </c>
    </row>
    <row r="481" spans="1:20" ht="45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>E481/D481</f>
        <v>1.282</v>
      </c>
      <c r="P481">
        <f>E481/L481</f>
        <v>21.366666666666667</v>
      </c>
      <c r="Q481" t="s">
        <v>8321</v>
      </c>
      <c r="R481" t="s">
        <v>8326</v>
      </c>
      <c r="S481" s="9">
        <f t="shared" si="14"/>
        <v>42691.900995370372</v>
      </c>
      <c r="T481" s="9">
        <f t="shared" si="15"/>
        <v>42717.124305555553</v>
      </c>
    </row>
    <row r="482" spans="1:20" ht="45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>E482/D482</f>
        <v>1.0493636363636363</v>
      </c>
      <c r="P482">
        <f>E482/L482</f>
        <v>61.562666666666665</v>
      </c>
      <c r="Q482" t="s">
        <v>8334</v>
      </c>
      <c r="R482" t="s">
        <v>8335</v>
      </c>
      <c r="S482" s="9">
        <f t="shared" si="14"/>
        <v>42741.391331018516</v>
      </c>
      <c r="T482" s="9">
        <f t="shared" si="15"/>
        <v>42772.391331018516</v>
      </c>
    </row>
    <row r="483" spans="1:20" ht="45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>E483/D483</f>
        <v>1.0544</v>
      </c>
      <c r="P483">
        <f>E483/L483</f>
        <v>118.73873873873873</v>
      </c>
      <c r="Q483" t="s">
        <v>8334</v>
      </c>
      <c r="R483" t="s">
        <v>8335</v>
      </c>
      <c r="S483" s="9">
        <f t="shared" si="14"/>
        <v>42130.656817129631</v>
      </c>
      <c r="T483" s="9">
        <f t="shared" si="15"/>
        <v>42162.958333333336</v>
      </c>
    </row>
    <row r="484" spans="1:20" ht="45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>E484/D484</f>
        <v>1.0673333333333332</v>
      </c>
      <c r="P484">
        <f>E484/L484</f>
        <v>65.081300813008127</v>
      </c>
      <c r="Q484" t="s">
        <v>8334</v>
      </c>
      <c r="R484" t="s">
        <v>8335</v>
      </c>
      <c r="S484" s="9">
        <f t="shared" si="14"/>
        <v>42123.655034722215</v>
      </c>
      <c r="T484" s="9">
        <f t="shared" si="15"/>
        <v>42156.737499999996</v>
      </c>
    </row>
    <row r="485" spans="1:20" ht="45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>E485/D485</f>
        <v>1.0412571428571429</v>
      </c>
      <c r="P485">
        <f>E485/L485</f>
        <v>130.15714285714284</v>
      </c>
      <c r="Q485" t="s">
        <v>8334</v>
      </c>
      <c r="R485" t="s">
        <v>8335</v>
      </c>
      <c r="S485" s="9">
        <f t="shared" si="14"/>
        <v>42109.686608796292</v>
      </c>
      <c r="T485" s="9">
        <f t="shared" si="15"/>
        <v>42141.541666666664</v>
      </c>
    </row>
    <row r="486" spans="1:20" ht="45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>E486/D486</f>
        <v>1.6054999999999999</v>
      </c>
      <c r="P486">
        <f>E486/L486</f>
        <v>37.776470588235291</v>
      </c>
      <c r="Q486" t="s">
        <v>8334</v>
      </c>
      <c r="R486" t="s">
        <v>8335</v>
      </c>
      <c r="S486" s="9">
        <f t="shared" si="14"/>
        <v>42711.492361111108</v>
      </c>
      <c r="T486" s="9">
        <f t="shared" si="15"/>
        <v>42732.492361111108</v>
      </c>
    </row>
    <row r="487" spans="1:20" ht="45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>E487/D487</f>
        <v>1.0777777777777777</v>
      </c>
      <c r="P487">
        <f>E487/L487</f>
        <v>112.79069767441861</v>
      </c>
      <c r="Q487" t="s">
        <v>8334</v>
      </c>
      <c r="R487" t="s">
        <v>8335</v>
      </c>
      <c r="S487" s="9">
        <f t="shared" si="14"/>
        <v>42529.770775462959</v>
      </c>
      <c r="T487" s="9">
        <f t="shared" si="15"/>
        <v>42550.770775462959</v>
      </c>
    </row>
    <row r="488" spans="1:20" ht="30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>E488/D488</f>
        <v>1.35</v>
      </c>
      <c r="P488">
        <f>E488/L488</f>
        <v>51.92307692307692</v>
      </c>
      <c r="Q488" t="s">
        <v>8334</v>
      </c>
      <c r="R488" t="s">
        <v>8335</v>
      </c>
      <c r="S488" s="9">
        <f t="shared" si="14"/>
        <v>41852.457465277774</v>
      </c>
      <c r="T488" s="9">
        <f t="shared" si="15"/>
        <v>41882.457465277774</v>
      </c>
    </row>
    <row r="489" spans="1:20" ht="45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>E489/D489</f>
        <v>1.0907407407407408</v>
      </c>
      <c r="P489">
        <f>E489/L489</f>
        <v>89.242424242424249</v>
      </c>
      <c r="Q489" t="s">
        <v>8334</v>
      </c>
      <c r="R489" t="s">
        <v>8335</v>
      </c>
      <c r="S489" s="9">
        <f t="shared" si="14"/>
        <v>42419.395370370366</v>
      </c>
      <c r="T489" s="9">
        <f t="shared" si="15"/>
        <v>42449.353703703702</v>
      </c>
    </row>
    <row r="490" spans="1:20" ht="30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>E490/D490</f>
        <v>2.9</v>
      </c>
      <c r="P490">
        <f>E490/L490</f>
        <v>19.333333333333332</v>
      </c>
      <c r="Q490" t="s">
        <v>8334</v>
      </c>
      <c r="R490" t="s">
        <v>8335</v>
      </c>
      <c r="S490" s="9">
        <f t="shared" si="14"/>
        <v>42747.298356481479</v>
      </c>
      <c r="T490" s="9">
        <f t="shared" si="15"/>
        <v>42777.298356481479</v>
      </c>
    </row>
    <row r="491" spans="1:20" ht="45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>E491/D491</f>
        <v>1.0395714285714286</v>
      </c>
      <c r="P491">
        <f>E491/L491</f>
        <v>79.967032967032964</v>
      </c>
      <c r="Q491" t="s">
        <v>8334</v>
      </c>
      <c r="R491" t="s">
        <v>8335</v>
      </c>
      <c r="S491" s="9">
        <f t="shared" si="14"/>
        <v>42409.567743055552</v>
      </c>
      <c r="T491" s="9">
        <f t="shared" si="15"/>
        <v>42469.526076388887</v>
      </c>
    </row>
    <row r="492" spans="1:20" ht="45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>E492/D492</f>
        <v>3.2223999999999999</v>
      </c>
      <c r="P492">
        <f>E492/L492</f>
        <v>56.414565826330531</v>
      </c>
      <c r="Q492" t="s">
        <v>8334</v>
      </c>
      <c r="R492" t="s">
        <v>8335</v>
      </c>
      <c r="S492" s="9">
        <f t="shared" si="14"/>
        <v>42072.27984953703</v>
      </c>
      <c r="T492" s="9">
        <f t="shared" si="15"/>
        <v>42102.27984953703</v>
      </c>
    </row>
    <row r="493" spans="1:20" ht="60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>E493/D493</f>
        <v>1.35</v>
      </c>
      <c r="P493">
        <f>E493/L493</f>
        <v>79.411764705882348</v>
      </c>
      <c r="Q493" t="s">
        <v>8334</v>
      </c>
      <c r="R493" t="s">
        <v>8335</v>
      </c>
      <c r="S493" s="9">
        <f t="shared" si="14"/>
        <v>42298.139502314814</v>
      </c>
      <c r="T493" s="9">
        <f t="shared" si="15"/>
        <v>42358.166666666664</v>
      </c>
    </row>
    <row r="494" spans="1:20" ht="30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>E494/D494</f>
        <v>2.6991034482758622</v>
      </c>
      <c r="P494">
        <f>E494/L494</f>
        <v>76.439453125</v>
      </c>
      <c r="Q494" t="s">
        <v>8334</v>
      </c>
      <c r="R494" t="s">
        <v>8335</v>
      </c>
      <c r="S494" s="9">
        <f t="shared" si="14"/>
        <v>42326.610405092586</v>
      </c>
      <c r="T494" s="9">
        <f t="shared" si="15"/>
        <v>42356.610405092586</v>
      </c>
    </row>
    <row r="495" spans="1:20" ht="45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>E495/D495</f>
        <v>2.5329333333333333</v>
      </c>
      <c r="P495">
        <f>E495/L495</f>
        <v>121</v>
      </c>
      <c r="Q495" t="s">
        <v>8334</v>
      </c>
      <c r="R495" t="s">
        <v>8335</v>
      </c>
      <c r="S495" s="9">
        <f t="shared" si="14"/>
        <v>42503.456412037034</v>
      </c>
      <c r="T495" s="9">
        <f t="shared" si="15"/>
        <v>42534.040972222218</v>
      </c>
    </row>
    <row r="496" spans="1:20" ht="45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>E496/D496</f>
        <v>2.6059999999999999</v>
      </c>
      <c r="P496">
        <f>E496/L496</f>
        <v>54.616766467065865</v>
      </c>
      <c r="Q496" t="s">
        <v>8334</v>
      </c>
      <c r="R496" t="s">
        <v>8335</v>
      </c>
      <c r="S496" s="9">
        <f t="shared" si="14"/>
        <v>42333.410717592589</v>
      </c>
      <c r="T496" s="9">
        <f t="shared" si="15"/>
        <v>42368.916666666664</v>
      </c>
    </row>
    <row r="497" spans="1:20" ht="45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>E497/D497</f>
        <v>1.0131677953348381</v>
      </c>
      <c r="P497">
        <f>E497/L497</f>
        <v>299.22222222222223</v>
      </c>
      <c r="Q497" t="s">
        <v>8334</v>
      </c>
      <c r="R497" t="s">
        <v>8335</v>
      </c>
      <c r="S497" s="9">
        <f t="shared" si="14"/>
        <v>42161.562499999993</v>
      </c>
      <c r="T497" s="9">
        <f t="shared" si="15"/>
        <v>42193.562499999993</v>
      </c>
    </row>
    <row r="498" spans="1:20" ht="45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>E498/D498</f>
        <v>1.2560416666666667</v>
      </c>
      <c r="P498">
        <f>E498/L498</f>
        <v>58.533980582524272</v>
      </c>
      <c r="Q498" t="s">
        <v>8334</v>
      </c>
      <c r="R498" t="s">
        <v>8335</v>
      </c>
      <c r="S498" s="9">
        <f t="shared" si="14"/>
        <v>42089.269166666665</v>
      </c>
      <c r="T498" s="9">
        <f t="shared" si="15"/>
        <v>42110.269166666665</v>
      </c>
    </row>
    <row r="499" spans="1:20" ht="45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>E499/D499</f>
        <v>1.0243783333333334</v>
      </c>
      <c r="P499">
        <f>E499/L499</f>
        <v>55.371801801801809</v>
      </c>
      <c r="Q499" t="s">
        <v>8334</v>
      </c>
      <c r="R499" t="s">
        <v>8335</v>
      </c>
      <c r="S499" s="9">
        <f t="shared" si="14"/>
        <v>42536.398680555554</v>
      </c>
      <c r="T499" s="9">
        <f t="shared" si="15"/>
        <v>42566.398680555554</v>
      </c>
    </row>
    <row r="500" spans="1:20" ht="45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>E500/D500</f>
        <v>1.99244</v>
      </c>
      <c r="P500">
        <f>E500/L500</f>
        <v>183.80442804428046</v>
      </c>
      <c r="Q500" t="s">
        <v>8334</v>
      </c>
      <c r="R500" t="s">
        <v>8335</v>
      </c>
      <c r="S500" s="9">
        <f t="shared" si="14"/>
        <v>42152.08048611111</v>
      </c>
      <c r="T500" s="9">
        <f t="shared" si="15"/>
        <v>42182.08048611111</v>
      </c>
    </row>
    <row r="501" spans="1:20" ht="45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>E501/D501</f>
        <v>1.0245398773006136</v>
      </c>
      <c r="P501">
        <f>E501/L501</f>
        <v>165.34653465346534</v>
      </c>
      <c r="Q501" t="s">
        <v>8334</v>
      </c>
      <c r="R501" t="s">
        <v>8335</v>
      </c>
      <c r="S501" s="9">
        <f t="shared" si="14"/>
        <v>42125.4065625</v>
      </c>
      <c r="T501" s="9">
        <f t="shared" si="15"/>
        <v>42155.4065625</v>
      </c>
    </row>
    <row r="502" spans="1:20" ht="45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>E502/D502</f>
        <v>1.0294615384615384</v>
      </c>
      <c r="P502">
        <f>E502/L502</f>
        <v>234.78947368421052</v>
      </c>
      <c r="Q502" t="s">
        <v>8334</v>
      </c>
      <c r="R502" t="s">
        <v>8335</v>
      </c>
      <c r="S502" s="9">
        <f t="shared" si="14"/>
        <v>42297.539733796293</v>
      </c>
      <c r="T502" s="9">
        <f t="shared" si="15"/>
        <v>42341.999999999993</v>
      </c>
    </row>
    <row r="503" spans="1:20" ht="45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>E503/D503</f>
        <v>1.0086153846153847</v>
      </c>
      <c r="P503">
        <f>E503/L503</f>
        <v>211.48387096774192</v>
      </c>
      <c r="Q503" t="s">
        <v>8334</v>
      </c>
      <c r="R503" t="s">
        <v>8335</v>
      </c>
      <c r="S503" s="9">
        <f t="shared" si="14"/>
        <v>42138.298043981478</v>
      </c>
      <c r="T503" s="9">
        <f t="shared" si="15"/>
        <v>42168.298043981478</v>
      </c>
    </row>
    <row r="504" spans="1:20" ht="45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>E504/D504</f>
        <v>1.1499999999999999</v>
      </c>
      <c r="P504">
        <f>E504/L504</f>
        <v>32.34375</v>
      </c>
      <c r="Q504" t="s">
        <v>8334</v>
      </c>
      <c r="R504" t="s">
        <v>8335</v>
      </c>
      <c r="S504" s="9">
        <f t="shared" si="14"/>
        <v>42772.567743055552</v>
      </c>
      <c r="T504" s="9">
        <f t="shared" si="15"/>
        <v>42805.353472222218</v>
      </c>
    </row>
    <row r="505" spans="1:20" ht="30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>E505/D505</f>
        <v>1.0416766467065868</v>
      </c>
      <c r="P505">
        <f>E505/L505</f>
        <v>123.37588652482269</v>
      </c>
      <c r="Q505" t="s">
        <v>8334</v>
      </c>
      <c r="R505" t="s">
        <v>8335</v>
      </c>
      <c r="S505" s="9">
        <f t="shared" si="14"/>
        <v>42430.221909722219</v>
      </c>
      <c r="T505" s="9">
        <f t="shared" si="15"/>
        <v>42460.208333333336</v>
      </c>
    </row>
    <row r="506" spans="1:20" ht="45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>E506/D506</f>
        <v>1.5529999999999999</v>
      </c>
      <c r="P506">
        <f>E506/L506</f>
        <v>207.06666666666666</v>
      </c>
      <c r="Q506" t="s">
        <v>8334</v>
      </c>
      <c r="R506" t="s">
        <v>8335</v>
      </c>
      <c r="S506" s="9">
        <f t="shared" si="14"/>
        <v>42423.500740740739</v>
      </c>
      <c r="T506" s="9">
        <f t="shared" si="15"/>
        <v>42453.459074074075</v>
      </c>
    </row>
    <row r="507" spans="1:20" ht="45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>E507/D507</f>
        <v>1.06</v>
      </c>
      <c r="P507">
        <f>E507/L507</f>
        <v>138.2608695652174</v>
      </c>
      <c r="Q507" t="s">
        <v>8334</v>
      </c>
      <c r="R507" t="s">
        <v>8335</v>
      </c>
      <c r="S507" s="9">
        <f t="shared" si="14"/>
        <v>42761.637789351851</v>
      </c>
      <c r="T507" s="9">
        <f t="shared" si="15"/>
        <v>42791.637789351851</v>
      </c>
    </row>
    <row r="508" spans="1:20" ht="30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>E508/D508</f>
        <v>2.5431499999999998</v>
      </c>
      <c r="P508">
        <f>E508/L508</f>
        <v>493.81553398058253</v>
      </c>
      <c r="Q508" t="s">
        <v>8334</v>
      </c>
      <c r="R508" t="s">
        <v>8335</v>
      </c>
      <c r="S508" s="9">
        <f t="shared" si="14"/>
        <v>42132.733472222222</v>
      </c>
      <c r="T508" s="9">
        <f t="shared" si="15"/>
        <v>42155.666666666664</v>
      </c>
    </row>
    <row r="509" spans="1:20" ht="45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>E509/D509</f>
        <v>1.0109999999999999</v>
      </c>
      <c r="P509">
        <f>E509/L509</f>
        <v>168.5</v>
      </c>
      <c r="Q509" t="s">
        <v>8334</v>
      </c>
      <c r="R509" t="s">
        <v>8335</v>
      </c>
      <c r="S509" s="9">
        <f t="shared" si="14"/>
        <v>42515.658113425925</v>
      </c>
      <c r="T509" s="9">
        <f t="shared" si="15"/>
        <v>42530.658113425925</v>
      </c>
    </row>
    <row r="510" spans="1:20" ht="45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>E510/D510</f>
        <v>1.2904</v>
      </c>
      <c r="P510">
        <f>E510/L510</f>
        <v>38.867469879518069</v>
      </c>
      <c r="Q510" t="s">
        <v>8334</v>
      </c>
      <c r="R510" t="s">
        <v>8335</v>
      </c>
      <c r="S510" s="9">
        <f t="shared" si="14"/>
        <v>42318.741840277777</v>
      </c>
      <c r="T510" s="9">
        <f t="shared" si="15"/>
        <v>42334.833333333336</v>
      </c>
    </row>
    <row r="511" spans="1:20" ht="45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>E511/D511</f>
        <v>1.0223076923076924</v>
      </c>
      <c r="P511">
        <f>E511/L511</f>
        <v>61.527777777777779</v>
      </c>
      <c r="Q511" t="s">
        <v>8334</v>
      </c>
      <c r="R511" t="s">
        <v>8335</v>
      </c>
      <c r="S511" s="9">
        <f t="shared" si="14"/>
        <v>42731.547453703701</v>
      </c>
      <c r="T511" s="9">
        <f t="shared" si="15"/>
        <v>42766.547453703701</v>
      </c>
    </row>
    <row r="512" spans="1:20" ht="45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>E512/D512</f>
        <v>1.3180000000000001</v>
      </c>
      <c r="P512">
        <f>E512/L512</f>
        <v>105.44</v>
      </c>
      <c r="Q512" t="s">
        <v>8334</v>
      </c>
      <c r="R512" t="s">
        <v>8335</v>
      </c>
      <c r="S512" s="9">
        <f t="shared" si="14"/>
        <v>42104.632002314807</v>
      </c>
      <c r="T512" s="9">
        <f t="shared" si="15"/>
        <v>42164.632002314807</v>
      </c>
    </row>
    <row r="513" spans="1:20" ht="45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>E513/D513</f>
        <v>7.8608020000000005</v>
      </c>
      <c r="P513">
        <f>E513/L513</f>
        <v>71.592003642987251</v>
      </c>
      <c r="Q513" t="s">
        <v>8334</v>
      </c>
      <c r="R513" t="s">
        <v>8335</v>
      </c>
      <c r="S513" s="9">
        <f t="shared" si="14"/>
        <v>41759.714768518512</v>
      </c>
      <c r="T513" s="9">
        <f t="shared" si="15"/>
        <v>41789.714768518512</v>
      </c>
    </row>
    <row r="514" spans="1:20" ht="30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>E514/D514</f>
        <v>1.4570000000000001</v>
      </c>
      <c r="P514">
        <f>E514/L514</f>
        <v>91.882882882882882</v>
      </c>
      <c r="Q514" t="s">
        <v>8334</v>
      </c>
      <c r="R514" t="s">
        <v>8335</v>
      </c>
      <c r="S514" s="9">
        <f t="shared" si="14"/>
        <v>42247.408067129632</v>
      </c>
      <c r="T514" s="9">
        <f t="shared" si="15"/>
        <v>42279.752083333333</v>
      </c>
    </row>
    <row r="515" spans="1:20" ht="45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>E515/D515</f>
        <v>1.026</v>
      </c>
      <c r="P515">
        <f>E515/L515</f>
        <v>148.57377049180329</v>
      </c>
      <c r="Q515" t="s">
        <v>8334</v>
      </c>
      <c r="R515" t="s">
        <v>8335</v>
      </c>
      <c r="S515" s="9">
        <f t="shared" ref="S515:S578" si="16">(J515/86400)+25569+(-5/24)</f>
        <v>42535.6011574074</v>
      </c>
      <c r="T515" s="9">
        <f t="shared" ref="T515:T578" si="17">(I515/86400)+25569+(-5/24)</f>
        <v>42565.6011574074</v>
      </c>
    </row>
    <row r="516" spans="1:20" ht="45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>E516/D516</f>
        <v>1.7227777777777777</v>
      </c>
      <c r="P516">
        <f>E516/L516</f>
        <v>174.2134831460674</v>
      </c>
      <c r="Q516" t="s">
        <v>8334</v>
      </c>
      <c r="R516" t="s">
        <v>8335</v>
      </c>
      <c r="S516" s="9">
        <f t="shared" si="16"/>
        <v>42278.453703703701</v>
      </c>
      <c r="T516" s="9">
        <f t="shared" si="17"/>
        <v>42308.916666666664</v>
      </c>
    </row>
    <row r="517" spans="1:20" ht="30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>E517/D517</f>
        <v>1.5916819571865444</v>
      </c>
      <c r="P517">
        <f>E517/L517</f>
        <v>102.86166007905139</v>
      </c>
      <c r="Q517" t="s">
        <v>8334</v>
      </c>
      <c r="R517" t="s">
        <v>8335</v>
      </c>
      <c r="S517" s="9">
        <f t="shared" si="16"/>
        <v>42633.253622685188</v>
      </c>
      <c r="T517" s="9">
        <f t="shared" si="17"/>
        <v>42663.253622685188</v>
      </c>
    </row>
    <row r="518" spans="1:20" ht="45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>E518/D518</f>
        <v>1.0376666666666667</v>
      </c>
      <c r="P518">
        <f>E518/L518</f>
        <v>111.17857142857143</v>
      </c>
      <c r="Q518" t="s">
        <v>8334</v>
      </c>
      <c r="R518" t="s">
        <v>8335</v>
      </c>
      <c r="S518" s="9">
        <f t="shared" si="16"/>
        <v>42211.420277777775</v>
      </c>
      <c r="T518" s="9">
        <f t="shared" si="17"/>
        <v>42241.420277777775</v>
      </c>
    </row>
    <row r="519" spans="1:20" ht="45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>E519/D519</f>
        <v>1.1140954545454547</v>
      </c>
      <c r="P519">
        <f>E519/L519</f>
        <v>23.796213592233013</v>
      </c>
      <c r="Q519" t="s">
        <v>8334</v>
      </c>
      <c r="R519" t="s">
        <v>8335</v>
      </c>
      <c r="S519" s="9">
        <f t="shared" si="16"/>
        <v>42680.267222222225</v>
      </c>
      <c r="T519" s="9">
        <f t="shared" si="17"/>
        <v>42707.791666666664</v>
      </c>
    </row>
    <row r="520" spans="1:20" ht="30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>E520/D520</f>
        <v>2.80375</v>
      </c>
      <c r="P520">
        <f>E520/L520</f>
        <v>81.268115942028984</v>
      </c>
      <c r="Q520" t="s">
        <v>8334</v>
      </c>
      <c r="R520" t="s">
        <v>8335</v>
      </c>
      <c r="S520" s="9">
        <f t="shared" si="16"/>
        <v>42430.512118055551</v>
      </c>
      <c r="T520" s="9">
        <f t="shared" si="17"/>
        <v>42460.958333333336</v>
      </c>
    </row>
    <row r="521" spans="1:20" ht="30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>E521/D521</f>
        <v>1.1210606060606061</v>
      </c>
      <c r="P521">
        <f>E521/L521</f>
        <v>116.21465968586388</v>
      </c>
      <c r="Q521" t="s">
        <v>8334</v>
      </c>
      <c r="R521" t="s">
        <v>8335</v>
      </c>
      <c r="S521" s="9">
        <f t="shared" si="16"/>
        <v>42653.968854166662</v>
      </c>
      <c r="T521" s="9">
        <f t="shared" si="17"/>
        <v>42684.010520833333</v>
      </c>
    </row>
    <row r="522" spans="1:20" ht="45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>E522/D522</f>
        <v>1.038</v>
      </c>
      <c r="P522">
        <f>E522/L522</f>
        <v>46.133333333333333</v>
      </c>
      <c r="Q522" t="s">
        <v>8321</v>
      </c>
      <c r="R522" t="s">
        <v>8322</v>
      </c>
      <c r="S522" s="9">
        <f t="shared" si="16"/>
        <v>41355.617164351854</v>
      </c>
      <c r="T522" s="9">
        <f t="shared" si="17"/>
        <v>41386.666666666664</v>
      </c>
    </row>
    <row r="523" spans="1:20" ht="45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>E523/D523</f>
        <v>1.2024999999999999</v>
      </c>
      <c r="P523">
        <f>E523/L523</f>
        <v>141.47058823529412</v>
      </c>
      <c r="Q523" t="s">
        <v>8321</v>
      </c>
      <c r="R523" t="s">
        <v>8322</v>
      </c>
      <c r="S523" s="9">
        <f t="shared" si="16"/>
        <v>41774.391597222224</v>
      </c>
      <c r="T523" s="9">
        <f t="shared" si="17"/>
        <v>41804.391597222224</v>
      </c>
    </row>
    <row r="524" spans="1:20" ht="45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>E524/D524</f>
        <v>1.17</v>
      </c>
      <c r="P524">
        <f>E524/L524</f>
        <v>75.483870967741936</v>
      </c>
      <c r="Q524" t="s">
        <v>8321</v>
      </c>
      <c r="R524" t="s">
        <v>8322</v>
      </c>
      <c r="S524" s="9">
        <f t="shared" si="16"/>
        <v>40837.835057870368</v>
      </c>
      <c r="T524" s="9">
        <f t="shared" si="17"/>
        <v>40882.876724537033</v>
      </c>
    </row>
    <row r="525" spans="1:20" ht="30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>E525/D525</f>
        <v>1.2214285714285715</v>
      </c>
      <c r="P525">
        <f>E525/L525</f>
        <v>85.5</v>
      </c>
      <c r="Q525" t="s">
        <v>8321</v>
      </c>
      <c r="R525" t="s">
        <v>8322</v>
      </c>
      <c r="S525" s="9">
        <f t="shared" si="16"/>
        <v>41370.083969907406</v>
      </c>
      <c r="T525" s="9">
        <f t="shared" si="17"/>
        <v>41400.083969907406</v>
      </c>
    </row>
    <row r="526" spans="1:20" ht="30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>E526/D526</f>
        <v>1.5164</v>
      </c>
      <c r="P526">
        <f>E526/L526</f>
        <v>64.254237288135599</v>
      </c>
      <c r="Q526" t="s">
        <v>8321</v>
      </c>
      <c r="R526" t="s">
        <v>8322</v>
      </c>
      <c r="S526" s="9">
        <f t="shared" si="16"/>
        <v>41767.448530092588</v>
      </c>
      <c r="T526" s="9">
        <f t="shared" si="17"/>
        <v>41803.082638888889</v>
      </c>
    </row>
    <row r="527" spans="1:20" ht="45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>E527/D527</f>
        <v>1.0444</v>
      </c>
      <c r="P527">
        <f>E527/L527</f>
        <v>64.46913580246914</v>
      </c>
      <c r="Q527" t="s">
        <v>8321</v>
      </c>
      <c r="R527" t="s">
        <v>8322</v>
      </c>
      <c r="S527" s="9">
        <f t="shared" si="16"/>
        <v>41067.532534722217</v>
      </c>
      <c r="T527" s="9">
        <f t="shared" si="17"/>
        <v>41097.532534722217</v>
      </c>
    </row>
    <row r="528" spans="1:20" ht="45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>E528/D528</f>
        <v>2.0015333333333332</v>
      </c>
      <c r="P528">
        <f>E528/L528</f>
        <v>118.2007874015748</v>
      </c>
      <c r="Q528" t="s">
        <v>8321</v>
      </c>
      <c r="R528" t="s">
        <v>8322</v>
      </c>
      <c r="S528" s="9">
        <f t="shared" si="16"/>
        <v>41843.434386574074</v>
      </c>
      <c r="T528" s="9">
        <f t="shared" si="17"/>
        <v>41888.434386574074</v>
      </c>
    </row>
    <row r="529" spans="1:20" ht="30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>E529/D529</f>
        <v>1.018</v>
      </c>
      <c r="P529">
        <f>E529/L529</f>
        <v>82.540540540540547</v>
      </c>
      <c r="Q529" t="s">
        <v>8321</v>
      </c>
      <c r="R529" t="s">
        <v>8322</v>
      </c>
      <c r="S529" s="9">
        <f t="shared" si="16"/>
        <v>40751.606099537035</v>
      </c>
      <c r="T529" s="9">
        <f t="shared" si="17"/>
        <v>40811.606099537035</v>
      </c>
    </row>
    <row r="530" spans="1:20" ht="45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>E530/D530</f>
        <v>1.3765714285714286</v>
      </c>
      <c r="P530">
        <f>E530/L530</f>
        <v>34.170212765957444</v>
      </c>
      <c r="Q530" t="s">
        <v>8321</v>
      </c>
      <c r="R530" t="s">
        <v>8322</v>
      </c>
      <c r="S530" s="9">
        <f t="shared" si="16"/>
        <v>41543.779733796291</v>
      </c>
      <c r="T530" s="9">
        <f t="shared" si="17"/>
        <v>41571.779733796291</v>
      </c>
    </row>
    <row r="531" spans="1:20" ht="45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>E531/D531</f>
        <v>3038.3319999999999</v>
      </c>
      <c r="P531">
        <f>E531/L531</f>
        <v>42.73322081575246</v>
      </c>
      <c r="Q531" t="s">
        <v>8321</v>
      </c>
      <c r="R531" t="s">
        <v>8322</v>
      </c>
      <c r="S531" s="9">
        <f t="shared" si="16"/>
        <v>41855.575312499997</v>
      </c>
      <c r="T531" s="9">
        <f t="shared" si="17"/>
        <v>41885.575312499997</v>
      </c>
    </row>
    <row r="532" spans="1:20" ht="45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>E532/D532</f>
        <v>1.9885074626865671</v>
      </c>
      <c r="P532">
        <f>E532/L532</f>
        <v>94.489361702127653</v>
      </c>
      <c r="Q532" t="s">
        <v>8321</v>
      </c>
      <c r="R532" t="s">
        <v>8322</v>
      </c>
      <c r="S532" s="9">
        <f t="shared" si="16"/>
        <v>40487.413032407407</v>
      </c>
      <c r="T532" s="9">
        <f t="shared" si="17"/>
        <v>40543.999305555553</v>
      </c>
    </row>
    <row r="533" spans="1:20" ht="45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>E533/D533</f>
        <v>2.0236666666666667</v>
      </c>
      <c r="P533">
        <f>E533/L533</f>
        <v>55.697247706422019</v>
      </c>
      <c r="Q533" t="s">
        <v>8321</v>
      </c>
      <c r="R533" t="s">
        <v>8322</v>
      </c>
      <c r="S533" s="9">
        <f t="shared" si="16"/>
        <v>41579.637175925927</v>
      </c>
      <c r="T533" s="9">
        <f t="shared" si="17"/>
        <v>41609.678842592592</v>
      </c>
    </row>
    <row r="534" spans="1:20" ht="45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>E534/D534</f>
        <v>1.1796376666666666</v>
      </c>
      <c r="P534">
        <f>E534/L534</f>
        <v>98.030831024930734</v>
      </c>
      <c r="Q534" t="s">
        <v>8321</v>
      </c>
      <c r="R534" t="s">
        <v>8322</v>
      </c>
      <c r="S534" s="9">
        <f t="shared" si="16"/>
        <v>40921.711006944439</v>
      </c>
      <c r="T534" s="9">
        <f t="shared" si="17"/>
        <v>40951.711006944439</v>
      </c>
    </row>
    <row r="535" spans="1:20" ht="45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>E535/D535</f>
        <v>2.9472727272727273</v>
      </c>
      <c r="P535">
        <f>E535/L535</f>
        <v>92.102272727272734</v>
      </c>
      <c r="Q535" t="s">
        <v>8321</v>
      </c>
      <c r="R535" t="s">
        <v>8322</v>
      </c>
      <c r="S535" s="9">
        <f t="shared" si="16"/>
        <v>40586.877199074072</v>
      </c>
      <c r="T535" s="9">
        <f t="shared" si="17"/>
        <v>40635.835532407407</v>
      </c>
    </row>
    <row r="536" spans="1:20" ht="45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>E536/D536</f>
        <v>2.1314633333333335</v>
      </c>
      <c r="P536">
        <f>E536/L536</f>
        <v>38.175462686567165</v>
      </c>
      <c r="Q536" t="s">
        <v>8321</v>
      </c>
      <c r="R536" t="s">
        <v>8322</v>
      </c>
      <c r="S536" s="9">
        <f t="shared" si="16"/>
        <v>41487.402916666666</v>
      </c>
      <c r="T536" s="9">
        <f t="shared" si="17"/>
        <v>41517.402916666666</v>
      </c>
    </row>
    <row r="537" spans="1:20" ht="30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>E537/D537</f>
        <v>1.0424</v>
      </c>
      <c r="P537">
        <f>E537/L537</f>
        <v>27.145833333333332</v>
      </c>
      <c r="Q537" t="s">
        <v>8321</v>
      </c>
      <c r="R537" t="s">
        <v>8322</v>
      </c>
      <c r="S537" s="9">
        <f t="shared" si="16"/>
        <v>41766.762314814812</v>
      </c>
      <c r="T537" s="9">
        <f t="shared" si="17"/>
        <v>41798.957638888889</v>
      </c>
    </row>
    <row r="538" spans="1:20" ht="45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>E538/D538</f>
        <v>1.1366666666666667</v>
      </c>
      <c r="P538">
        <f>E538/L538</f>
        <v>50.689189189189186</v>
      </c>
      <c r="Q538" t="s">
        <v>8321</v>
      </c>
      <c r="R538" t="s">
        <v>8322</v>
      </c>
      <c r="S538" s="9">
        <f t="shared" si="16"/>
        <v>41666.63449074074</v>
      </c>
      <c r="T538" s="9">
        <f t="shared" si="17"/>
        <v>41696.63449074074</v>
      </c>
    </row>
    <row r="539" spans="1:20" ht="30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>E539/D539</f>
        <v>1.0125</v>
      </c>
      <c r="P539">
        <f>E539/L539</f>
        <v>38.942307692307693</v>
      </c>
      <c r="Q539" t="s">
        <v>8321</v>
      </c>
      <c r="R539" t="s">
        <v>8322</v>
      </c>
      <c r="S539" s="9">
        <f t="shared" si="16"/>
        <v>41638.134571759256</v>
      </c>
      <c r="T539" s="9">
        <f t="shared" si="17"/>
        <v>41668.134571759256</v>
      </c>
    </row>
    <row r="540" spans="1:20" ht="45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>E540/D540</f>
        <v>1.2541538461538462</v>
      </c>
      <c r="P540">
        <f>E540/L540</f>
        <v>77.638095238095232</v>
      </c>
      <c r="Q540" t="s">
        <v>8321</v>
      </c>
      <c r="R540" t="s">
        <v>8322</v>
      </c>
      <c r="S540" s="9">
        <f t="shared" si="16"/>
        <v>41656.554305555554</v>
      </c>
      <c r="T540" s="9">
        <f t="shared" si="17"/>
        <v>41686.554305555554</v>
      </c>
    </row>
    <row r="541" spans="1:20" ht="30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>E541/D541</f>
        <v>1.19</v>
      </c>
      <c r="P541">
        <f>E541/L541</f>
        <v>43.536585365853661</v>
      </c>
      <c r="Q541" t="s">
        <v>8321</v>
      </c>
      <c r="R541" t="s">
        <v>8322</v>
      </c>
      <c r="S541" s="9">
        <f t="shared" si="16"/>
        <v>41691.875810185185</v>
      </c>
      <c r="T541" s="9">
        <f t="shared" si="17"/>
        <v>41726.833333333328</v>
      </c>
    </row>
    <row r="542" spans="1:20" ht="45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>E542/D542</f>
        <v>1.6646153846153846</v>
      </c>
      <c r="P542">
        <f>E542/L542</f>
        <v>31.823529411764707</v>
      </c>
      <c r="Q542" t="s">
        <v>8321</v>
      </c>
      <c r="R542" t="s">
        <v>8322</v>
      </c>
      <c r="S542" s="9">
        <f t="shared" si="16"/>
        <v>41547.454664351848</v>
      </c>
      <c r="T542" s="9">
        <f t="shared" si="17"/>
        <v>41576.454664351848</v>
      </c>
    </row>
    <row r="543" spans="1:20" ht="60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>E543/D543</f>
        <v>1.1914771428571429</v>
      </c>
      <c r="P543">
        <f>E543/L543</f>
        <v>63.184393939393942</v>
      </c>
      <c r="Q543" t="s">
        <v>8321</v>
      </c>
      <c r="R543" t="s">
        <v>8322</v>
      </c>
      <c r="S543" s="9">
        <f t="shared" si="16"/>
        <v>40465.446932870364</v>
      </c>
      <c r="T543" s="9">
        <f t="shared" si="17"/>
        <v>40512.446932870364</v>
      </c>
    </row>
    <row r="544" spans="1:20" ht="30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>E544/D544</f>
        <v>1.0047368421052632</v>
      </c>
      <c r="P544">
        <f>E544/L544</f>
        <v>190.9</v>
      </c>
      <c r="Q544" t="s">
        <v>8321</v>
      </c>
      <c r="R544" t="s">
        <v>8322</v>
      </c>
      <c r="S544" s="9">
        <f t="shared" si="16"/>
        <v>41620.668344907404</v>
      </c>
      <c r="T544" s="9">
        <f t="shared" si="17"/>
        <v>41650.668344907404</v>
      </c>
    </row>
    <row r="545" spans="1:20" ht="45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>E545/D545</f>
        <v>1.018</v>
      </c>
      <c r="P545">
        <f>E545/L545</f>
        <v>140.85534591194968</v>
      </c>
      <c r="Q545" t="s">
        <v>8321</v>
      </c>
      <c r="R545" t="s">
        <v>8322</v>
      </c>
      <c r="S545" s="9">
        <f t="shared" si="16"/>
        <v>41449.376828703702</v>
      </c>
      <c r="T545" s="9">
        <f t="shared" si="17"/>
        <v>41479.376828703702</v>
      </c>
    </row>
    <row r="546" spans="1:20" ht="30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>E546/D546</f>
        <v>1.1666666666666667</v>
      </c>
      <c r="P546">
        <f>E546/L546</f>
        <v>76.92307692307692</v>
      </c>
      <c r="Q546" t="s">
        <v>8321</v>
      </c>
      <c r="R546" t="s">
        <v>8322</v>
      </c>
      <c r="S546" s="9">
        <f t="shared" si="16"/>
        <v>41507.637118055551</v>
      </c>
      <c r="T546" s="9">
        <f t="shared" si="17"/>
        <v>41537.637118055551</v>
      </c>
    </row>
    <row r="547" spans="1:20" ht="45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>E547/D547</f>
        <v>1.0864893617021276</v>
      </c>
      <c r="P547">
        <f>E547/L547</f>
        <v>99.15533980582525</v>
      </c>
      <c r="Q547" t="s">
        <v>8321</v>
      </c>
      <c r="R547" t="s">
        <v>8322</v>
      </c>
      <c r="S547" s="9">
        <f t="shared" si="16"/>
        <v>42445.614722222221</v>
      </c>
      <c r="T547" s="9">
        <f t="shared" si="17"/>
        <v>42475.791666666664</v>
      </c>
    </row>
    <row r="548" spans="1:20" ht="30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>E548/D548</f>
        <v>1.1472</v>
      </c>
      <c r="P548">
        <f>E548/L548</f>
        <v>67.881656804733723</v>
      </c>
      <c r="Q548" t="s">
        <v>8321</v>
      </c>
      <c r="R548" t="s">
        <v>8322</v>
      </c>
      <c r="S548" s="9">
        <f t="shared" si="16"/>
        <v>40933.648634259254</v>
      </c>
      <c r="T548" s="9">
        <f t="shared" si="17"/>
        <v>40993.60696759259</v>
      </c>
    </row>
    <row r="549" spans="1:20" ht="45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>E549/D549</f>
        <v>1.018</v>
      </c>
      <c r="P549">
        <f>E549/L549</f>
        <v>246.29032258064515</v>
      </c>
      <c r="Q549" t="s">
        <v>8321</v>
      </c>
      <c r="R549" t="s">
        <v>8322</v>
      </c>
      <c r="S549" s="9">
        <f t="shared" si="16"/>
        <v>41561.475219907406</v>
      </c>
      <c r="T549" s="9">
        <f t="shared" si="17"/>
        <v>41591.516886574071</v>
      </c>
    </row>
    <row r="550" spans="1:20" ht="45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>E550/D550</f>
        <v>1.06</v>
      </c>
      <c r="P550">
        <f>E550/L550</f>
        <v>189.28571428571428</v>
      </c>
      <c r="Q550" t="s">
        <v>8321</v>
      </c>
      <c r="R550" t="s">
        <v>8322</v>
      </c>
      <c r="S550" s="9">
        <f t="shared" si="16"/>
        <v>40274.536793981482</v>
      </c>
      <c r="T550" s="9">
        <f t="shared" si="17"/>
        <v>40343.958333333328</v>
      </c>
    </row>
    <row r="551" spans="1:20" ht="30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>E551/D551</f>
        <v>1.0349999999999999</v>
      </c>
      <c r="P551">
        <f>E551/L551</f>
        <v>76.666666666666671</v>
      </c>
      <c r="Q551" t="s">
        <v>8321</v>
      </c>
      <c r="R551" t="s">
        <v>8322</v>
      </c>
      <c r="S551" s="9">
        <f t="shared" si="16"/>
        <v>41852.521886574068</v>
      </c>
      <c r="T551" s="9">
        <f t="shared" si="17"/>
        <v>41882.521886574068</v>
      </c>
    </row>
    <row r="552" spans="1:20" ht="45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>E552/D552</f>
        <v>1.5497535999999998</v>
      </c>
      <c r="P552">
        <f>E552/L552</f>
        <v>82.963254817987149</v>
      </c>
      <c r="Q552" t="s">
        <v>8321</v>
      </c>
      <c r="R552" t="s">
        <v>8322</v>
      </c>
      <c r="S552" s="9">
        <f t="shared" si="16"/>
        <v>41116.481770833328</v>
      </c>
      <c r="T552" s="9">
        <f t="shared" si="17"/>
        <v>41151.481770833328</v>
      </c>
    </row>
    <row r="553" spans="1:20" ht="45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>E553/D553</f>
        <v>1.6214066666666667</v>
      </c>
      <c r="P553">
        <f>E553/L553</f>
        <v>62.522107969151669</v>
      </c>
      <c r="Q553" t="s">
        <v>8321</v>
      </c>
      <c r="R553" t="s">
        <v>8322</v>
      </c>
      <c r="S553" s="9">
        <f t="shared" si="16"/>
        <v>41458.659571759257</v>
      </c>
      <c r="T553" s="9">
        <f t="shared" si="17"/>
        <v>41493.659571759257</v>
      </c>
    </row>
    <row r="554" spans="1:20" ht="30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>E554/D554</f>
        <v>1.0442100000000001</v>
      </c>
      <c r="P554">
        <f>E554/L554</f>
        <v>46.06808823529412</v>
      </c>
      <c r="Q554" t="s">
        <v>8321</v>
      </c>
      <c r="R554" t="s">
        <v>8322</v>
      </c>
      <c r="S554" s="9">
        <f t="shared" si="16"/>
        <v>40007.49591435185</v>
      </c>
      <c r="T554" s="9">
        <f t="shared" si="17"/>
        <v>40056.958333333328</v>
      </c>
    </row>
    <row r="555" spans="1:20" ht="45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>E555/D555</f>
        <v>1.0612433333333333</v>
      </c>
      <c r="P555">
        <f>E555/L555</f>
        <v>38.543946731234868</v>
      </c>
      <c r="Q555" t="s">
        <v>8321</v>
      </c>
      <c r="R555" t="s">
        <v>8322</v>
      </c>
      <c r="S555" s="9">
        <f t="shared" si="16"/>
        <v>41121.35355324074</v>
      </c>
      <c r="T555" s="9">
        <f t="shared" si="17"/>
        <v>41156.35355324074</v>
      </c>
    </row>
    <row r="556" spans="1:20" ht="45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>E556/D556</f>
        <v>1.5493846153846154</v>
      </c>
      <c r="P556">
        <f>E556/L556</f>
        <v>53.005263157894738</v>
      </c>
      <c r="Q556" t="s">
        <v>8321</v>
      </c>
      <c r="R556" t="s">
        <v>8322</v>
      </c>
      <c r="S556" s="9">
        <f t="shared" si="16"/>
        <v>41786.346828703703</v>
      </c>
      <c r="T556" s="9">
        <f t="shared" si="17"/>
        <v>41814.875</v>
      </c>
    </row>
    <row r="557" spans="1:20" ht="45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>E557/D557</f>
        <v>1.1077157238734421</v>
      </c>
      <c r="P557">
        <f>E557/L557</f>
        <v>73.355396825396824</v>
      </c>
      <c r="Q557" t="s">
        <v>8321</v>
      </c>
      <c r="R557" t="s">
        <v>8322</v>
      </c>
      <c r="S557" s="9">
        <f t="shared" si="16"/>
        <v>41681.890856481477</v>
      </c>
      <c r="T557" s="9">
        <f t="shared" si="17"/>
        <v>41721.849189814813</v>
      </c>
    </row>
    <row r="558" spans="1:20" ht="45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>E558/D558</f>
        <v>1.1091186666666666</v>
      </c>
      <c r="P558">
        <f>E558/L558</f>
        <v>127.97523076923076</v>
      </c>
      <c r="Q558" t="s">
        <v>8321</v>
      </c>
      <c r="R558" t="s">
        <v>8322</v>
      </c>
      <c r="S558" s="9">
        <f t="shared" si="16"/>
        <v>40513.54923611111</v>
      </c>
      <c r="T558" s="9">
        <f t="shared" si="17"/>
        <v>40603.54923611111</v>
      </c>
    </row>
    <row r="559" spans="1:20" ht="45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>E559/D559</f>
        <v>1.1071428571428572</v>
      </c>
      <c r="P559">
        <f>E559/L559</f>
        <v>104.72972972972973</v>
      </c>
      <c r="Q559" t="s">
        <v>8321</v>
      </c>
      <c r="R559" t="s">
        <v>8322</v>
      </c>
      <c r="S559" s="9">
        <f t="shared" si="16"/>
        <v>41463.535138888888</v>
      </c>
      <c r="T559" s="9">
        <f t="shared" si="17"/>
        <v>41483.535138888888</v>
      </c>
    </row>
    <row r="560" spans="1:20" ht="45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>E560/D560</f>
        <v>1.2361333333333333</v>
      </c>
      <c r="P560">
        <f>E560/L560</f>
        <v>67.671532846715323</v>
      </c>
      <c r="Q560" t="s">
        <v>8321</v>
      </c>
      <c r="R560" t="s">
        <v>8322</v>
      </c>
      <c r="S560" s="9">
        <f t="shared" si="16"/>
        <v>41586.266840277771</v>
      </c>
      <c r="T560" s="9">
        <f t="shared" si="17"/>
        <v>41616.999305555553</v>
      </c>
    </row>
    <row r="561" spans="1:20" ht="45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>E561/D561</f>
        <v>2.1105</v>
      </c>
      <c r="P561">
        <f>E561/L561</f>
        <v>95.931818181818187</v>
      </c>
      <c r="Q561" t="s">
        <v>8321</v>
      </c>
      <c r="R561" t="s">
        <v>8322</v>
      </c>
      <c r="S561" s="9">
        <f t="shared" si="16"/>
        <v>41320.50913194444</v>
      </c>
      <c r="T561" s="9">
        <f t="shared" si="17"/>
        <v>41343.958333333328</v>
      </c>
    </row>
    <row r="562" spans="1:20" ht="45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>E562/D562</f>
        <v>1.01</v>
      </c>
      <c r="P562">
        <f>E562/L562</f>
        <v>65.161290322580641</v>
      </c>
      <c r="Q562" t="s">
        <v>8313</v>
      </c>
      <c r="R562" t="s">
        <v>8314</v>
      </c>
      <c r="S562" s="9">
        <f t="shared" si="16"/>
        <v>42712.026412037034</v>
      </c>
      <c r="T562" s="9">
        <f t="shared" si="17"/>
        <v>42735.499305555553</v>
      </c>
    </row>
    <row r="563" spans="1:20" ht="45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>E563/D563</f>
        <v>1.0165</v>
      </c>
      <c r="P563">
        <f>E563/L563</f>
        <v>32.269841269841272</v>
      </c>
      <c r="Q563" t="s">
        <v>8313</v>
      </c>
      <c r="R563" t="s">
        <v>8314</v>
      </c>
      <c r="S563" s="9">
        <f t="shared" si="16"/>
        <v>42160.374710648146</v>
      </c>
      <c r="T563" s="9">
        <f t="shared" si="17"/>
        <v>42175.374710648146</v>
      </c>
    </row>
    <row r="564" spans="1:20" ht="45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>E564/D564</f>
        <v>1.0833333333333333</v>
      </c>
      <c r="P564">
        <f>E564/L564</f>
        <v>81.25</v>
      </c>
      <c r="Q564" t="s">
        <v>8313</v>
      </c>
      <c r="R564" t="s">
        <v>8314</v>
      </c>
      <c r="S564" s="9">
        <f t="shared" si="16"/>
        <v>42039.176238425927</v>
      </c>
      <c r="T564" s="9">
        <f t="shared" si="17"/>
        <v>42052.374999999993</v>
      </c>
    </row>
    <row r="565" spans="1:20" ht="60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>E565/D565</f>
        <v>2.42</v>
      </c>
      <c r="P565">
        <f>E565/L565</f>
        <v>24.2</v>
      </c>
      <c r="Q565" t="s">
        <v>8313</v>
      </c>
      <c r="R565" t="s">
        <v>8314</v>
      </c>
      <c r="S565" s="9">
        <f t="shared" si="16"/>
        <v>42107.412685185183</v>
      </c>
      <c r="T565" s="9">
        <f t="shared" si="17"/>
        <v>42167.412685185183</v>
      </c>
    </row>
    <row r="566" spans="1:20" ht="45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>E566/D566</f>
        <v>1.0044999999999999</v>
      </c>
      <c r="P566">
        <f>E566/L566</f>
        <v>65.868852459016395</v>
      </c>
      <c r="Q566" t="s">
        <v>8313</v>
      </c>
      <c r="R566" t="s">
        <v>8314</v>
      </c>
      <c r="S566" s="9">
        <f t="shared" si="16"/>
        <v>42560.946331018517</v>
      </c>
      <c r="T566" s="9">
        <f t="shared" si="17"/>
        <v>42591.958333333336</v>
      </c>
    </row>
    <row r="567" spans="1:20" ht="45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>E567/D567</f>
        <v>1.2506666666666666</v>
      </c>
      <c r="P567">
        <f>E567/L567</f>
        <v>36.07692307692308</v>
      </c>
      <c r="Q567" t="s">
        <v>8313</v>
      </c>
      <c r="R567" t="s">
        <v>8314</v>
      </c>
      <c r="S567" s="9">
        <f t="shared" si="16"/>
        <v>42708.926446759258</v>
      </c>
      <c r="T567" s="9">
        <f t="shared" si="17"/>
        <v>42738.926446759258</v>
      </c>
    </row>
    <row r="568" spans="1:20" ht="30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>E568/D568</f>
        <v>1.0857142857142856</v>
      </c>
      <c r="P568">
        <f>E568/L568</f>
        <v>44.186046511627907</v>
      </c>
      <c r="Q568" t="s">
        <v>8313</v>
      </c>
      <c r="R568" t="s">
        <v>8314</v>
      </c>
      <c r="S568" s="9">
        <f t="shared" si="16"/>
        <v>42086.406608796293</v>
      </c>
      <c r="T568" s="9">
        <f t="shared" si="17"/>
        <v>42117.082638888889</v>
      </c>
    </row>
    <row r="569" spans="1:20" ht="45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>E569/D569</f>
        <v>1.4570000000000001</v>
      </c>
      <c r="P569">
        <f>E569/L569</f>
        <v>104.07142857142857</v>
      </c>
      <c r="Q569" t="s">
        <v>8313</v>
      </c>
      <c r="R569" t="s">
        <v>8314</v>
      </c>
      <c r="S569" s="9">
        <f t="shared" si="16"/>
        <v>42064.444340277776</v>
      </c>
      <c r="T569" s="9">
        <f t="shared" si="17"/>
        <v>42101.083333333336</v>
      </c>
    </row>
    <row r="570" spans="1:20" ht="45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>E570/D570</f>
        <v>1.1000000000000001</v>
      </c>
      <c r="P570">
        <f>E570/L570</f>
        <v>35.96153846153846</v>
      </c>
      <c r="Q570" t="s">
        <v>8313</v>
      </c>
      <c r="R570" t="s">
        <v>8314</v>
      </c>
      <c r="S570" s="9">
        <f t="shared" si="16"/>
        <v>42256.555879629632</v>
      </c>
      <c r="T570" s="9">
        <f t="shared" si="17"/>
        <v>42283.749305555553</v>
      </c>
    </row>
    <row r="571" spans="1:20" ht="45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>E571/D571</f>
        <v>1.0223333333333333</v>
      </c>
      <c r="P571">
        <f>E571/L571</f>
        <v>127.79166666666667</v>
      </c>
      <c r="Q571" t="s">
        <v>8313</v>
      </c>
      <c r="R571" t="s">
        <v>8314</v>
      </c>
      <c r="S571" s="9">
        <f t="shared" si="16"/>
        <v>42292.492719907408</v>
      </c>
      <c r="T571" s="9">
        <f t="shared" si="17"/>
        <v>42322.534386574072</v>
      </c>
    </row>
    <row r="572" spans="1:20" ht="45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>E572/D572</f>
        <v>1.22</v>
      </c>
      <c r="P572">
        <f>E572/L572</f>
        <v>27.727272727272727</v>
      </c>
      <c r="Q572" t="s">
        <v>8313</v>
      </c>
      <c r="R572" t="s">
        <v>8314</v>
      </c>
      <c r="S572" s="9">
        <f t="shared" si="16"/>
        <v>42278.245335648149</v>
      </c>
      <c r="T572" s="9">
        <f t="shared" si="17"/>
        <v>42296.249999999993</v>
      </c>
    </row>
    <row r="573" spans="1:20" ht="45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>E573/D573</f>
        <v>1.0196000000000001</v>
      </c>
      <c r="P573">
        <f>E573/L573</f>
        <v>39.828125</v>
      </c>
      <c r="Q573" t="s">
        <v>8313</v>
      </c>
      <c r="R573" t="s">
        <v>8314</v>
      </c>
      <c r="S573" s="9">
        <f t="shared" si="16"/>
        <v>42184.364548611113</v>
      </c>
      <c r="T573" s="9">
        <f t="shared" si="17"/>
        <v>42214.499999999993</v>
      </c>
    </row>
    <row r="574" spans="1:20" ht="45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1.411764705882353</v>
      </c>
      <c r="P574">
        <f>E574/L574</f>
        <v>52.173913043478258</v>
      </c>
      <c r="Q574" t="s">
        <v>8313</v>
      </c>
      <c r="R574" t="s">
        <v>8314</v>
      </c>
      <c r="S574" s="9">
        <f t="shared" si="16"/>
        <v>42422.842280092591</v>
      </c>
      <c r="T574" s="9">
        <f t="shared" si="17"/>
        <v>42442.800613425927</v>
      </c>
    </row>
    <row r="575" spans="1:20" ht="45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>E575/D575</f>
        <v>1.0952500000000001</v>
      </c>
      <c r="P575">
        <f>E575/L575</f>
        <v>92.037815126050418</v>
      </c>
      <c r="Q575" t="s">
        <v>8313</v>
      </c>
      <c r="R575" t="s">
        <v>8314</v>
      </c>
      <c r="S575" s="9">
        <f t="shared" si="16"/>
        <v>42461.538865740738</v>
      </c>
      <c r="T575" s="9">
        <f t="shared" si="17"/>
        <v>42491.538865740738</v>
      </c>
    </row>
    <row r="576" spans="1:20" ht="45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>E576/D576</f>
        <v>1.0465</v>
      </c>
      <c r="P576">
        <f>E576/L576</f>
        <v>63.424242424242422</v>
      </c>
      <c r="Q576" t="s">
        <v>8313</v>
      </c>
      <c r="R576" t="s">
        <v>8314</v>
      </c>
      <c r="S576" s="9">
        <f t="shared" si="16"/>
        <v>42458.472592592589</v>
      </c>
      <c r="T576" s="9">
        <f t="shared" si="17"/>
        <v>42488.472592592589</v>
      </c>
    </row>
    <row r="577" spans="1:20" ht="45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>E577/D577</f>
        <v>1.24</v>
      </c>
      <c r="P577">
        <f>E577/L577</f>
        <v>135.625</v>
      </c>
      <c r="Q577" t="s">
        <v>8313</v>
      </c>
      <c r="R577" t="s">
        <v>8314</v>
      </c>
      <c r="S577" s="9">
        <f t="shared" si="16"/>
        <v>42169.606006944443</v>
      </c>
      <c r="T577" s="9">
        <f t="shared" si="17"/>
        <v>42199.606006944443</v>
      </c>
    </row>
    <row r="578" spans="1:20" ht="45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1.35</v>
      </c>
      <c r="P578">
        <f>E578/L578</f>
        <v>168.75</v>
      </c>
      <c r="Q578" t="s">
        <v>8313</v>
      </c>
      <c r="R578" t="s">
        <v>8314</v>
      </c>
      <c r="S578" s="9">
        <f t="shared" si="16"/>
        <v>42483.466874999998</v>
      </c>
      <c r="T578" s="9">
        <f t="shared" si="17"/>
        <v>42522.581249999996</v>
      </c>
    </row>
    <row r="579" spans="1:20" ht="45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>E579/D579</f>
        <v>1.0275000000000001</v>
      </c>
      <c r="P579">
        <f>E579/L579</f>
        <v>70.862068965517238</v>
      </c>
      <c r="Q579" t="s">
        <v>8313</v>
      </c>
      <c r="R579" t="s">
        <v>8314</v>
      </c>
      <c r="S579" s="9">
        <f t="shared" ref="S579:S642" si="18">(J579/86400)+25569+(-5/24)</f>
        <v>42195.541412037033</v>
      </c>
      <c r="T579" s="9">
        <f t="shared" ref="T579:T642" si="19">(I579/86400)+25569+(-5/24)</f>
        <v>42205.916666666664</v>
      </c>
    </row>
    <row r="580" spans="1:20" ht="45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>E580/D580</f>
        <v>1</v>
      </c>
      <c r="P580">
        <f>E580/L580</f>
        <v>50</v>
      </c>
      <c r="Q580" t="s">
        <v>8313</v>
      </c>
      <c r="R580" t="s">
        <v>8314</v>
      </c>
      <c r="S580" s="9">
        <f t="shared" si="18"/>
        <v>42674.849664351852</v>
      </c>
      <c r="T580" s="9">
        <f t="shared" si="19"/>
        <v>42704.891331018516</v>
      </c>
    </row>
    <row r="581" spans="1:20" ht="30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>E581/D581</f>
        <v>1.3026085714285716</v>
      </c>
      <c r="P581">
        <f>E581/L581</f>
        <v>42.214166666666671</v>
      </c>
      <c r="Q581" t="s">
        <v>8313</v>
      </c>
      <c r="R581" t="s">
        <v>8314</v>
      </c>
      <c r="S581" s="9">
        <f t="shared" si="18"/>
        <v>42566.232870370368</v>
      </c>
      <c r="T581" s="9">
        <f t="shared" si="19"/>
        <v>42582.249999999993</v>
      </c>
    </row>
    <row r="582" spans="1:20" ht="45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>E582/D582</f>
        <v>3.7773333333333334</v>
      </c>
      <c r="P582">
        <f>E582/L582</f>
        <v>40.762589928057551</v>
      </c>
      <c r="Q582" t="s">
        <v>8318</v>
      </c>
      <c r="R582" t="s">
        <v>8319</v>
      </c>
      <c r="S582" s="9">
        <f t="shared" si="18"/>
        <v>42522.581469907404</v>
      </c>
      <c r="T582" s="9">
        <f t="shared" si="19"/>
        <v>42551.581469907404</v>
      </c>
    </row>
    <row r="583" spans="1:20" ht="45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>E583/D583</f>
        <v>1.25</v>
      </c>
      <c r="P583">
        <f>E583/L583</f>
        <v>53.571428571428569</v>
      </c>
      <c r="Q583" t="s">
        <v>8318</v>
      </c>
      <c r="R583" t="s">
        <v>8319</v>
      </c>
      <c r="S583" s="9">
        <f t="shared" si="18"/>
        <v>41799.606006944443</v>
      </c>
      <c r="T583" s="9">
        <f t="shared" si="19"/>
        <v>41834.606006944443</v>
      </c>
    </row>
    <row r="584" spans="1:20" ht="45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>E584/D584</f>
        <v>1.473265306122449</v>
      </c>
      <c r="P584">
        <f>E584/L584</f>
        <v>48.449664429530202</v>
      </c>
      <c r="Q584" t="s">
        <v>8318</v>
      </c>
      <c r="R584" t="s">
        <v>8319</v>
      </c>
      <c r="S584" s="9">
        <f t="shared" si="18"/>
        <v>41421.867488425924</v>
      </c>
      <c r="T584" s="9">
        <f t="shared" si="19"/>
        <v>41451.867488425924</v>
      </c>
    </row>
    <row r="585" spans="1:20" ht="45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>E585/D585</f>
        <v>1.022</v>
      </c>
      <c r="P585">
        <f>E585/L585</f>
        <v>82.41935483870968</v>
      </c>
      <c r="Q585" t="s">
        <v>8318</v>
      </c>
      <c r="R585" t="s">
        <v>8319</v>
      </c>
      <c r="S585" s="9">
        <f t="shared" si="18"/>
        <v>42040.429687499993</v>
      </c>
      <c r="T585" s="9">
        <f t="shared" si="19"/>
        <v>42070.429687499993</v>
      </c>
    </row>
    <row r="586" spans="1:20" ht="45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>E586/D586</f>
        <v>1.018723404255319</v>
      </c>
      <c r="P586">
        <f>E586/L586</f>
        <v>230.19230769230768</v>
      </c>
      <c r="Q586" t="s">
        <v>8318</v>
      </c>
      <c r="R586" t="s">
        <v>8319</v>
      </c>
      <c r="S586" s="9">
        <f t="shared" si="18"/>
        <v>41963.297835648147</v>
      </c>
      <c r="T586" s="9">
        <f t="shared" si="19"/>
        <v>41991.297835648147</v>
      </c>
    </row>
    <row r="587" spans="1:20" ht="45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>E587/D587</f>
        <v>2.0419999999999998</v>
      </c>
      <c r="P587">
        <f>E587/L587</f>
        <v>59.360465116279073</v>
      </c>
      <c r="Q587" t="s">
        <v>8318</v>
      </c>
      <c r="R587" t="s">
        <v>8319</v>
      </c>
      <c r="S587" s="9">
        <f t="shared" si="18"/>
        <v>42317.124247685184</v>
      </c>
      <c r="T587" s="9">
        <f t="shared" si="19"/>
        <v>42354.082638888889</v>
      </c>
    </row>
    <row r="588" spans="1:20" ht="45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>E588/D588</f>
        <v>1.0405</v>
      </c>
      <c r="P588">
        <f>E588/L588</f>
        <v>66.698717948717942</v>
      </c>
      <c r="Q588" t="s">
        <v>8318</v>
      </c>
      <c r="R588" t="s">
        <v>8319</v>
      </c>
      <c r="S588" s="9">
        <f t="shared" si="18"/>
        <v>42333.804791666662</v>
      </c>
      <c r="T588" s="9">
        <f t="shared" si="19"/>
        <v>42363.804791666662</v>
      </c>
    </row>
    <row r="589" spans="1:20" ht="30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>E589/D589</f>
        <v>1.0126500000000001</v>
      </c>
      <c r="P589">
        <f>E589/L589</f>
        <v>168.77500000000001</v>
      </c>
      <c r="Q589" t="s">
        <v>8318</v>
      </c>
      <c r="R589" t="s">
        <v>8319</v>
      </c>
      <c r="S589" s="9">
        <f t="shared" si="18"/>
        <v>42382.531759259255</v>
      </c>
      <c r="T589" s="9">
        <f t="shared" si="19"/>
        <v>42412.531759259255</v>
      </c>
    </row>
    <row r="590" spans="1:20" ht="45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>E590/D590</f>
        <v>1.3613999999999999</v>
      </c>
      <c r="P590">
        <f>E590/L590</f>
        <v>59.973568281938327</v>
      </c>
      <c r="Q590" t="s">
        <v>8318</v>
      </c>
      <c r="R590" t="s">
        <v>8319</v>
      </c>
      <c r="S590" s="9">
        <f t="shared" si="18"/>
        <v>42200.369976851849</v>
      </c>
      <c r="T590" s="9">
        <f t="shared" si="19"/>
        <v>42251.957638888889</v>
      </c>
    </row>
    <row r="591" spans="1:20" ht="30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>E591/D591</f>
        <v>1.3360000000000001</v>
      </c>
      <c r="P591">
        <f>E591/L591</f>
        <v>31.80952380952381</v>
      </c>
      <c r="Q591" t="s">
        <v>8318</v>
      </c>
      <c r="R591" t="s">
        <v>8319</v>
      </c>
      <c r="S591" s="9">
        <f t="shared" si="18"/>
        <v>41308.909583333334</v>
      </c>
      <c r="T591" s="9">
        <f t="shared" si="19"/>
        <v>41343.791666666664</v>
      </c>
    </row>
    <row r="592" spans="1:20" ht="45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>E592/D592</f>
        <v>1.3025</v>
      </c>
      <c r="P592">
        <f>E592/L592</f>
        <v>24.421875</v>
      </c>
      <c r="Q592" t="s">
        <v>8318</v>
      </c>
      <c r="R592" t="s">
        <v>8319</v>
      </c>
      <c r="S592" s="9">
        <f t="shared" si="18"/>
        <v>42502.599293981482</v>
      </c>
      <c r="T592" s="9">
        <f t="shared" si="19"/>
        <v>42532.599293981482</v>
      </c>
    </row>
    <row r="593" spans="1:20" ht="45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>E593/D593</f>
        <v>1.2267999999999999</v>
      </c>
      <c r="P593">
        <f>E593/L593</f>
        <v>25.347107438016529</v>
      </c>
      <c r="Q593" t="s">
        <v>8318</v>
      </c>
      <c r="R593" t="s">
        <v>8319</v>
      </c>
      <c r="S593" s="9">
        <f t="shared" si="18"/>
        <v>41213.046354166661</v>
      </c>
      <c r="T593" s="9">
        <f t="shared" si="19"/>
        <v>41243.208333333328</v>
      </c>
    </row>
    <row r="594" spans="1:20" ht="45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>E594/D594</f>
        <v>1.8281058823529412</v>
      </c>
      <c r="P594">
        <f>E594/L594</f>
        <v>71.443218390804603</v>
      </c>
      <c r="Q594" t="s">
        <v>8318</v>
      </c>
      <c r="R594" t="s">
        <v>8319</v>
      </c>
      <c r="S594" s="9">
        <f t="shared" si="18"/>
        <v>41429.830555555549</v>
      </c>
      <c r="T594" s="9">
        <f t="shared" si="19"/>
        <v>41459.830555555549</v>
      </c>
    </row>
    <row r="595" spans="1:20" ht="45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>E595/D595</f>
        <v>1.2529999999999999</v>
      </c>
      <c r="P595">
        <f>E595/L595</f>
        <v>38.553846153846152</v>
      </c>
      <c r="Q595" t="s">
        <v>8318</v>
      </c>
      <c r="R595" t="s">
        <v>8319</v>
      </c>
      <c r="S595" s="9">
        <f t="shared" si="18"/>
        <v>41304.753900462958</v>
      </c>
      <c r="T595" s="9">
        <f t="shared" si="19"/>
        <v>41334.040972222218</v>
      </c>
    </row>
    <row r="596" spans="1:20" ht="45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>E596/D596</f>
        <v>1.1166666666666667</v>
      </c>
      <c r="P596">
        <f>E596/L596</f>
        <v>68.367346938775512</v>
      </c>
      <c r="Q596" t="s">
        <v>8318</v>
      </c>
      <c r="R596" t="s">
        <v>8319</v>
      </c>
      <c r="S596" s="9">
        <f t="shared" si="18"/>
        <v>40689.362534722219</v>
      </c>
      <c r="T596" s="9">
        <f t="shared" si="19"/>
        <v>40719.362534722219</v>
      </c>
    </row>
    <row r="597" spans="1:20" ht="45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>E597/D597</f>
        <v>1.1575757575757575</v>
      </c>
      <c r="P597">
        <f>E597/L597</f>
        <v>40.210526315789473</v>
      </c>
      <c r="Q597" t="s">
        <v>8318</v>
      </c>
      <c r="R597" t="s">
        <v>8319</v>
      </c>
      <c r="S597" s="9">
        <f t="shared" si="18"/>
        <v>40668.606365740736</v>
      </c>
      <c r="T597" s="9">
        <f t="shared" si="19"/>
        <v>40730.606365740736</v>
      </c>
    </row>
    <row r="598" spans="1:20" ht="30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>E598/D598</f>
        <v>1.732</v>
      </c>
      <c r="P598">
        <f>E598/L598</f>
        <v>32.074074074074076</v>
      </c>
      <c r="Q598" t="s">
        <v>8318</v>
      </c>
      <c r="R598" t="s">
        <v>8319</v>
      </c>
      <c r="S598" s="9">
        <f t="shared" si="18"/>
        <v>41095.692361111105</v>
      </c>
      <c r="T598" s="9">
        <f t="shared" si="19"/>
        <v>41123.692361111105</v>
      </c>
    </row>
    <row r="599" spans="1:20" ht="45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>E599/D599</f>
        <v>1.2598333333333334</v>
      </c>
      <c r="P599">
        <f>E599/L599</f>
        <v>28.632575757575758</v>
      </c>
      <c r="Q599" t="s">
        <v>8318</v>
      </c>
      <c r="R599" t="s">
        <v>8319</v>
      </c>
      <c r="S599" s="9">
        <f t="shared" si="18"/>
        <v>41781.508935185186</v>
      </c>
      <c r="T599" s="9">
        <f t="shared" si="19"/>
        <v>41811.508935185186</v>
      </c>
    </row>
    <row r="600" spans="1:20" ht="30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>E600/D600</f>
        <v>1.091</v>
      </c>
      <c r="P600">
        <f>E600/L600</f>
        <v>43.64</v>
      </c>
      <c r="Q600" t="s">
        <v>8318</v>
      </c>
      <c r="R600" t="s">
        <v>8319</v>
      </c>
      <c r="S600" s="9">
        <f t="shared" si="18"/>
        <v>41464.726053240738</v>
      </c>
      <c r="T600" s="9">
        <f t="shared" si="19"/>
        <v>41524.726053240738</v>
      </c>
    </row>
    <row r="601" spans="1:20" ht="45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>E601/D601</f>
        <v>1</v>
      </c>
      <c r="P601">
        <f>E601/L601</f>
        <v>40</v>
      </c>
      <c r="Q601" t="s">
        <v>8318</v>
      </c>
      <c r="R601" t="s">
        <v>8319</v>
      </c>
      <c r="S601" s="9">
        <f t="shared" si="18"/>
        <v>42396.635729166665</v>
      </c>
      <c r="T601" s="9">
        <f t="shared" si="19"/>
        <v>42415.124305555553</v>
      </c>
    </row>
    <row r="602" spans="1:20" ht="45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>E602/D602</f>
        <v>1.1864285714285714</v>
      </c>
      <c r="P602">
        <f>E602/L602</f>
        <v>346.04166666666669</v>
      </c>
      <c r="Q602" t="s">
        <v>8321</v>
      </c>
      <c r="R602" t="s">
        <v>8322</v>
      </c>
      <c r="S602" s="9">
        <f t="shared" si="18"/>
        <v>41951.487337962964</v>
      </c>
      <c r="T602" s="9">
        <f t="shared" si="19"/>
        <v>42011.487337962964</v>
      </c>
    </row>
    <row r="603" spans="1:20" ht="45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>E603/D603</f>
        <v>1.0026666666666666</v>
      </c>
      <c r="P603">
        <f>E603/L603</f>
        <v>81.739130434782609</v>
      </c>
      <c r="Q603" t="s">
        <v>8321</v>
      </c>
      <c r="R603" t="s">
        <v>8322</v>
      </c>
      <c r="S603" s="9">
        <f t="shared" si="18"/>
        <v>42049.524907407402</v>
      </c>
      <c r="T603" s="9">
        <f t="shared" si="19"/>
        <v>42079.483240740738</v>
      </c>
    </row>
    <row r="604" spans="1:20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>E604/D604</f>
        <v>1.2648920000000001</v>
      </c>
      <c r="P604">
        <f>E604/L604</f>
        <v>64.535306122448986</v>
      </c>
      <c r="Q604" t="s">
        <v>8321</v>
      </c>
      <c r="R604" t="s">
        <v>8322</v>
      </c>
      <c r="S604" s="9">
        <f t="shared" si="18"/>
        <v>41924.787766203699</v>
      </c>
      <c r="T604" s="9">
        <f t="shared" si="19"/>
        <v>41969.829432870371</v>
      </c>
    </row>
    <row r="605" spans="1:20" ht="45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>E605/D605</f>
        <v>1.1426000000000001</v>
      </c>
      <c r="P605">
        <f>E605/L605</f>
        <v>63.477777777777774</v>
      </c>
      <c r="Q605" t="s">
        <v>8321</v>
      </c>
      <c r="R605" t="s">
        <v>8322</v>
      </c>
      <c r="S605" s="9">
        <f t="shared" si="18"/>
        <v>42291.794560185182</v>
      </c>
      <c r="T605" s="9">
        <f t="shared" si="19"/>
        <v>42321.836226851847</v>
      </c>
    </row>
    <row r="606" spans="1:20" ht="45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>E606/D606</f>
        <v>1.107</v>
      </c>
      <c r="P606">
        <f>E606/L606</f>
        <v>63.620689655172413</v>
      </c>
      <c r="Q606" t="s">
        <v>8321</v>
      </c>
      <c r="R606" t="s">
        <v>8322</v>
      </c>
      <c r="S606" s="9">
        <f t="shared" si="18"/>
        <v>42145.982569444437</v>
      </c>
      <c r="T606" s="9">
        <f t="shared" si="19"/>
        <v>42169.982569444437</v>
      </c>
    </row>
    <row r="607" spans="1:20" ht="45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>E607/D607</f>
        <v>1.0534805315203954</v>
      </c>
      <c r="P607">
        <f>E607/L607</f>
        <v>83.967068965517228</v>
      </c>
      <c r="Q607" t="s">
        <v>8321</v>
      </c>
      <c r="R607" t="s">
        <v>8322</v>
      </c>
      <c r="S607" s="9">
        <f t="shared" si="18"/>
        <v>41710.385949074072</v>
      </c>
      <c r="T607" s="9">
        <f t="shared" si="19"/>
        <v>41740.385949074072</v>
      </c>
    </row>
    <row r="608" spans="1:20" ht="30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>E608/D608</f>
        <v>1.0366666666666666</v>
      </c>
      <c r="P608">
        <f>E608/L608</f>
        <v>77.75</v>
      </c>
      <c r="Q608" t="s">
        <v>8321</v>
      </c>
      <c r="R608" t="s">
        <v>8322</v>
      </c>
      <c r="S608" s="9">
        <f t="shared" si="18"/>
        <v>41547.795023148145</v>
      </c>
      <c r="T608" s="9">
        <f t="shared" si="19"/>
        <v>41562.795023148145</v>
      </c>
    </row>
    <row r="609" spans="1:20" ht="45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>E609/D609</f>
        <v>1.0708672667523933</v>
      </c>
      <c r="P609">
        <f>E609/L609</f>
        <v>107.07142857142857</v>
      </c>
      <c r="Q609" t="s">
        <v>8321</v>
      </c>
      <c r="R609" t="s">
        <v>8322</v>
      </c>
      <c r="S609" s="9">
        <f t="shared" si="18"/>
        <v>42101.550254629627</v>
      </c>
      <c r="T609" s="9">
        <f t="shared" si="19"/>
        <v>42131.550254629627</v>
      </c>
    </row>
    <row r="610" spans="1:20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>E610/D610</f>
        <v>1.24</v>
      </c>
      <c r="P610">
        <f>E610/L610</f>
        <v>38.75</v>
      </c>
      <c r="Q610" t="s">
        <v>8321</v>
      </c>
      <c r="R610" t="s">
        <v>8322</v>
      </c>
      <c r="S610" s="9">
        <f t="shared" si="18"/>
        <v>41072.53162037037</v>
      </c>
      <c r="T610" s="9">
        <f t="shared" si="19"/>
        <v>41102.53162037037</v>
      </c>
    </row>
    <row r="611" spans="1:20" ht="30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>E611/D611</f>
        <v>1.0501</v>
      </c>
      <c r="P611">
        <f>E611/L611</f>
        <v>201.94230769230768</v>
      </c>
      <c r="Q611" t="s">
        <v>8321</v>
      </c>
      <c r="R611" t="s">
        <v>8322</v>
      </c>
      <c r="S611" s="9">
        <f t="shared" si="18"/>
        <v>42704.743437499994</v>
      </c>
      <c r="T611" s="9">
        <f t="shared" si="19"/>
        <v>42734.743437499994</v>
      </c>
    </row>
    <row r="612" spans="1:20" ht="45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>E612/D612</f>
        <v>1.8946666666666667</v>
      </c>
      <c r="P612">
        <f>E612/L612</f>
        <v>43.060606060606062</v>
      </c>
      <c r="Q612" t="s">
        <v>8321</v>
      </c>
      <c r="R612" t="s">
        <v>8322</v>
      </c>
      <c r="S612" s="9">
        <f t="shared" si="18"/>
        <v>42423.953564814808</v>
      </c>
      <c r="T612" s="9">
        <f t="shared" si="19"/>
        <v>42453.911898148144</v>
      </c>
    </row>
    <row r="613" spans="1:20" ht="45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>E613/D613</f>
        <v>1.7132499999999999</v>
      </c>
      <c r="P613">
        <f>E613/L613</f>
        <v>62.871559633027523</v>
      </c>
      <c r="Q613" t="s">
        <v>8321</v>
      </c>
      <c r="R613" t="s">
        <v>8322</v>
      </c>
      <c r="S613" s="9">
        <f t="shared" si="18"/>
        <v>42719.857858796291</v>
      </c>
      <c r="T613" s="9">
        <f t="shared" si="19"/>
        <v>42749.857858796291</v>
      </c>
    </row>
    <row r="614" spans="1:20" ht="30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>E614/D614</f>
        <v>2.5248648648648651</v>
      </c>
      <c r="P614">
        <f>E614/L614</f>
        <v>55.607142857142854</v>
      </c>
      <c r="Q614" t="s">
        <v>8321</v>
      </c>
      <c r="R614" t="s">
        <v>8322</v>
      </c>
      <c r="S614" s="9">
        <f t="shared" si="18"/>
        <v>42677.460717592585</v>
      </c>
      <c r="T614" s="9">
        <f t="shared" si="19"/>
        <v>42707.502384259256</v>
      </c>
    </row>
    <row r="615" spans="1:20" ht="45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>E615/D615</f>
        <v>1.1615384615384616</v>
      </c>
      <c r="P615">
        <f>E615/L615</f>
        <v>48.70967741935484</v>
      </c>
      <c r="Q615" t="s">
        <v>8321</v>
      </c>
      <c r="R615" t="s">
        <v>8322</v>
      </c>
      <c r="S615" s="9">
        <f t="shared" si="18"/>
        <v>42747.01122685185</v>
      </c>
      <c r="T615" s="9">
        <f t="shared" si="19"/>
        <v>42768.96597222222</v>
      </c>
    </row>
    <row r="616" spans="1:20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>E616/D616</f>
        <v>2.0335000000000001</v>
      </c>
      <c r="P616">
        <f>E616/L616</f>
        <v>30.578947368421051</v>
      </c>
      <c r="Q616" t="s">
        <v>8321</v>
      </c>
      <c r="R616" t="s">
        <v>8322</v>
      </c>
      <c r="S616" s="9">
        <f t="shared" si="18"/>
        <v>42568.551041666666</v>
      </c>
      <c r="T616" s="9">
        <f t="shared" si="19"/>
        <v>42583.551041666666</v>
      </c>
    </row>
    <row r="617" spans="1:20" ht="30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>E617/D617</f>
        <v>1.1160000000000001</v>
      </c>
      <c r="P617">
        <f>E617/L617</f>
        <v>73.907284768211923</v>
      </c>
      <c r="Q617" t="s">
        <v>8321</v>
      </c>
      <c r="R617" t="s">
        <v>8322</v>
      </c>
      <c r="S617" s="9">
        <f t="shared" si="18"/>
        <v>42130.283287037033</v>
      </c>
      <c r="T617" s="9">
        <f t="shared" si="19"/>
        <v>42160.283287037033</v>
      </c>
    </row>
    <row r="618" spans="1:20" ht="30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>E618/D618</f>
        <v>4.24</v>
      </c>
      <c r="P618">
        <f>E618/L618</f>
        <v>21.2</v>
      </c>
      <c r="Q618" t="s">
        <v>8321</v>
      </c>
      <c r="R618" t="s">
        <v>8322</v>
      </c>
      <c r="S618" s="9">
        <f t="shared" si="18"/>
        <v>42141.554467592585</v>
      </c>
      <c r="T618" s="9">
        <f t="shared" si="19"/>
        <v>42163.874999999993</v>
      </c>
    </row>
    <row r="619" spans="1:20" ht="45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>E619/D619</f>
        <v>1.071</v>
      </c>
      <c r="P619">
        <f>E619/L619</f>
        <v>73.356164383561648</v>
      </c>
      <c r="Q619" t="s">
        <v>8321</v>
      </c>
      <c r="R619" t="s">
        <v>8322</v>
      </c>
      <c r="S619" s="9">
        <f t="shared" si="18"/>
        <v>42703.006076388883</v>
      </c>
      <c r="T619" s="9">
        <f t="shared" si="19"/>
        <v>42733.006076388883</v>
      </c>
    </row>
    <row r="620" spans="1:20" ht="45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>E620/D620</f>
        <v>1.043625</v>
      </c>
      <c r="P620">
        <f>E620/L620</f>
        <v>56.412162162162161</v>
      </c>
      <c r="Q620" t="s">
        <v>8321</v>
      </c>
      <c r="R620" t="s">
        <v>8322</v>
      </c>
      <c r="S620" s="9">
        <f t="shared" si="18"/>
        <v>41370.591851851852</v>
      </c>
      <c r="T620" s="9">
        <f t="shared" si="19"/>
        <v>41400.591851851852</v>
      </c>
    </row>
    <row r="621" spans="1:20" ht="45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>E621/D621</f>
        <v>2.124090909090909</v>
      </c>
      <c r="P621">
        <f>E621/L621</f>
        <v>50.247311827956992</v>
      </c>
      <c r="Q621" t="s">
        <v>8321</v>
      </c>
      <c r="R621" t="s">
        <v>8322</v>
      </c>
      <c r="S621" s="9">
        <f t="shared" si="18"/>
        <v>42706.866643518515</v>
      </c>
      <c r="T621" s="9">
        <f t="shared" si="19"/>
        <v>42726.866643518515</v>
      </c>
    </row>
    <row r="622" spans="1:20" ht="45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>E622/D622</f>
        <v>1.2408571428571429</v>
      </c>
      <c r="P622">
        <f>E622/L622</f>
        <v>68.936507936507937</v>
      </c>
      <c r="Q622" t="s">
        <v>8321</v>
      </c>
      <c r="R622" t="s">
        <v>8322</v>
      </c>
      <c r="S622" s="9">
        <f t="shared" si="18"/>
        <v>42160.526874999996</v>
      </c>
      <c r="T622" s="9">
        <f t="shared" si="19"/>
        <v>42190.526874999996</v>
      </c>
    </row>
    <row r="623" spans="1:20" ht="45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>E623/D623</f>
        <v>1.10406125</v>
      </c>
      <c r="P623">
        <f>E623/L623</f>
        <v>65.914104477611943</v>
      </c>
      <c r="Q623" t="s">
        <v>8321</v>
      </c>
      <c r="R623" t="s">
        <v>8322</v>
      </c>
      <c r="S623" s="9">
        <f t="shared" si="18"/>
        <v>42433.480567129627</v>
      </c>
      <c r="T623" s="9">
        <f t="shared" si="19"/>
        <v>42489.299305555549</v>
      </c>
    </row>
    <row r="624" spans="1:20" ht="30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>E624/D624</f>
        <v>2.1875</v>
      </c>
      <c r="P624">
        <f>E624/L624</f>
        <v>62.5</v>
      </c>
      <c r="Q624" t="s">
        <v>8321</v>
      </c>
      <c r="R624" t="s">
        <v>8322</v>
      </c>
      <c r="S624" s="9">
        <f t="shared" si="18"/>
        <v>42184.438530092586</v>
      </c>
      <c r="T624" s="9">
        <f t="shared" si="19"/>
        <v>42214.438530092586</v>
      </c>
    </row>
    <row r="625" spans="1:20" ht="45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>E625/D625</f>
        <v>1.36625</v>
      </c>
      <c r="P625">
        <f>E625/L625</f>
        <v>70.064102564102569</v>
      </c>
      <c r="Q625" t="s">
        <v>8321</v>
      </c>
      <c r="R625" t="s">
        <v>8322</v>
      </c>
      <c r="S625" s="9">
        <f t="shared" si="18"/>
        <v>42126.712905092594</v>
      </c>
      <c r="T625" s="9">
        <f t="shared" si="19"/>
        <v>42157.979166666664</v>
      </c>
    </row>
    <row r="626" spans="1:20" ht="45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>E626/D626</f>
        <v>1.348074</v>
      </c>
      <c r="P626">
        <f>E626/L626</f>
        <v>60.181874999999998</v>
      </c>
      <c r="Q626" t="s">
        <v>8321</v>
      </c>
      <c r="R626" t="s">
        <v>8322</v>
      </c>
      <c r="S626" s="9">
        <f t="shared" si="18"/>
        <v>42634.406446759262</v>
      </c>
      <c r="T626" s="9">
        <f t="shared" si="19"/>
        <v>42660.468055555553</v>
      </c>
    </row>
    <row r="627" spans="1:20" ht="30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>E627/D627</f>
        <v>1.454</v>
      </c>
      <c r="P627">
        <f>E627/L627</f>
        <v>21.382352941176471</v>
      </c>
      <c r="Q627" t="s">
        <v>8321</v>
      </c>
      <c r="R627" t="s">
        <v>8322</v>
      </c>
      <c r="S627" s="9">
        <f t="shared" si="18"/>
        <v>42565.272650462961</v>
      </c>
      <c r="T627" s="9">
        <f t="shared" si="19"/>
        <v>42595.272650462961</v>
      </c>
    </row>
    <row r="628" spans="1:20" ht="45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>E628/D628</f>
        <v>1.0910714285714285</v>
      </c>
      <c r="P628">
        <f>E628/L628</f>
        <v>160.78947368421052</v>
      </c>
      <c r="Q628" t="s">
        <v>8321</v>
      </c>
      <c r="R628" t="s">
        <v>8322</v>
      </c>
      <c r="S628" s="9">
        <f t="shared" si="18"/>
        <v>42087.594976851855</v>
      </c>
      <c r="T628" s="9">
        <f t="shared" si="19"/>
        <v>42121.508333333331</v>
      </c>
    </row>
    <row r="629" spans="1:20" ht="45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>E629/D629</f>
        <v>1.1020000000000001</v>
      </c>
      <c r="P629">
        <f>E629/L629</f>
        <v>42.384615384615387</v>
      </c>
      <c r="Q629" t="s">
        <v>8321</v>
      </c>
      <c r="R629" t="s">
        <v>8322</v>
      </c>
      <c r="S629" s="9">
        <f t="shared" si="18"/>
        <v>42193.442337962959</v>
      </c>
      <c r="T629" s="9">
        <f t="shared" si="19"/>
        <v>42237.999305555553</v>
      </c>
    </row>
    <row r="630" spans="1:20" ht="45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>E630/D630</f>
        <v>1.1364000000000001</v>
      </c>
      <c r="P630">
        <f>E630/L630</f>
        <v>27.317307692307693</v>
      </c>
      <c r="Q630" t="s">
        <v>8321</v>
      </c>
      <c r="R630" t="s">
        <v>8322</v>
      </c>
      <c r="S630" s="9">
        <f t="shared" si="18"/>
        <v>42400.946597222217</v>
      </c>
      <c r="T630" s="9">
        <f t="shared" si="19"/>
        <v>42431.946597222217</v>
      </c>
    </row>
    <row r="631" spans="1:20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>E631/D631</f>
        <v>1.0235000000000001</v>
      </c>
      <c r="P631">
        <f>E631/L631</f>
        <v>196.82692307692307</v>
      </c>
      <c r="Q631" t="s">
        <v>8321</v>
      </c>
      <c r="R631" t="s">
        <v>8322</v>
      </c>
      <c r="S631" s="9">
        <f t="shared" si="18"/>
        <v>42553.473645833328</v>
      </c>
      <c r="T631" s="9">
        <f t="shared" si="19"/>
        <v>42583.473645833328</v>
      </c>
    </row>
    <row r="632" spans="1:20" ht="45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>E632/D632</f>
        <v>1.2213333333333334</v>
      </c>
      <c r="P632">
        <f>E632/L632</f>
        <v>53.882352941176471</v>
      </c>
      <c r="Q632" t="s">
        <v>8321</v>
      </c>
      <c r="R632" t="s">
        <v>8322</v>
      </c>
      <c r="S632" s="9">
        <f t="shared" si="18"/>
        <v>42751.936643518515</v>
      </c>
      <c r="T632" s="9">
        <f t="shared" si="19"/>
        <v>42794.916666666664</v>
      </c>
    </row>
    <row r="633" spans="1:20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>E633/D633</f>
        <v>1.1188571428571428</v>
      </c>
      <c r="P633">
        <f>E633/L633</f>
        <v>47.756097560975611</v>
      </c>
      <c r="Q633" t="s">
        <v>8321</v>
      </c>
      <c r="R633" t="s">
        <v>8322</v>
      </c>
      <c r="S633" s="9">
        <f t="shared" si="18"/>
        <v>42719.700011574074</v>
      </c>
      <c r="T633" s="9">
        <f t="shared" si="19"/>
        <v>42749.700011574074</v>
      </c>
    </row>
    <row r="634" spans="1:20" ht="45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>E634/D634</f>
        <v>1.073</v>
      </c>
      <c r="P634">
        <f>E634/L634</f>
        <v>88.191780821917803</v>
      </c>
      <c r="Q634" t="s">
        <v>8321</v>
      </c>
      <c r="R634" t="s">
        <v>8322</v>
      </c>
      <c r="S634" s="9">
        <f t="shared" si="18"/>
        <v>42018.790300925924</v>
      </c>
      <c r="T634" s="9">
        <f t="shared" si="19"/>
        <v>42048.790300925924</v>
      </c>
    </row>
    <row r="635" spans="1:20" ht="45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>E635/D635</f>
        <v>1.1385000000000001</v>
      </c>
      <c r="P635">
        <f>E635/L635</f>
        <v>72.056962025316452</v>
      </c>
      <c r="Q635" t="s">
        <v>8321</v>
      </c>
      <c r="R635" t="s">
        <v>8322</v>
      </c>
      <c r="S635" s="9">
        <f t="shared" si="18"/>
        <v>42640.709606481476</v>
      </c>
      <c r="T635" s="9">
        <f t="shared" si="19"/>
        <v>42670.679861111108</v>
      </c>
    </row>
    <row r="636" spans="1:20" ht="45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>E636/D636</f>
        <v>1.0968181818181819</v>
      </c>
      <c r="P636">
        <f>E636/L636</f>
        <v>74.246153846153845</v>
      </c>
      <c r="Q636" t="s">
        <v>8321</v>
      </c>
      <c r="R636" t="s">
        <v>8322</v>
      </c>
      <c r="S636" s="9">
        <f t="shared" si="18"/>
        <v>42526.665902777771</v>
      </c>
      <c r="T636" s="9">
        <f t="shared" si="19"/>
        <v>42556.665902777771</v>
      </c>
    </row>
    <row r="637" spans="1:20" ht="45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>E637/D637</f>
        <v>1.2614444444444444</v>
      </c>
      <c r="P637">
        <f>E637/L637</f>
        <v>61.701086956521742</v>
      </c>
      <c r="Q637" t="s">
        <v>8321</v>
      </c>
      <c r="R637" t="s">
        <v>8322</v>
      </c>
      <c r="S637" s="9">
        <f t="shared" si="18"/>
        <v>41888.795983796292</v>
      </c>
      <c r="T637" s="9">
        <f t="shared" si="19"/>
        <v>41918.795983796292</v>
      </c>
    </row>
    <row r="638" spans="1:20" ht="45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>E638/D638</f>
        <v>1.6742857142857144</v>
      </c>
      <c r="P638">
        <f>E638/L638</f>
        <v>17.235294117647058</v>
      </c>
      <c r="Q638" t="s">
        <v>8321</v>
      </c>
      <c r="R638" t="s">
        <v>8322</v>
      </c>
      <c r="S638" s="9">
        <f t="shared" si="18"/>
        <v>42498.132789351854</v>
      </c>
      <c r="T638" s="9">
        <f t="shared" si="19"/>
        <v>42533.020833333336</v>
      </c>
    </row>
    <row r="639" spans="1:20" ht="45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>E639/D639</f>
        <v>4.9652000000000003</v>
      </c>
      <c r="P639">
        <f>E639/L639</f>
        <v>51.720833333333331</v>
      </c>
      <c r="Q639" t="s">
        <v>8321</v>
      </c>
      <c r="R639" t="s">
        <v>8322</v>
      </c>
      <c r="S639" s="9">
        <f t="shared" si="18"/>
        <v>41399.787893518514</v>
      </c>
      <c r="T639" s="9">
        <f t="shared" si="19"/>
        <v>41420.787893518514</v>
      </c>
    </row>
    <row r="640" spans="1:20" ht="45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>E640/D640</f>
        <v>1.0915999999999999</v>
      </c>
      <c r="P640">
        <f>E640/L640</f>
        <v>24.150442477876105</v>
      </c>
      <c r="Q640" t="s">
        <v>8321</v>
      </c>
      <c r="R640" t="s">
        <v>8322</v>
      </c>
      <c r="S640" s="9">
        <f t="shared" si="18"/>
        <v>42064.845034722217</v>
      </c>
      <c r="T640" s="9">
        <f t="shared" si="19"/>
        <v>42124.803368055553</v>
      </c>
    </row>
    <row r="641" spans="1:20" ht="45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>E641/D641</f>
        <v>1.0257499999999999</v>
      </c>
      <c r="P641">
        <f>E641/L641</f>
        <v>62.166666666666664</v>
      </c>
      <c r="Q641" t="s">
        <v>8321</v>
      </c>
      <c r="R641" t="s">
        <v>8322</v>
      </c>
      <c r="S641" s="9">
        <f t="shared" si="18"/>
        <v>41450.854571759257</v>
      </c>
      <c r="T641" s="9">
        <f t="shared" si="19"/>
        <v>41480.854571759257</v>
      </c>
    </row>
    <row r="642" spans="1:20" ht="30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>E642/D642</f>
        <v>1.012446</v>
      </c>
      <c r="P642">
        <f>E642/L642</f>
        <v>44.66673529411765</v>
      </c>
      <c r="Q642" t="s">
        <v>8318</v>
      </c>
      <c r="R642" t="s">
        <v>8338</v>
      </c>
      <c r="S642" s="9">
        <f t="shared" si="18"/>
        <v>41899.436967592592</v>
      </c>
      <c r="T642" s="9">
        <f t="shared" si="19"/>
        <v>41932.791666666664</v>
      </c>
    </row>
    <row r="643" spans="1:20" ht="30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>E643/D643</f>
        <v>1.085175</v>
      </c>
      <c r="P643">
        <f>E643/L643</f>
        <v>28.937999999999999</v>
      </c>
      <c r="Q643" t="s">
        <v>8318</v>
      </c>
      <c r="R643" t="s">
        <v>8338</v>
      </c>
      <c r="S643" s="9">
        <f t="shared" ref="S643:S706" si="20">(J643/86400)+25569+(-5/24)</f>
        <v>41344.454525462963</v>
      </c>
      <c r="T643" s="9">
        <f t="shared" ref="T643:T706" si="21">(I643/86400)+25569+(-5/24)</f>
        <v>41374.454525462963</v>
      </c>
    </row>
    <row r="644" spans="1:20" ht="45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>E644/D644</f>
        <v>1.4766666666666666</v>
      </c>
      <c r="P644">
        <f>E644/L644</f>
        <v>35.44</v>
      </c>
      <c r="Q644" t="s">
        <v>8318</v>
      </c>
      <c r="R644" t="s">
        <v>8338</v>
      </c>
      <c r="S644" s="9">
        <f t="shared" si="20"/>
        <v>41326.702986111108</v>
      </c>
      <c r="T644" s="9">
        <f t="shared" si="21"/>
        <v>41371.661319444444</v>
      </c>
    </row>
    <row r="645" spans="1:20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>E645/D645</f>
        <v>1.6319999999999999</v>
      </c>
      <c r="P645">
        <f>E645/L645</f>
        <v>34.871794871794869</v>
      </c>
      <c r="Q645" t="s">
        <v>8318</v>
      </c>
      <c r="R645" t="s">
        <v>8338</v>
      </c>
      <c r="S645" s="9">
        <f t="shared" si="20"/>
        <v>41291.453217592592</v>
      </c>
      <c r="T645" s="9">
        <f t="shared" si="21"/>
        <v>41321.453217592592</v>
      </c>
    </row>
    <row r="646" spans="1:20" ht="45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>E646/D646</f>
        <v>4.5641449999999999</v>
      </c>
      <c r="P646">
        <f>E646/L646</f>
        <v>52.622732513451197</v>
      </c>
      <c r="Q646" t="s">
        <v>8318</v>
      </c>
      <c r="R646" t="s">
        <v>8338</v>
      </c>
      <c r="S646" s="9">
        <f t="shared" si="20"/>
        <v>40959.526064814811</v>
      </c>
      <c r="T646" s="9">
        <f t="shared" si="21"/>
        <v>40989.916666666664</v>
      </c>
    </row>
    <row r="647" spans="1:20" ht="45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>E647/D647</f>
        <v>1.0787731249999999</v>
      </c>
      <c r="P647">
        <f>E647/L647</f>
        <v>69.598266129032254</v>
      </c>
      <c r="Q647" t="s">
        <v>8318</v>
      </c>
      <c r="R647" t="s">
        <v>8338</v>
      </c>
      <c r="S647" s="9">
        <f t="shared" si="20"/>
        <v>42339.963726851849</v>
      </c>
      <c r="T647" s="9">
        <f t="shared" si="21"/>
        <v>42380.999999999993</v>
      </c>
    </row>
    <row r="648" spans="1:20" ht="30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>E648/D648</f>
        <v>1.1508</v>
      </c>
      <c r="P648">
        <f>E648/L648</f>
        <v>76.72</v>
      </c>
      <c r="Q648" t="s">
        <v>8318</v>
      </c>
      <c r="R648" t="s">
        <v>8338</v>
      </c>
      <c r="S648" s="9">
        <f t="shared" si="20"/>
        <v>40933.593576388885</v>
      </c>
      <c r="T648" s="9">
        <f t="shared" si="21"/>
        <v>40993.55190972222</v>
      </c>
    </row>
    <row r="649" spans="1:20" ht="45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>E649/D649</f>
        <v>1.0236842105263158</v>
      </c>
      <c r="P649">
        <f>E649/L649</f>
        <v>33.191126279863482</v>
      </c>
      <c r="Q649" t="s">
        <v>8318</v>
      </c>
      <c r="R649" t="s">
        <v>8338</v>
      </c>
      <c r="S649" s="9">
        <f t="shared" si="20"/>
        <v>40645.806122685179</v>
      </c>
      <c r="T649" s="9">
        <f t="shared" si="21"/>
        <v>40705.806122685179</v>
      </c>
    </row>
    <row r="650" spans="1:20" ht="30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>E650/D650</f>
        <v>1.0842485875706214</v>
      </c>
      <c r="P650">
        <f>E650/L650</f>
        <v>149.46417445482865</v>
      </c>
      <c r="Q650" t="s">
        <v>8318</v>
      </c>
      <c r="R650" t="s">
        <v>8338</v>
      </c>
      <c r="S650" s="9">
        <f t="shared" si="20"/>
        <v>41290.390150462961</v>
      </c>
      <c r="T650" s="9">
        <f t="shared" si="21"/>
        <v>41320.390150462961</v>
      </c>
    </row>
    <row r="651" spans="1:20" ht="45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>E651/D651</f>
        <v>1.2513333333333334</v>
      </c>
      <c r="P651">
        <f>E651/L651</f>
        <v>23.172839506172838</v>
      </c>
      <c r="Q651" t="s">
        <v>8318</v>
      </c>
      <c r="R651" t="s">
        <v>8338</v>
      </c>
      <c r="S651" s="9">
        <f t="shared" si="20"/>
        <v>41250.618784722217</v>
      </c>
      <c r="T651" s="9">
        <f t="shared" si="21"/>
        <v>41271.618784722217</v>
      </c>
    </row>
    <row r="652" spans="1:20" ht="45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>E652/D652</f>
        <v>1.03840625</v>
      </c>
      <c r="P652">
        <f>E652/L652</f>
        <v>96.877551020408163</v>
      </c>
      <c r="Q652" t="s">
        <v>8318</v>
      </c>
      <c r="R652" t="s">
        <v>8338</v>
      </c>
      <c r="S652" s="9">
        <f t="shared" si="20"/>
        <v>42073.749236111107</v>
      </c>
      <c r="T652" s="9">
        <f t="shared" si="21"/>
        <v>42103.749236111107</v>
      </c>
    </row>
    <row r="653" spans="1:20" ht="45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>E653/D653</f>
        <v>1.3870400000000001</v>
      </c>
      <c r="P653">
        <f>E653/L653</f>
        <v>103.20238095238095</v>
      </c>
      <c r="Q653" t="s">
        <v>8318</v>
      </c>
      <c r="R653" t="s">
        <v>8338</v>
      </c>
      <c r="S653" s="9">
        <f t="shared" si="20"/>
        <v>41533.33452546296</v>
      </c>
      <c r="T653" s="9">
        <f t="shared" si="21"/>
        <v>41563.33452546296</v>
      </c>
    </row>
    <row r="654" spans="1:20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>E654/D654</f>
        <v>1.20516</v>
      </c>
      <c r="P654">
        <f>E654/L654</f>
        <v>38.462553191489363</v>
      </c>
      <c r="Q654" t="s">
        <v>8318</v>
      </c>
      <c r="R654" t="s">
        <v>8338</v>
      </c>
      <c r="S654" s="9">
        <f t="shared" si="20"/>
        <v>40939.771284722221</v>
      </c>
      <c r="T654" s="9">
        <f t="shared" si="21"/>
        <v>40969.771284722221</v>
      </c>
    </row>
    <row r="655" spans="1:20" ht="45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>E655/D655</f>
        <v>1.1226666666666667</v>
      </c>
      <c r="P655">
        <f>E655/L655</f>
        <v>44.315789473684212</v>
      </c>
      <c r="Q655" t="s">
        <v>8318</v>
      </c>
      <c r="R655" t="s">
        <v>8338</v>
      </c>
      <c r="S655" s="9">
        <f t="shared" si="20"/>
        <v>41500.519583333335</v>
      </c>
      <c r="T655" s="9">
        <f t="shared" si="21"/>
        <v>41530.519583333335</v>
      </c>
    </row>
    <row r="656" spans="1:20" ht="45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>E656/D656</f>
        <v>1.8866966666666667</v>
      </c>
      <c r="P656">
        <f>E656/L656</f>
        <v>64.173356009070289</v>
      </c>
      <c r="Q656" t="s">
        <v>8318</v>
      </c>
      <c r="R656" t="s">
        <v>8338</v>
      </c>
      <c r="S656" s="9">
        <f t="shared" si="20"/>
        <v>41960.514618055553</v>
      </c>
      <c r="T656" s="9">
        <f t="shared" si="21"/>
        <v>41992.999305555553</v>
      </c>
    </row>
    <row r="657" spans="1:20" ht="30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>E657/D657</f>
        <v>6.6155466666666669</v>
      </c>
      <c r="P657">
        <f>E657/L657</f>
        <v>43.333275109170302</v>
      </c>
      <c r="Q657" t="s">
        <v>8318</v>
      </c>
      <c r="R657" t="s">
        <v>8338</v>
      </c>
      <c r="S657" s="9">
        <f t="shared" si="20"/>
        <v>40765.833587962959</v>
      </c>
      <c r="T657" s="9">
        <f t="shared" si="21"/>
        <v>40795.833587962959</v>
      </c>
    </row>
    <row r="658" spans="1:20" ht="45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>E658/D658</f>
        <v>1.1131</v>
      </c>
      <c r="P658">
        <f>E658/L658</f>
        <v>90.495934959349597</v>
      </c>
      <c r="Q658" t="s">
        <v>8318</v>
      </c>
      <c r="R658" t="s">
        <v>8338</v>
      </c>
      <c r="S658" s="9">
        <f t="shared" si="20"/>
        <v>40840.407453703701</v>
      </c>
      <c r="T658" s="9">
        <f t="shared" si="21"/>
        <v>40899.916666666664</v>
      </c>
    </row>
    <row r="659" spans="1:20" ht="45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>E659/D659</f>
        <v>11.8161422</v>
      </c>
      <c r="P659">
        <f>E659/L659</f>
        <v>29.187190495010373</v>
      </c>
      <c r="Q659" t="s">
        <v>8318</v>
      </c>
      <c r="R659" t="s">
        <v>8338</v>
      </c>
      <c r="S659" s="9">
        <f t="shared" si="20"/>
        <v>41394.663344907407</v>
      </c>
      <c r="T659" s="9">
        <f t="shared" si="21"/>
        <v>41408.663344907407</v>
      </c>
    </row>
    <row r="660" spans="1:20" ht="45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>E660/D660</f>
        <v>1.37375</v>
      </c>
      <c r="P660">
        <f>E660/L660</f>
        <v>30.95774647887324</v>
      </c>
      <c r="Q660" t="s">
        <v>8318</v>
      </c>
      <c r="R660" t="s">
        <v>8338</v>
      </c>
      <c r="S660" s="9">
        <f t="shared" si="20"/>
        <v>41754.536909722221</v>
      </c>
      <c r="T660" s="9">
        <f t="shared" si="21"/>
        <v>41768.957638888889</v>
      </c>
    </row>
    <row r="661" spans="1:20" ht="45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>E661/D661</f>
        <v>1.170404</v>
      </c>
      <c r="P661">
        <f>E661/L661</f>
        <v>92.157795275590544</v>
      </c>
      <c r="Q661" t="s">
        <v>8318</v>
      </c>
      <c r="R661" t="s">
        <v>8338</v>
      </c>
      <c r="S661" s="9">
        <f t="shared" si="20"/>
        <v>41464.725682870368</v>
      </c>
      <c r="T661" s="9">
        <f t="shared" si="21"/>
        <v>41481.5</v>
      </c>
    </row>
    <row r="662" spans="1:20" ht="30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>E662/D662</f>
        <v>1.6633076923076924</v>
      </c>
      <c r="P662">
        <f>E662/L662</f>
        <v>97.731073446327684</v>
      </c>
      <c r="Q662" t="s">
        <v>8334</v>
      </c>
      <c r="R662" t="s">
        <v>8335</v>
      </c>
      <c r="S662" s="9">
        <f t="shared" si="20"/>
        <v>42163.3752662037</v>
      </c>
      <c r="T662" s="9">
        <f t="shared" si="21"/>
        <v>42193.3752662037</v>
      </c>
    </row>
    <row r="663" spans="1:20" ht="45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>E663/D663</f>
        <v>1.0144545454545455</v>
      </c>
      <c r="P663">
        <f>E663/L663</f>
        <v>67.835866261398181</v>
      </c>
      <c r="Q663" t="s">
        <v>8334</v>
      </c>
      <c r="R663" t="s">
        <v>8335</v>
      </c>
      <c r="S663" s="9">
        <f t="shared" si="20"/>
        <v>42426.33425925926</v>
      </c>
      <c r="T663" s="9">
        <f t="shared" si="21"/>
        <v>42454.708333333336</v>
      </c>
    </row>
    <row r="664" spans="1:20" ht="45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>E664/D664</f>
        <v>1.0789146666666667</v>
      </c>
      <c r="P664">
        <f>E664/L664</f>
        <v>56.98492957746479</v>
      </c>
      <c r="Q664" t="s">
        <v>8334</v>
      </c>
      <c r="R664" t="s">
        <v>8335</v>
      </c>
      <c r="S664" s="9">
        <f t="shared" si="20"/>
        <v>42606.13890046296</v>
      </c>
      <c r="T664" s="9">
        <f t="shared" si="21"/>
        <v>42666.13890046296</v>
      </c>
    </row>
    <row r="665" spans="1:20" ht="30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>E665/D665</f>
        <v>2.7793846153846156</v>
      </c>
      <c r="P665">
        <f>E665/L665</f>
        <v>67.159851301115239</v>
      </c>
      <c r="Q665" t="s">
        <v>8334</v>
      </c>
      <c r="R665" t="s">
        <v>8335</v>
      </c>
      <c r="S665" s="9">
        <f t="shared" si="20"/>
        <v>41772.44935185185</v>
      </c>
      <c r="T665" s="9">
        <f t="shared" si="21"/>
        <v>41800.147916666661</v>
      </c>
    </row>
    <row r="666" spans="1:20" ht="45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>E666/D666</f>
        <v>1.0358125</v>
      </c>
      <c r="P666">
        <f>E666/L666</f>
        <v>48.037681159420288</v>
      </c>
      <c r="Q666" t="s">
        <v>8334</v>
      </c>
      <c r="R666" t="s">
        <v>8335</v>
      </c>
      <c r="S666" s="9">
        <f t="shared" si="20"/>
        <v>42414.234988425924</v>
      </c>
      <c r="T666" s="9">
        <f t="shared" si="21"/>
        <v>42451.625694444439</v>
      </c>
    </row>
    <row r="667" spans="1:20" ht="45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>E667/D667</f>
        <v>1.1140000000000001</v>
      </c>
      <c r="P667">
        <f>E667/L667</f>
        <v>38.860465116279073</v>
      </c>
      <c r="Q667" t="s">
        <v>8334</v>
      </c>
      <c r="R667" t="s">
        <v>8335</v>
      </c>
      <c r="S667" s="9">
        <f t="shared" si="20"/>
        <v>41814.577592592592</v>
      </c>
      <c r="T667" s="9">
        <f t="shared" si="21"/>
        <v>41844.577592592592</v>
      </c>
    </row>
    <row r="668" spans="1:20" ht="45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>E668/D668</f>
        <v>2.15</v>
      </c>
      <c r="P668">
        <f>E668/L668</f>
        <v>78.181818181818187</v>
      </c>
      <c r="Q668" t="s">
        <v>8334</v>
      </c>
      <c r="R668" t="s">
        <v>8335</v>
      </c>
      <c r="S668" s="9">
        <f t="shared" si="20"/>
        <v>40254.242002314808</v>
      </c>
      <c r="T668" s="9">
        <f t="shared" si="21"/>
        <v>40313.131944444445</v>
      </c>
    </row>
    <row r="669" spans="1:20" ht="45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>E669/D669</f>
        <v>1.1076216216216217</v>
      </c>
      <c r="P669">
        <f>E669/L669</f>
        <v>97.113744075829388</v>
      </c>
      <c r="Q669" t="s">
        <v>8334</v>
      </c>
      <c r="R669" t="s">
        <v>8335</v>
      </c>
      <c r="S669" s="9">
        <f t="shared" si="20"/>
        <v>41786.406030092592</v>
      </c>
      <c r="T669" s="9">
        <f t="shared" si="21"/>
        <v>41817.406030092592</v>
      </c>
    </row>
    <row r="670" spans="1:20" ht="45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>E670/D670</f>
        <v>1.2364125714285714</v>
      </c>
      <c r="P670">
        <f>E670/L670</f>
        <v>110.39397959183674</v>
      </c>
      <c r="Q670" t="s">
        <v>8334</v>
      </c>
      <c r="R670" t="s">
        <v>8335</v>
      </c>
      <c r="S670" s="9">
        <f t="shared" si="20"/>
        <v>42751.325057870366</v>
      </c>
      <c r="T670" s="9">
        <f t="shared" si="21"/>
        <v>42780.749305555553</v>
      </c>
    </row>
    <row r="671" spans="1:20" ht="45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>E671/D671</f>
        <v>1.0103500000000001</v>
      </c>
      <c r="P671">
        <f>E671/L671</f>
        <v>39.91506172839506</v>
      </c>
      <c r="Q671" t="s">
        <v>8334</v>
      </c>
      <c r="R671" t="s">
        <v>8335</v>
      </c>
      <c r="S671" s="9">
        <f t="shared" si="20"/>
        <v>41809.176828703705</v>
      </c>
      <c r="T671" s="9">
        <f t="shared" si="21"/>
        <v>41839.176828703705</v>
      </c>
    </row>
    <row r="672" spans="1:20" ht="45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>E672/D672</f>
        <v>1.1179285714285714</v>
      </c>
      <c r="P672">
        <f>E672/L672</f>
        <v>75.975728155339809</v>
      </c>
      <c r="Q672" t="s">
        <v>8334</v>
      </c>
      <c r="R672" t="s">
        <v>8335</v>
      </c>
      <c r="S672" s="9">
        <f t="shared" si="20"/>
        <v>42296.375046296293</v>
      </c>
      <c r="T672" s="9">
        <f t="shared" si="21"/>
        <v>42326.416712962957</v>
      </c>
    </row>
    <row r="673" spans="1:20" ht="45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>E673/D673</f>
        <v>5.5877142857142861</v>
      </c>
      <c r="P673">
        <f>E673/L673</f>
        <v>58.379104477611939</v>
      </c>
      <c r="Q673" t="s">
        <v>8334</v>
      </c>
      <c r="R673" t="s">
        <v>8335</v>
      </c>
      <c r="S673" s="9">
        <f t="shared" si="20"/>
        <v>42741.476145833331</v>
      </c>
      <c r="T673" s="9">
        <f t="shared" si="21"/>
        <v>42771.476145833331</v>
      </c>
    </row>
    <row r="674" spans="1:20" ht="45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>E674/D674</f>
        <v>1.5001875</v>
      </c>
      <c r="P674">
        <f>E674/L674</f>
        <v>55.82093023255814</v>
      </c>
      <c r="Q674" t="s">
        <v>8334</v>
      </c>
      <c r="R674" t="s">
        <v>8335</v>
      </c>
      <c r="S674" s="9">
        <f t="shared" si="20"/>
        <v>41806.42900462963</v>
      </c>
      <c r="T674" s="9">
        <f t="shared" si="21"/>
        <v>41836.42900462963</v>
      </c>
    </row>
    <row r="675" spans="1:20" ht="45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>E675/D675</f>
        <v>1.0647599999999999</v>
      </c>
      <c r="P675">
        <f>E675/L675</f>
        <v>151.24431818181819</v>
      </c>
      <c r="Q675" t="s">
        <v>8334</v>
      </c>
      <c r="R675" t="s">
        <v>8335</v>
      </c>
      <c r="S675" s="9">
        <f t="shared" si="20"/>
        <v>42234.389351851853</v>
      </c>
      <c r="T675" s="9">
        <f t="shared" si="21"/>
        <v>42274.389351851853</v>
      </c>
    </row>
    <row r="676" spans="1:20" ht="45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>E676/D676</f>
        <v>1.57189</v>
      </c>
      <c r="P676">
        <f>E676/L676</f>
        <v>849.67027027027029</v>
      </c>
      <c r="Q676" t="s">
        <v>8334</v>
      </c>
      <c r="R676" t="s">
        <v>8335</v>
      </c>
      <c r="S676" s="9">
        <f t="shared" si="20"/>
        <v>42415.04510416666</v>
      </c>
      <c r="T676" s="9">
        <f t="shared" si="21"/>
        <v>42445.003437499996</v>
      </c>
    </row>
    <row r="677" spans="1:20" ht="45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>E677/D677</f>
        <v>1.0865882352941176</v>
      </c>
      <c r="P677">
        <f>E677/L677</f>
        <v>159.24137931034483</v>
      </c>
      <c r="Q677" t="s">
        <v>8334</v>
      </c>
      <c r="R677" t="s">
        <v>8335</v>
      </c>
      <c r="S677" s="9">
        <f t="shared" si="20"/>
        <v>42619.258009259262</v>
      </c>
      <c r="T677" s="9">
        <f t="shared" si="21"/>
        <v>42649.374999999993</v>
      </c>
    </row>
    <row r="678" spans="1:20" ht="45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>E678/D678</f>
        <v>1.6197999999999999</v>
      </c>
      <c r="P678">
        <f>E678/L678</f>
        <v>39.507317073170732</v>
      </c>
      <c r="Q678" t="s">
        <v>8334</v>
      </c>
      <c r="R678" t="s">
        <v>8335</v>
      </c>
      <c r="S678" s="9">
        <f t="shared" si="20"/>
        <v>41948.358252314814</v>
      </c>
      <c r="T678" s="9">
        <f t="shared" si="21"/>
        <v>41979.041666666664</v>
      </c>
    </row>
    <row r="679" spans="1:20" ht="30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>E679/D679</f>
        <v>2.0536666666666665</v>
      </c>
      <c r="P679">
        <f>E679/L679</f>
        <v>130.52966101694915</v>
      </c>
      <c r="Q679" t="s">
        <v>8334</v>
      </c>
      <c r="R679" t="s">
        <v>8335</v>
      </c>
      <c r="S679" s="9">
        <f t="shared" si="20"/>
        <v>41760.611712962964</v>
      </c>
      <c r="T679" s="9">
        <f t="shared" si="21"/>
        <v>41790.611712962964</v>
      </c>
    </row>
    <row r="680" spans="1:20" ht="45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>E680/D680</f>
        <v>1.033638888888889</v>
      </c>
      <c r="P680">
        <f>E680/L680</f>
        <v>64.156896551724131</v>
      </c>
      <c r="Q680" t="s">
        <v>8334</v>
      </c>
      <c r="R680" t="s">
        <v>8335</v>
      </c>
      <c r="S680" s="9">
        <f t="shared" si="20"/>
        <v>41782.533368055556</v>
      </c>
      <c r="T680" s="9">
        <f t="shared" si="21"/>
        <v>41810.707638888889</v>
      </c>
    </row>
    <row r="681" spans="1:20" ht="30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>E681/D681</f>
        <v>1.0347222222222223</v>
      </c>
      <c r="P681">
        <f>E681/L681</f>
        <v>111.52694610778443</v>
      </c>
      <c r="Q681" t="s">
        <v>8334</v>
      </c>
      <c r="R681" t="s">
        <v>8335</v>
      </c>
      <c r="S681" s="9">
        <f t="shared" si="20"/>
        <v>41955.649456018517</v>
      </c>
      <c r="T681" s="9">
        <f t="shared" si="21"/>
        <v>41991.958333333336</v>
      </c>
    </row>
    <row r="682" spans="1:20" ht="45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>E682/D682</f>
        <v>1.0681333333333334</v>
      </c>
      <c r="P682">
        <f>E682/L682</f>
        <v>170.44680851063831</v>
      </c>
      <c r="Q682" t="s">
        <v>8334</v>
      </c>
      <c r="R682" t="s">
        <v>8335</v>
      </c>
      <c r="S682" s="9">
        <f t="shared" si="20"/>
        <v>42492.959386574068</v>
      </c>
      <c r="T682" s="9">
        <f t="shared" si="21"/>
        <v>42527.959386574068</v>
      </c>
    </row>
    <row r="683" spans="1:20" ht="45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>E683/D683</f>
        <v>1.3896574712643677</v>
      </c>
      <c r="P683">
        <f>E683/L683</f>
        <v>133.7391592920354</v>
      </c>
      <c r="Q683" t="s">
        <v>8334</v>
      </c>
      <c r="R683" t="s">
        <v>8335</v>
      </c>
      <c r="S683" s="9">
        <f t="shared" si="20"/>
        <v>41899.621979166666</v>
      </c>
      <c r="T683" s="9">
        <f t="shared" si="21"/>
        <v>41929.621979166666</v>
      </c>
    </row>
    <row r="684" spans="1:20" ht="45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>E684/D684</f>
        <v>1.2484324324324325</v>
      </c>
      <c r="P684">
        <f>E684/L684</f>
        <v>95.834024896265561</v>
      </c>
      <c r="Q684" t="s">
        <v>8334</v>
      </c>
      <c r="R684" t="s">
        <v>8335</v>
      </c>
      <c r="S684" s="9">
        <f t="shared" si="20"/>
        <v>41964.543009259258</v>
      </c>
      <c r="T684" s="9">
        <f t="shared" si="21"/>
        <v>41995.791666666664</v>
      </c>
    </row>
    <row r="685" spans="1:20" ht="45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>E685/D685</f>
        <v>2.0699999999999998</v>
      </c>
      <c r="P685">
        <f>E685/L685</f>
        <v>221.78571428571428</v>
      </c>
      <c r="Q685" t="s">
        <v>8334</v>
      </c>
      <c r="R685" t="s">
        <v>8335</v>
      </c>
      <c r="S685" s="9">
        <f t="shared" si="20"/>
        <v>42756.292708333327</v>
      </c>
      <c r="T685" s="9">
        <f t="shared" si="21"/>
        <v>42786.292708333327</v>
      </c>
    </row>
    <row r="686" spans="1:20" ht="45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>E686/D686</f>
        <v>1.7400576923076922</v>
      </c>
      <c r="P686">
        <f>E686/L686</f>
        <v>32.315357142857138</v>
      </c>
      <c r="Q686" t="s">
        <v>8334</v>
      </c>
      <c r="R686" t="s">
        <v>8335</v>
      </c>
      <c r="S686" s="9">
        <f t="shared" si="20"/>
        <v>42570.494652777772</v>
      </c>
      <c r="T686" s="9">
        <f t="shared" si="21"/>
        <v>42600.494652777772</v>
      </c>
    </row>
    <row r="687" spans="1:20" ht="45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>E687/D687</f>
        <v>1.2032608695652174</v>
      </c>
      <c r="P687">
        <f>E687/L687</f>
        <v>98.839285714285708</v>
      </c>
      <c r="Q687" t="s">
        <v>8334</v>
      </c>
      <c r="R687" t="s">
        <v>8335</v>
      </c>
      <c r="S687" s="9">
        <f t="shared" si="20"/>
        <v>42339.067673611113</v>
      </c>
      <c r="T687" s="9">
        <f t="shared" si="21"/>
        <v>42388.067673611113</v>
      </c>
    </row>
    <row r="688" spans="1:20" ht="30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>E688/D688</f>
        <v>1.1044428571428573</v>
      </c>
      <c r="P688">
        <f>E688/L688</f>
        <v>55.222142857142863</v>
      </c>
      <c r="Q688" t="s">
        <v>8334</v>
      </c>
      <c r="R688" t="s">
        <v>8335</v>
      </c>
      <c r="S688" s="9">
        <f t="shared" si="20"/>
        <v>42780.392199074071</v>
      </c>
      <c r="T688" s="9">
        <f t="shared" si="21"/>
        <v>42808.350532407407</v>
      </c>
    </row>
    <row r="689" spans="1:20" ht="30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>E689/D689</f>
        <v>2.8156666666666665</v>
      </c>
      <c r="P689">
        <f>E689/L689</f>
        <v>52.793750000000003</v>
      </c>
      <c r="Q689" t="s">
        <v>8334</v>
      </c>
      <c r="R689" t="s">
        <v>8335</v>
      </c>
      <c r="S689" s="9">
        <f t="shared" si="20"/>
        <v>42736.524560185186</v>
      </c>
      <c r="T689" s="9">
        <f t="shared" si="21"/>
        <v>42766.791666666664</v>
      </c>
    </row>
    <row r="690" spans="1:20" ht="30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>E690/D690</f>
        <v>1.0067894736842105</v>
      </c>
      <c r="P690">
        <f>E690/L690</f>
        <v>135.66666666666666</v>
      </c>
      <c r="Q690" t="s">
        <v>8334</v>
      </c>
      <c r="R690" t="s">
        <v>8335</v>
      </c>
      <c r="S690" s="9">
        <f t="shared" si="20"/>
        <v>42052.420370370368</v>
      </c>
      <c r="T690" s="9">
        <f t="shared" si="21"/>
        <v>42082.378703703704</v>
      </c>
    </row>
    <row r="691" spans="1:20" ht="45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>E691/D691</f>
        <v>1.3482571428571428</v>
      </c>
      <c r="P691">
        <f>E691/L691</f>
        <v>53.991990846681922</v>
      </c>
      <c r="Q691" t="s">
        <v>8334</v>
      </c>
      <c r="R691" t="s">
        <v>8335</v>
      </c>
      <c r="S691" s="9">
        <f t="shared" si="20"/>
        <v>42275.558969907404</v>
      </c>
      <c r="T691" s="9">
        <f t="shared" si="21"/>
        <v>42300.558969907404</v>
      </c>
    </row>
    <row r="692" spans="1:20" ht="45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>E692/D692</f>
        <v>1.7595744680851064</v>
      </c>
      <c r="P692">
        <f>E692/L692</f>
        <v>56.643835616438359</v>
      </c>
      <c r="Q692" t="s">
        <v>8334</v>
      </c>
      <c r="R692" t="s">
        <v>8335</v>
      </c>
      <c r="S692" s="9">
        <f t="shared" si="20"/>
        <v>41941.594050925924</v>
      </c>
      <c r="T692" s="9">
        <f t="shared" si="21"/>
        <v>41973.916666666664</v>
      </c>
    </row>
    <row r="693" spans="1:20" ht="45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>E693/D693</f>
        <v>4.8402000000000003</v>
      </c>
      <c r="P693">
        <f>E693/L693</f>
        <v>82.316326530612244</v>
      </c>
      <c r="Q693" t="s">
        <v>8334</v>
      </c>
      <c r="R693" t="s">
        <v>8335</v>
      </c>
      <c r="S693" s="9">
        <f t="shared" si="20"/>
        <v>42391.266956018517</v>
      </c>
      <c r="T693" s="9">
        <f t="shared" si="21"/>
        <v>42415.416666666664</v>
      </c>
    </row>
    <row r="694" spans="1:20" ht="30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>E694/D694</f>
        <v>1.4514</v>
      </c>
      <c r="P694">
        <f>E694/L694</f>
        <v>88.26081081081081</v>
      </c>
      <c r="Q694" t="s">
        <v>8334</v>
      </c>
      <c r="R694" t="s">
        <v>8335</v>
      </c>
      <c r="S694" s="9">
        <f t="shared" si="20"/>
        <v>42442.793715277774</v>
      </c>
      <c r="T694" s="9">
        <f t="shared" si="21"/>
        <v>42491.957638888889</v>
      </c>
    </row>
    <row r="695" spans="1:20" ht="45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>E695/D695</f>
        <v>4.1773333333333333</v>
      </c>
      <c r="P695">
        <f>E695/L695</f>
        <v>84.905149051490511</v>
      </c>
      <c r="Q695" t="s">
        <v>8334</v>
      </c>
      <c r="R695" t="s">
        <v>8335</v>
      </c>
      <c r="S695" s="9">
        <f t="shared" si="20"/>
        <v>42221.465995370367</v>
      </c>
      <c r="T695" s="9">
        <f t="shared" si="21"/>
        <v>42251.465995370367</v>
      </c>
    </row>
    <row r="696" spans="1:20" ht="45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>E696/D696</f>
        <v>1.3242499999999999</v>
      </c>
      <c r="P696">
        <f>E696/L696</f>
        <v>48.154545454545456</v>
      </c>
      <c r="Q696" t="s">
        <v>8334</v>
      </c>
      <c r="R696" t="s">
        <v>8335</v>
      </c>
      <c r="S696" s="9">
        <f t="shared" si="20"/>
        <v>42484.620729166665</v>
      </c>
      <c r="T696" s="9">
        <f t="shared" si="21"/>
        <v>42513.708333333336</v>
      </c>
    </row>
    <row r="697" spans="1:20" ht="45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>E697/D697</f>
        <v>2.5030841666666666</v>
      </c>
      <c r="P697">
        <f>E697/L697</f>
        <v>66.015406593406595</v>
      </c>
      <c r="Q697" t="s">
        <v>8334</v>
      </c>
      <c r="R697" t="s">
        <v>8335</v>
      </c>
      <c r="S697" s="9">
        <f t="shared" si="20"/>
        <v>42213.593865740739</v>
      </c>
      <c r="T697" s="9">
        <f t="shared" si="21"/>
        <v>42243.593865740739</v>
      </c>
    </row>
    <row r="698" spans="1:20" ht="45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>E698/D698</f>
        <v>1.7989999999999999</v>
      </c>
      <c r="P698">
        <f>E698/L698</f>
        <v>96.375</v>
      </c>
      <c r="Q698" t="s">
        <v>8334</v>
      </c>
      <c r="R698" t="s">
        <v>8335</v>
      </c>
      <c r="S698" s="9">
        <f t="shared" si="20"/>
        <v>42552.106793981475</v>
      </c>
      <c r="T698" s="9">
        <f t="shared" si="21"/>
        <v>42588.541666666664</v>
      </c>
    </row>
    <row r="699" spans="1:20" ht="45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>E699/D699</f>
        <v>1.0262857142857142</v>
      </c>
      <c r="P699">
        <f>E699/L699</f>
        <v>156.17391304347825</v>
      </c>
      <c r="Q699" t="s">
        <v>8334</v>
      </c>
      <c r="R699" t="s">
        <v>8335</v>
      </c>
      <c r="S699" s="9">
        <f t="shared" si="20"/>
        <v>41981.57372685185</v>
      </c>
      <c r="T699" s="9">
        <f t="shared" si="21"/>
        <v>42026.57372685185</v>
      </c>
    </row>
    <row r="700" spans="1:20" ht="45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>E700/D700</f>
        <v>1.359861</v>
      </c>
      <c r="P700">
        <f>E700/L700</f>
        <v>95.764859154929582</v>
      </c>
      <c r="Q700" t="s">
        <v>8334</v>
      </c>
      <c r="R700" t="s">
        <v>8335</v>
      </c>
      <c r="S700" s="9">
        <f t="shared" si="20"/>
        <v>42705.710868055554</v>
      </c>
      <c r="T700" s="9">
        <f t="shared" si="21"/>
        <v>42738.710868055554</v>
      </c>
    </row>
    <row r="701" spans="1:20" ht="45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>E701/D701</f>
        <v>1.1786666666666668</v>
      </c>
      <c r="P701">
        <f>E701/L701</f>
        <v>180.40816326530611</v>
      </c>
      <c r="Q701" t="s">
        <v>8334</v>
      </c>
      <c r="R701" t="s">
        <v>8335</v>
      </c>
      <c r="S701" s="9">
        <f t="shared" si="20"/>
        <v>41938.798796296294</v>
      </c>
      <c r="T701" s="9">
        <f t="shared" si="21"/>
        <v>41968.843749999993</v>
      </c>
    </row>
    <row r="702" spans="1:20" ht="45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>E702/D702</f>
        <v>1.082492</v>
      </c>
      <c r="P702">
        <f>E702/L702</f>
        <v>48.325535714285714</v>
      </c>
      <c r="Q702" t="s">
        <v>8321</v>
      </c>
      <c r="R702" t="s">
        <v>8322</v>
      </c>
      <c r="S702" s="9">
        <f t="shared" si="20"/>
        <v>40637.884641203702</v>
      </c>
      <c r="T702" s="9">
        <f t="shared" si="21"/>
        <v>40667.884641203702</v>
      </c>
    </row>
    <row r="703" spans="1:20" ht="45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>E703/D703</f>
        <v>1.0016666666666667</v>
      </c>
      <c r="P703">
        <f>E703/L703</f>
        <v>46.953125</v>
      </c>
      <c r="Q703" t="s">
        <v>8321</v>
      </c>
      <c r="R703" t="s">
        <v>8322</v>
      </c>
      <c r="S703" s="9">
        <f t="shared" si="20"/>
        <v>40788.089317129627</v>
      </c>
      <c r="T703" s="9">
        <f t="shared" si="21"/>
        <v>40830.75</v>
      </c>
    </row>
    <row r="704" spans="1:20" ht="30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>E704/D704</f>
        <v>1.0003299999999999</v>
      </c>
      <c r="P704">
        <f>E704/L704</f>
        <v>66.688666666666663</v>
      </c>
      <c r="Q704" t="s">
        <v>8321</v>
      </c>
      <c r="R704" t="s">
        <v>8322</v>
      </c>
      <c r="S704" s="9">
        <f t="shared" si="20"/>
        <v>40875.961331018516</v>
      </c>
      <c r="T704" s="9">
        <f t="shared" si="21"/>
        <v>40935.961331018516</v>
      </c>
    </row>
    <row r="705" spans="1:20" ht="45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>E705/D705</f>
        <v>1.2210714285714286</v>
      </c>
      <c r="P705">
        <f>E705/L705</f>
        <v>48.842857142857142</v>
      </c>
      <c r="Q705" t="s">
        <v>8321</v>
      </c>
      <c r="R705" t="s">
        <v>8322</v>
      </c>
      <c r="S705" s="9">
        <f t="shared" si="20"/>
        <v>40945.636979166666</v>
      </c>
      <c r="T705" s="9">
        <f t="shared" si="21"/>
        <v>40985.595312500001</v>
      </c>
    </row>
    <row r="706" spans="1:20" ht="45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>E706/D706</f>
        <v>1.0069333333333335</v>
      </c>
      <c r="P706">
        <f>E706/L706</f>
        <v>137.30909090909091</v>
      </c>
      <c r="Q706" t="s">
        <v>8321</v>
      </c>
      <c r="R706" t="s">
        <v>8322</v>
      </c>
      <c r="S706" s="9">
        <f t="shared" si="20"/>
        <v>40746.804548611108</v>
      </c>
      <c r="T706" s="9">
        <f t="shared" si="21"/>
        <v>40756.083333333328</v>
      </c>
    </row>
    <row r="707" spans="1:20" ht="45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>E707/D707</f>
        <v>1.01004125</v>
      </c>
      <c r="P707">
        <f>E707/L707</f>
        <v>87.829673913043479</v>
      </c>
      <c r="Q707" t="s">
        <v>8321</v>
      </c>
      <c r="R707" t="s">
        <v>8322</v>
      </c>
      <c r="S707" s="9">
        <f t="shared" ref="S707:S770" si="22">(J707/86400)+25569+(-5/24)</f>
        <v>40535.903217592589</v>
      </c>
      <c r="T707" s="9">
        <f t="shared" ref="T707:T770" si="23">(I707/86400)+25569+(-5/24)</f>
        <v>40625.861550925925</v>
      </c>
    </row>
    <row r="708" spans="1:20" ht="45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>E708/D708</f>
        <v>1.4511000000000001</v>
      </c>
      <c r="P708">
        <f>E708/L708</f>
        <v>70.785365853658533</v>
      </c>
      <c r="Q708" t="s">
        <v>8321</v>
      </c>
      <c r="R708" t="s">
        <v>8322</v>
      </c>
      <c r="S708" s="9">
        <f t="shared" si="22"/>
        <v>41053.600127314814</v>
      </c>
      <c r="T708" s="9">
        <f t="shared" si="23"/>
        <v>41074.600127314814</v>
      </c>
    </row>
    <row r="709" spans="1:20" ht="30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>E709/D709</f>
        <v>1.0125</v>
      </c>
      <c r="P709">
        <f>E709/L709</f>
        <v>52.826086956521742</v>
      </c>
      <c r="Q709" t="s">
        <v>8321</v>
      </c>
      <c r="R709" t="s">
        <v>8322</v>
      </c>
      <c r="S709" s="9">
        <f t="shared" si="22"/>
        <v>41607.622523148144</v>
      </c>
      <c r="T709" s="9">
        <f t="shared" si="23"/>
        <v>41640.018055555549</v>
      </c>
    </row>
    <row r="710" spans="1:20" ht="45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>E710/D710</f>
        <v>1.1833333333333333</v>
      </c>
      <c r="P710">
        <f>E710/L710</f>
        <v>443.75</v>
      </c>
      <c r="Q710" t="s">
        <v>8321</v>
      </c>
      <c r="R710" t="s">
        <v>8322</v>
      </c>
      <c r="S710" s="9">
        <f t="shared" si="22"/>
        <v>40795.792928240735</v>
      </c>
      <c r="T710" s="9">
        <f t="shared" si="23"/>
        <v>40849.125</v>
      </c>
    </row>
    <row r="711" spans="1:20" ht="30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>E711/D711</f>
        <v>2.7185000000000001</v>
      </c>
      <c r="P711">
        <f>E711/L711</f>
        <v>48.544642857142854</v>
      </c>
      <c r="Q711" t="s">
        <v>8321</v>
      </c>
      <c r="R711" t="s">
        <v>8322</v>
      </c>
      <c r="S711" s="9">
        <f t="shared" si="22"/>
        <v>41228.716550925921</v>
      </c>
      <c r="T711" s="9">
        <f t="shared" si="23"/>
        <v>41258.716550925921</v>
      </c>
    </row>
    <row r="712" spans="1:20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>E712/D712</f>
        <v>1.25125</v>
      </c>
      <c r="P712">
        <f>E712/L712</f>
        <v>37.074074074074076</v>
      </c>
      <c r="Q712" t="s">
        <v>8321</v>
      </c>
      <c r="R712" t="s">
        <v>8322</v>
      </c>
      <c r="S712" s="9">
        <f t="shared" si="22"/>
        <v>41408.792037037034</v>
      </c>
      <c r="T712" s="9">
        <f t="shared" si="23"/>
        <v>41429.792037037034</v>
      </c>
    </row>
    <row r="713" spans="1:20" ht="30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>E713/D713</f>
        <v>1.1000000000000001</v>
      </c>
      <c r="P713">
        <f>E713/L713</f>
        <v>50</v>
      </c>
      <c r="Q713" t="s">
        <v>8321</v>
      </c>
      <c r="R713" t="s">
        <v>8322</v>
      </c>
      <c r="S713" s="9">
        <f t="shared" si="22"/>
        <v>41246.666481481479</v>
      </c>
      <c r="T713" s="9">
        <f t="shared" si="23"/>
        <v>41276.666481481479</v>
      </c>
    </row>
    <row r="714" spans="1:20" ht="45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>E714/D714</f>
        <v>1.0149999999999999</v>
      </c>
      <c r="P714">
        <f>E714/L714</f>
        <v>39.03846153846154</v>
      </c>
      <c r="Q714" t="s">
        <v>8321</v>
      </c>
      <c r="R714" t="s">
        <v>8322</v>
      </c>
      <c r="S714" s="9">
        <f t="shared" si="22"/>
        <v>41081.861134259256</v>
      </c>
      <c r="T714" s="9">
        <f t="shared" si="23"/>
        <v>41111.861134259256</v>
      </c>
    </row>
    <row r="715" spans="1:20" ht="45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>E715/D715</f>
        <v>1.0269999999999999</v>
      </c>
      <c r="P715">
        <f>E715/L715</f>
        <v>66.688311688311686</v>
      </c>
      <c r="Q715" t="s">
        <v>8321</v>
      </c>
      <c r="R715" t="s">
        <v>8322</v>
      </c>
      <c r="S715" s="9">
        <f t="shared" si="22"/>
        <v>41794.772789351853</v>
      </c>
      <c r="T715" s="9">
        <f t="shared" si="23"/>
        <v>41854.5</v>
      </c>
    </row>
    <row r="716" spans="1:20" ht="45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>E716/D716</f>
        <v>1.1412500000000001</v>
      </c>
      <c r="P716">
        <f>E716/L716</f>
        <v>67.132352941176464</v>
      </c>
      <c r="Q716" t="s">
        <v>8321</v>
      </c>
      <c r="R716" t="s">
        <v>8322</v>
      </c>
      <c r="S716" s="9">
        <f t="shared" si="22"/>
        <v>40844.842546296291</v>
      </c>
      <c r="T716" s="9">
        <f t="shared" si="23"/>
        <v>40889.884212962963</v>
      </c>
    </row>
    <row r="717" spans="1:20" ht="45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>E717/D717</f>
        <v>1.042</v>
      </c>
      <c r="P717">
        <f>E717/L717</f>
        <v>66.369426751592357</v>
      </c>
      <c r="Q717" t="s">
        <v>8321</v>
      </c>
      <c r="R717" t="s">
        <v>8322</v>
      </c>
      <c r="S717" s="9">
        <f t="shared" si="22"/>
        <v>41194.507187499999</v>
      </c>
      <c r="T717" s="9">
        <f t="shared" si="23"/>
        <v>41235.708333333328</v>
      </c>
    </row>
    <row r="718" spans="1:20" ht="30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>E718/D718</f>
        <v>1.4585714285714286</v>
      </c>
      <c r="P718">
        <f>E718/L718</f>
        <v>64.620253164556956</v>
      </c>
      <c r="Q718" t="s">
        <v>8321</v>
      </c>
      <c r="R718" t="s">
        <v>8322</v>
      </c>
      <c r="S718" s="9">
        <f t="shared" si="22"/>
        <v>41546.455879629626</v>
      </c>
      <c r="T718" s="9">
        <f t="shared" si="23"/>
        <v>41579.583333333328</v>
      </c>
    </row>
    <row r="719" spans="1:20" ht="30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>E719/D719</f>
        <v>1.0506666666666666</v>
      </c>
      <c r="P719">
        <f>E719/L719</f>
        <v>58.370370370370374</v>
      </c>
      <c r="Q719" t="s">
        <v>8321</v>
      </c>
      <c r="R719" t="s">
        <v>8322</v>
      </c>
      <c r="S719" s="9">
        <f t="shared" si="22"/>
        <v>41301.446006944439</v>
      </c>
      <c r="T719" s="9">
        <f t="shared" si="23"/>
        <v>41341.446006944439</v>
      </c>
    </row>
    <row r="720" spans="1:20" ht="45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>E720/D720</f>
        <v>1.3333333333333333</v>
      </c>
      <c r="P720">
        <f>E720/L720</f>
        <v>86.956521739130437</v>
      </c>
      <c r="Q720" t="s">
        <v>8321</v>
      </c>
      <c r="R720" t="s">
        <v>8322</v>
      </c>
      <c r="S720" s="9">
        <f t="shared" si="22"/>
        <v>41875.977847222217</v>
      </c>
      <c r="T720" s="9">
        <f t="shared" si="23"/>
        <v>41896.977847222217</v>
      </c>
    </row>
    <row r="721" spans="1:20" ht="30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>E721/D721</f>
        <v>1.1299999999999999</v>
      </c>
      <c r="P721">
        <f>E721/L721</f>
        <v>66.470588235294116</v>
      </c>
      <c r="Q721" t="s">
        <v>8321</v>
      </c>
      <c r="R721" t="s">
        <v>8322</v>
      </c>
      <c r="S721" s="9">
        <f t="shared" si="22"/>
        <v>41321.131249999999</v>
      </c>
      <c r="T721" s="9">
        <f t="shared" si="23"/>
        <v>41328.131249999999</v>
      </c>
    </row>
    <row r="722" spans="1:20" ht="45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>E722/D722</f>
        <v>1.212</v>
      </c>
      <c r="P722">
        <f>E722/L722</f>
        <v>163.78378378378378</v>
      </c>
      <c r="Q722" t="s">
        <v>8321</v>
      </c>
      <c r="R722" t="s">
        <v>8322</v>
      </c>
      <c r="S722" s="9">
        <f t="shared" si="22"/>
        <v>41003.398321759254</v>
      </c>
      <c r="T722" s="9">
        <f t="shared" si="23"/>
        <v>41056.957638888889</v>
      </c>
    </row>
    <row r="723" spans="1:20" ht="45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>E723/D723</f>
        <v>1.0172463768115942</v>
      </c>
      <c r="P723">
        <f>E723/L723</f>
        <v>107.98461538461538</v>
      </c>
      <c r="Q723" t="s">
        <v>8321</v>
      </c>
      <c r="R723" t="s">
        <v>8322</v>
      </c>
      <c r="S723" s="9">
        <f t="shared" si="22"/>
        <v>41950.086504629631</v>
      </c>
      <c r="T723" s="9">
        <f t="shared" si="23"/>
        <v>41990.124305555553</v>
      </c>
    </row>
    <row r="724" spans="1:20" ht="45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>E724/D724</f>
        <v>1.0106666666666666</v>
      </c>
      <c r="P724">
        <f>E724/L724</f>
        <v>42.111111111111114</v>
      </c>
      <c r="Q724" t="s">
        <v>8321</v>
      </c>
      <c r="R724" t="s">
        <v>8322</v>
      </c>
      <c r="S724" s="9">
        <f t="shared" si="22"/>
        <v>41453.480196759258</v>
      </c>
      <c r="T724" s="9">
        <f t="shared" si="23"/>
        <v>41513.480196759258</v>
      </c>
    </row>
    <row r="725" spans="1:20" ht="30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>E725/D725</f>
        <v>1.18</v>
      </c>
      <c r="P725">
        <f>E725/L725</f>
        <v>47.2</v>
      </c>
      <c r="Q725" t="s">
        <v>8321</v>
      </c>
      <c r="R725" t="s">
        <v>8322</v>
      </c>
      <c r="S725" s="9">
        <f t="shared" si="22"/>
        <v>41243.158969907403</v>
      </c>
      <c r="T725" s="9">
        <f t="shared" si="23"/>
        <v>41283.158969907403</v>
      </c>
    </row>
    <row r="726" spans="1:20" ht="45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>E726/D726</f>
        <v>1.5533333333333332</v>
      </c>
      <c r="P726">
        <f>E726/L726</f>
        <v>112.01923076923077</v>
      </c>
      <c r="Q726" t="s">
        <v>8321</v>
      </c>
      <c r="R726" t="s">
        <v>8322</v>
      </c>
      <c r="S726" s="9">
        <f t="shared" si="22"/>
        <v>41135.491354166668</v>
      </c>
      <c r="T726" s="9">
        <f t="shared" si="23"/>
        <v>41163.491354166668</v>
      </c>
    </row>
    <row r="727" spans="1:20" ht="45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>E727/D727</f>
        <v>1.0118750000000001</v>
      </c>
      <c r="P727">
        <f>E727/L727</f>
        <v>74.953703703703709</v>
      </c>
      <c r="Q727" t="s">
        <v>8321</v>
      </c>
      <c r="R727" t="s">
        <v>8322</v>
      </c>
      <c r="S727" s="9">
        <f t="shared" si="22"/>
        <v>41579.639664351846</v>
      </c>
      <c r="T727" s="9">
        <f t="shared" si="23"/>
        <v>41609.681331018517</v>
      </c>
    </row>
    <row r="728" spans="1:20" ht="45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>E728/D728</f>
        <v>1.17</v>
      </c>
      <c r="P728">
        <f>E728/L728</f>
        <v>61.578947368421055</v>
      </c>
      <c r="Q728" t="s">
        <v>8321</v>
      </c>
      <c r="R728" t="s">
        <v>8322</v>
      </c>
      <c r="S728" s="9">
        <f t="shared" si="22"/>
        <v>41205.498715277776</v>
      </c>
      <c r="T728" s="9">
        <f t="shared" si="23"/>
        <v>41238.999305555553</v>
      </c>
    </row>
    <row r="729" spans="1:20" ht="30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>E729/D729</f>
        <v>1.00925</v>
      </c>
      <c r="P729">
        <f>E729/L729</f>
        <v>45.875</v>
      </c>
      <c r="Q729" t="s">
        <v>8321</v>
      </c>
      <c r="R729" t="s">
        <v>8322</v>
      </c>
      <c r="S729" s="9">
        <f t="shared" si="22"/>
        <v>41774.528726851851</v>
      </c>
      <c r="T729" s="9">
        <f t="shared" si="23"/>
        <v>41807.528726851851</v>
      </c>
    </row>
    <row r="730" spans="1:20" ht="30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>E730/D730</f>
        <v>1.0366666666666666</v>
      </c>
      <c r="P730">
        <f>E730/L730</f>
        <v>75.853658536585371</v>
      </c>
      <c r="Q730" t="s">
        <v>8321</v>
      </c>
      <c r="R730" t="s">
        <v>8322</v>
      </c>
      <c r="S730" s="9">
        <f t="shared" si="22"/>
        <v>41645.658946759257</v>
      </c>
      <c r="T730" s="9">
        <f t="shared" si="23"/>
        <v>41690.658946759257</v>
      </c>
    </row>
    <row r="731" spans="1:20" ht="45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>E731/D731</f>
        <v>2.6524999999999999</v>
      </c>
      <c r="P731">
        <f>E731/L731</f>
        <v>84.206349206349202</v>
      </c>
      <c r="Q731" t="s">
        <v>8321</v>
      </c>
      <c r="R731" t="s">
        <v>8322</v>
      </c>
      <c r="S731" s="9">
        <f t="shared" si="22"/>
        <v>40939.629340277774</v>
      </c>
      <c r="T731" s="9">
        <f t="shared" si="23"/>
        <v>40970.082638888889</v>
      </c>
    </row>
    <row r="732" spans="1:20" ht="45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>E732/D732</f>
        <v>1.5590999999999999</v>
      </c>
      <c r="P732">
        <f>E732/L732</f>
        <v>117.22556390977444</v>
      </c>
      <c r="Q732" t="s">
        <v>8321</v>
      </c>
      <c r="R732" t="s">
        <v>8322</v>
      </c>
      <c r="S732" s="9">
        <f t="shared" si="22"/>
        <v>41164.65116898148</v>
      </c>
      <c r="T732" s="9">
        <f t="shared" si="23"/>
        <v>41194.65116898148</v>
      </c>
    </row>
    <row r="733" spans="1:20" ht="45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>E733/D733</f>
        <v>1.0162500000000001</v>
      </c>
      <c r="P733">
        <f>E733/L733</f>
        <v>86.489361702127653</v>
      </c>
      <c r="Q733" t="s">
        <v>8321</v>
      </c>
      <c r="R733" t="s">
        <v>8322</v>
      </c>
      <c r="S733" s="9">
        <f t="shared" si="22"/>
        <v>40750.132569444446</v>
      </c>
      <c r="T733" s="9">
        <f t="shared" si="23"/>
        <v>40810.132569444446</v>
      </c>
    </row>
    <row r="734" spans="1:20" ht="45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>E734/D734</f>
        <v>1</v>
      </c>
      <c r="P734">
        <f>E734/L734</f>
        <v>172.41379310344828</v>
      </c>
      <c r="Q734" t="s">
        <v>8321</v>
      </c>
      <c r="R734" t="s">
        <v>8322</v>
      </c>
      <c r="S734" s="9">
        <f t="shared" si="22"/>
        <v>40896.675416666665</v>
      </c>
      <c r="T734" s="9">
        <f t="shared" si="23"/>
        <v>40924</v>
      </c>
    </row>
    <row r="735" spans="1:20" ht="30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>E735/D735</f>
        <v>1.0049999999999999</v>
      </c>
      <c r="P735">
        <f>E735/L735</f>
        <v>62.8125</v>
      </c>
      <c r="Q735" t="s">
        <v>8321</v>
      </c>
      <c r="R735" t="s">
        <v>8322</v>
      </c>
      <c r="S735" s="9">
        <f t="shared" si="22"/>
        <v>40657.981493055551</v>
      </c>
      <c r="T735" s="9">
        <f t="shared" si="23"/>
        <v>40696.040972222218</v>
      </c>
    </row>
    <row r="736" spans="1:20" ht="45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>E736/D736</f>
        <v>1.2529999999999999</v>
      </c>
      <c r="P736">
        <f>E736/L736</f>
        <v>67.729729729729726</v>
      </c>
      <c r="Q736" t="s">
        <v>8321</v>
      </c>
      <c r="R736" t="s">
        <v>8322</v>
      </c>
      <c r="S736" s="9">
        <f t="shared" si="22"/>
        <v>42502.660428240742</v>
      </c>
      <c r="T736" s="9">
        <f t="shared" si="23"/>
        <v>42562.660428240742</v>
      </c>
    </row>
    <row r="737" spans="1:20" ht="45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>E737/D737</f>
        <v>1.0355555555555556</v>
      </c>
      <c r="P737">
        <f>E737/L737</f>
        <v>53.5632183908046</v>
      </c>
      <c r="Q737" t="s">
        <v>8321</v>
      </c>
      <c r="R737" t="s">
        <v>8322</v>
      </c>
      <c r="S737" s="9">
        <f t="shared" si="22"/>
        <v>40662.878333333334</v>
      </c>
      <c r="T737" s="9">
        <f t="shared" si="23"/>
        <v>40705.958333333328</v>
      </c>
    </row>
    <row r="738" spans="1:20" ht="45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>E738/D738</f>
        <v>1.038</v>
      </c>
      <c r="P738">
        <f>E738/L738</f>
        <v>34.6</v>
      </c>
      <c r="Q738" t="s">
        <v>8321</v>
      </c>
      <c r="R738" t="s">
        <v>8322</v>
      </c>
      <c r="S738" s="9">
        <f t="shared" si="22"/>
        <v>40122.543287037035</v>
      </c>
      <c r="T738" s="9">
        <f t="shared" si="23"/>
        <v>40178.777083333327</v>
      </c>
    </row>
    <row r="739" spans="1:20" ht="30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>E739/D739</f>
        <v>1.05</v>
      </c>
      <c r="P739">
        <f>E739/L739</f>
        <v>38.888888888888886</v>
      </c>
      <c r="Q739" t="s">
        <v>8321</v>
      </c>
      <c r="R739" t="s">
        <v>8322</v>
      </c>
      <c r="S739" s="9">
        <f t="shared" si="22"/>
        <v>41288.478796296295</v>
      </c>
      <c r="T739" s="9">
        <f t="shared" si="23"/>
        <v>41333.684027777774</v>
      </c>
    </row>
    <row r="740" spans="1:20" ht="45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>E740/D740</f>
        <v>1</v>
      </c>
      <c r="P740">
        <f>E740/L740</f>
        <v>94.736842105263165</v>
      </c>
      <c r="Q740" t="s">
        <v>8321</v>
      </c>
      <c r="R740" t="s">
        <v>8322</v>
      </c>
      <c r="S740" s="9">
        <f t="shared" si="22"/>
        <v>40941.444039351853</v>
      </c>
      <c r="T740" s="9">
        <f t="shared" si="23"/>
        <v>40971.444039351853</v>
      </c>
    </row>
    <row r="741" spans="1:20" ht="45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>E741/D741</f>
        <v>1.6986000000000001</v>
      </c>
      <c r="P741">
        <f>E741/L741</f>
        <v>39.967058823529413</v>
      </c>
      <c r="Q741" t="s">
        <v>8321</v>
      </c>
      <c r="R741" t="s">
        <v>8322</v>
      </c>
      <c r="S741" s="9">
        <f t="shared" si="22"/>
        <v>40379.022627314815</v>
      </c>
      <c r="T741" s="9">
        <f t="shared" si="23"/>
        <v>40392.874305555553</v>
      </c>
    </row>
    <row r="742" spans="1:20" ht="30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>E742/D742</f>
        <v>1.014</v>
      </c>
      <c r="P742">
        <f>E742/L742</f>
        <v>97.5</v>
      </c>
      <c r="Q742" t="s">
        <v>8321</v>
      </c>
      <c r="R742" t="s">
        <v>8342</v>
      </c>
      <c r="S742" s="9">
        <f t="shared" si="22"/>
        <v>41962.388240740744</v>
      </c>
      <c r="T742" s="9">
        <f t="shared" si="23"/>
        <v>41992.388240740744</v>
      </c>
    </row>
    <row r="743" spans="1:20" ht="45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>E743/D743</f>
        <v>1</v>
      </c>
      <c r="P743">
        <f>E743/L743</f>
        <v>42.857142857142854</v>
      </c>
      <c r="Q743" t="s">
        <v>8321</v>
      </c>
      <c r="R743" t="s">
        <v>8342</v>
      </c>
      <c r="S743" s="9">
        <f t="shared" si="22"/>
        <v>40687.816284722219</v>
      </c>
      <c r="T743" s="9">
        <f t="shared" si="23"/>
        <v>40707.816284722219</v>
      </c>
    </row>
    <row r="744" spans="1:20" ht="30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>E744/D744</f>
        <v>1.2470000000000001</v>
      </c>
      <c r="P744">
        <f>E744/L744</f>
        <v>168.51351351351352</v>
      </c>
      <c r="Q744" t="s">
        <v>8321</v>
      </c>
      <c r="R744" t="s">
        <v>8342</v>
      </c>
      <c r="S744" s="9">
        <f t="shared" si="22"/>
        <v>41146.615879629629</v>
      </c>
      <c r="T744" s="9">
        <f t="shared" si="23"/>
        <v>41176.615879629629</v>
      </c>
    </row>
    <row r="745" spans="1:20" ht="45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>E745/D745</f>
        <v>1.095</v>
      </c>
      <c r="P745">
        <f>E745/L745</f>
        <v>85.546875</v>
      </c>
      <c r="Q745" t="s">
        <v>8321</v>
      </c>
      <c r="R745" t="s">
        <v>8342</v>
      </c>
      <c r="S745" s="9">
        <f t="shared" si="22"/>
        <v>41174.851388888885</v>
      </c>
      <c r="T745" s="9">
        <f t="shared" si="23"/>
        <v>41234.893055555549</v>
      </c>
    </row>
    <row r="746" spans="1:20" ht="45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>E746/D746</f>
        <v>1.1080000000000001</v>
      </c>
      <c r="P746">
        <f>E746/L746</f>
        <v>554</v>
      </c>
      <c r="Q746" t="s">
        <v>8321</v>
      </c>
      <c r="R746" t="s">
        <v>8342</v>
      </c>
      <c r="S746" s="9">
        <f t="shared" si="22"/>
        <v>41521.40902777778</v>
      </c>
      <c r="T746" s="9">
        <f t="shared" si="23"/>
        <v>41535.40902777778</v>
      </c>
    </row>
    <row r="747" spans="1:20" ht="45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>E747/D747</f>
        <v>1.1020000000000001</v>
      </c>
      <c r="P747">
        <f>E747/L747</f>
        <v>26.554216867469879</v>
      </c>
      <c r="Q747" t="s">
        <v>8321</v>
      </c>
      <c r="R747" t="s">
        <v>8342</v>
      </c>
      <c r="S747" s="9">
        <f t="shared" si="22"/>
        <v>41833.241932870369</v>
      </c>
      <c r="T747" s="9">
        <f t="shared" si="23"/>
        <v>41865.549305555549</v>
      </c>
    </row>
    <row r="748" spans="1:20" ht="45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>E748/D748</f>
        <v>1.0471999999999999</v>
      </c>
      <c r="P748">
        <f>E748/L748</f>
        <v>113.82608695652173</v>
      </c>
      <c r="Q748" t="s">
        <v>8321</v>
      </c>
      <c r="R748" t="s">
        <v>8342</v>
      </c>
      <c r="S748" s="9">
        <f t="shared" si="22"/>
        <v>41039.201122685183</v>
      </c>
      <c r="T748" s="9">
        <f t="shared" si="23"/>
        <v>41069.201122685183</v>
      </c>
    </row>
    <row r="749" spans="1:20" ht="45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>E749/D749</f>
        <v>1.2526086956521738</v>
      </c>
      <c r="P749">
        <f>E749/L749</f>
        <v>32.011111111111113</v>
      </c>
      <c r="Q749" t="s">
        <v>8321</v>
      </c>
      <c r="R749" t="s">
        <v>8342</v>
      </c>
      <c r="S749" s="9">
        <f t="shared" si="22"/>
        <v>40592.496319444443</v>
      </c>
      <c r="T749" s="9">
        <f t="shared" si="23"/>
        <v>40622.454652777778</v>
      </c>
    </row>
    <row r="750" spans="1:20" ht="45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>E750/D750</f>
        <v>1.0058763157894737</v>
      </c>
      <c r="P750">
        <f>E750/L750</f>
        <v>47.189259259259259</v>
      </c>
      <c r="Q750" t="s">
        <v>8321</v>
      </c>
      <c r="R750" t="s">
        <v>8342</v>
      </c>
      <c r="S750" s="9">
        <f t="shared" si="22"/>
        <v>41737.476331018515</v>
      </c>
      <c r="T750" s="9">
        <f t="shared" si="23"/>
        <v>41782.476331018515</v>
      </c>
    </row>
    <row r="751" spans="1:20" ht="30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>E751/D751</f>
        <v>1.4155</v>
      </c>
      <c r="P751">
        <f>E751/L751</f>
        <v>88.46875</v>
      </c>
      <c r="Q751" t="s">
        <v>8321</v>
      </c>
      <c r="R751" t="s">
        <v>8342</v>
      </c>
      <c r="S751" s="9">
        <f t="shared" si="22"/>
        <v>41526.227280092593</v>
      </c>
      <c r="T751" s="9">
        <f t="shared" si="23"/>
        <v>41556.227280092593</v>
      </c>
    </row>
    <row r="752" spans="1:20" ht="45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>E752/D752</f>
        <v>1.0075000000000001</v>
      </c>
      <c r="P752">
        <f>E752/L752</f>
        <v>100.75</v>
      </c>
      <c r="Q752" t="s">
        <v>8321</v>
      </c>
      <c r="R752" t="s">
        <v>8342</v>
      </c>
      <c r="S752" s="9">
        <f t="shared" si="22"/>
        <v>40625.692361111105</v>
      </c>
      <c r="T752" s="9">
        <f t="shared" si="23"/>
        <v>40659.082638888889</v>
      </c>
    </row>
    <row r="753" spans="1:20" ht="45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>
        <f>E753/L753</f>
        <v>64.714285714285708</v>
      </c>
      <c r="Q753" t="s">
        <v>8321</v>
      </c>
      <c r="R753" t="s">
        <v>8342</v>
      </c>
      <c r="S753" s="9">
        <f t="shared" si="22"/>
        <v>41572.284641203703</v>
      </c>
      <c r="T753" s="9">
        <f t="shared" si="23"/>
        <v>41602.326307870368</v>
      </c>
    </row>
    <row r="754" spans="1:20" ht="45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>E754/D754</f>
        <v>1.7423040000000001</v>
      </c>
      <c r="P754">
        <f>E754/L754</f>
        <v>51.854285714285716</v>
      </c>
      <c r="Q754" t="s">
        <v>8321</v>
      </c>
      <c r="R754" t="s">
        <v>8342</v>
      </c>
      <c r="S754" s="9">
        <f t="shared" si="22"/>
        <v>40626.626111111109</v>
      </c>
      <c r="T754" s="9">
        <f t="shared" si="23"/>
        <v>40657.626111111109</v>
      </c>
    </row>
    <row r="755" spans="1:20" ht="45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>E755/D755</f>
        <v>1.199090909090909</v>
      </c>
      <c r="P755">
        <f>E755/L755</f>
        <v>38.794117647058826</v>
      </c>
      <c r="Q755" t="s">
        <v>8321</v>
      </c>
      <c r="R755" t="s">
        <v>8342</v>
      </c>
      <c r="S755" s="9">
        <f t="shared" si="22"/>
        <v>40987.682407407403</v>
      </c>
      <c r="T755" s="9">
        <f t="shared" si="23"/>
        <v>41017.682407407403</v>
      </c>
    </row>
    <row r="756" spans="1:20" ht="30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>
        <f>E756/L756</f>
        <v>44.645833333333336</v>
      </c>
      <c r="Q756" t="s">
        <v>8321</v>
      </c>
      <c r="R756" t="s">
        <v>8342</v>
      </c>
      <c r="S756" s="9">
        <f t="shared" si="22"/>
        <v>40974.583564814813</v>
      </c>
      <c r="T756" s="9">
        <f t="shared" si="23"/>
        <v>41004.541898148142</v>
      </c>
    </row>
    <row r="757" spans="1:20" ht="60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>E757/D757</f>
        <v>1.0033493333333334</v>
      </c>
      <c r="P757">
        <f>E757/L757</f>
        <v>156.77333333333334</v>
      </c>
      <c r="Q757" t="s">
        <v>8321</v>
      </c>
      <c r="R757" t="s">
        <v>8342</v>
      </c>
      <c r="S757" s="9">
        <f t="shared" si="22"/>
        <v>41226.720509259256</v>
      </c>
      <c r="T757" s="9">
        <f t="shared" si="23"/>
        <v>41256.720509259256</v>
      </c>
    </row>
    <row r="758" spans="1:20" ht="45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>E758/D758</f>
        <v>1.0493380000000001</v>
      </c>
      <c r="P758">
        <f>E758/L758</f>
        <v>118.70339366515837</v>
      </c>
      <c r="Q758" t="s">
        <v>8321</v>
      </c>
      <c r="R758" t="s">
        <v>8342</v>
      </c>
      <c r="S758" s="9">
        <f t="shared" si="22"/>
        <v>41023.573703703703</v>
      </c>
      <c r="T758" s="9">
        <f t="shared" si="23"/>
        <v>41053.573703703703</v>
      </c>
    </row>
    <row r="759" spans="1:20" ht="45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>E759/D759</f>
        <v>1.3223333333333334</v>
      </c>
      <c r="P759">
        <f>E759/L759</f>
        <v>74.149532710280369</v>
      </c>
      <c r="Q759" t="s">
        <v>8321</v>
      </c>
      <c r="R759" t="s">
        <v>8342</v>
      </c>
      <c r="S759" s="9">
        <f t="shared" si="22"/>
        <v>41223.013506944444</v>
      </c>
      <c r="T759" s="9">
        <f t="shared" si="23"/>
        <v>41261.388888888883</v>
      </c>
    </row>
    <row r="760" spans="1:20" ht="45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>E760/D760</f>
        <v>1.1279999999999999</v>
      </c>
      <c r="P760">
        <f>E760/L760</f>
        <v>12.533333333333333</v>
      </c>
      <c r="Q760" t="s">
        <v>8321</v>
      </c>
      <c r="R760" t="s">
        <v>8342</v>
      </c>
      <c r="S760" s="9">
        <f t="shared" si="22"/>
        <v>41596.705104166664</v>
      </c>
      <c r="T760" s="9">
        <f t="shared" si="23"/>
        <v>41625.291666666664</v>
      </c>
    </row>
    <row r="761" spans="1:20" ht="45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>E761/D761</f>
        <v>12.5375</v>
      </c>
      <c r="P761">
        <f>E761/L761</f>
        <v>27.861111111111111</v>
      </c>
      <c r="Q761" t="s">
        <v>8321</v>
      </c>
      <c r="R761" t="s">
        <v>8342</v>
      </c>
      <c r="S761" s="9">
        <f t="shared" si="22"/>
        <v>42459.485532407409</v>
      </c>
      <c r="T761" s="9">
        <f t="shared" si="23"/>
        <v>42490.707638888889</v>
      </c>
    </row>
    <row r="762" spans="1:20" ht="60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>E762/D762</f>
        <v>1.0250632911392406</v>
      </c>
      <c r="P762">
        <f>E762/L762</f>
        <v>80.178217821782184</v>
      </c>
      <c r="Q762" t="s">
        <v>8321</v>
      </c>
      <c r="R762" t="s">
        <v>8342</v>
      </c>
      <c r="S762" s="9">
        <f t="shared" si="22"/>
        <v>42343.789710648147</v>
      </c>
      <c r="T762" s="9">
        <f t="shared" si="23"/>
        <v>42386.666666666664</v>
      </c>
    </row>
    <row r="763" spans="1:20" ht="45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>E763/D763</f>
        <v>1.026375</v>
      </c>
      <c r="P763">
        <f>E763/L763</f>
        <v>132.43548387096774</v>
      </c>
      <c r="Q763" t="s">
        <v>8321</v>
      </c>
      <c r="R763" t="s">
        <v>8342</v>
      </c>
      <c r="S763" s="9">
        <f t="shared" si="22"/>
        <v>40847.99</v>
      </c>
      <c r="T763" s="9">
        <f t="shared" si="23"/>
        <v>40908.031666666662</v>
      </c>
    </row>
    <row r="764" spans="1:20" ht="30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>E764/D764</f>
        <v>1.08</v>
      </c>
      <c r="P764">
        <f>E764/L764</f>
        <v>33.75</v>
      </c>
      <c r="Q764" t="s">
        <v>8321</v>
      </c>
      <c r="R764" t="s">
        <v>8342</v>
      </c>
      <c r="S764" s="9">
        <f t="shared" si="22"/>
        <v>42005.813738425924</v>
      </c>
      <c r="T764" s="9">
        <f t="shared" si="23"/>
        <v>42035.813738425924</v>
      </c>
    </row>
    <row r="765" spans="1:20" ht="45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>E765/D765</f>
        <v>1.2240879999999998</v>
      </c>
      <c r="P765">
        <f>E765/L765</f>
        <v>34.384494382022467</v>
      </c>
      <c r="Q765" t="s">
        <v>8321</v>
      </c>
      <c r="R765" t="s">
        <v>8342</v>
      </c>
      <c r="S765" s="9">
        <f t="shared" si="22"/>
        <v>40939.553449074076</v>
      </c>
      <c r="T765" s="9">
        <f t="shared" si="23"/>
        <v>40983.957638888889</v>
      </c>
    </row>
    <row r="766" spans="1:20" ht="45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>E766/D766</f>
        <v>1.1945714285714286</v>
      </c>
      <c r="P766">
        <f>E766/L766</f>
        <v>44.956989247311824</v>
      </c>
      <c r="Q766" t="s">
        <v>8321</v>
      </c>
      <c r="R766" t="s">
        <v>8342</v>
      </c>
      <c r="S766" s="9">
        <f t="shared" si="22"/>
        <v>40564.441122685181</v>
      </c>
      <c r="T766" s="9">
        <f t="shared" si="23"/>
        <v>40595.916666666664</v>
      </c>
    </row>
    <row r="767" spans="1:20" ht="45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>E767/D767</f>
        <v>1.6088</v>
      </c>
      <c r="P767">
        <f>E767/L767</f>
        <v>41.04081632653061</v>
      </c>
      <c r="Q767" t="s">
        <v>8321</v>
      </c>
      <c r="R767" t="s">
        <v>8342</v>
      </c>
      <c r="S767" s="9">
        <f t="shared" si="22"/>
        <v>41331.04482638889</v>
      </c>
      <c r="T767" s="9">
        <f t="shared" si="23"/>
        <v>41361.003159722219</v>
      </c>
    </row>
    <row r="768" spans="1:20" ht="45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>E768/D768</f>
        <v>1.2685294117647059</v>
      </c>
      <c r="P768">
        <f>E768/L768</f>
        <v>52.597560975609753</v>
      </c>
      <c r="Q768" t="s">
        <v>8321</v>
      </c>
      <c r="R768" t="s">
        <v>8342</v>
      </c>
      <c r="S768" s="9">
        <f t="shared" si="22"/>
        <v>41681.862245370365</v>
      </c>
      <c r="T768" s="9">
        <f t="shared" si="23"/>
        <v>41709.082638888889</v>
      </c>
    </row>
    <row r="769" spans="1:20" ht="45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>E769/D769</f>
        <v>1.026375</v>
      </c>
      <c r="P769">
        <f>E769/L769</f>
        <v>70.784482758620683</v>
      </c>
      <c r="Q769" t="s">
        <v>8321</v>
      </c>
      <c r="R769" t="s">
        <v>8342</v>
      </c>
      <c r="S769" s="9">
        <f t="shared" si="22"/>
        <v>40844.941423611112</v>
      </c>
      <c r="T769" s="9">
        <f t="shared" si="23"/>
        <v>40874.983090277776</v>
      </c>
    </row>
    <row r="770" spans="1:20" ht="45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>E770/D770</f>
        <v>1.3975</v>
      </c>
      <c r="P770">
        <f>E770/L770</f>
        <v>53.75</v>
      </c>
      <c r="Q770" t="s">
        <v>8321</v>
      </c>
      <c r="R770" t="s">
        <v>8342</v>
      </c>
      <c r="S770" s="9">
        <f t="shared" si="22"/>
        <v>42461.676805555551</v>
      </c>
      <c r="T770" s="9">
        <f t="shared" si="23"/>
        <v>42521.676805555551</v>
      </c>
    </row>
    <row r="771" spans="1:20" ht="60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>E771/D771</f>
        <v>1.026</v>
      </c>
      <c r="P771">
        <f>E771/L771</f>
        <v>44.608695652173914</v>
      </c>
      <c r="Q771" t="s">
        <v>8321</v>
      </c>
      <c r="R771" t="s">
        <v>8342</v>
      </c>
      <c r="S771" s="9">
        <f t="shared" ref="S771:S834" si="24">(J771/86400)+25569+(-5/24)</f>
        <v>40313.722210648142</v>
      </c>
      <c r="T771" s="9">
        <f t="shared" ref="T771:T834" si="25">(I771/86400)+25569+(-5/24)</f>
        <v>40363.958333333328</v>
      </c>
    </row>
    <row r="772" spans="1:20" ht="30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>E772/D772</f>
        <v>1.0067349999999999</v>
      </c>
      <c r="P772">
        <f>E772/L772</f>
        <v>26.148961038961041</v>
      </c>
      <c r="Q772" t="s">
        <v>8321</v>
      </c>
      <c r="R772" t="s">
        <v>8342</v>
      </c>
      <c r="S772" s="9">
        <f t="shared" si="24"/>
        <v>42553.335810185185</v>
      </c>
      <c r="T772" s="9">
        <f t="shared" si="25"/>
        <v>42583.335810185185</v>
      </c>
    </row>
    <row r="773" spans="1:20" ht="30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>E773/D773</f>
        <v>1.1294117647058823</v>
      </c>
      <c r="P773">
        <f>E773/L773</f>
        <v>39.183673469387756</v>
      </c>
      <c r="Q773" t="s">
        <v>8321</v>
      </c>
      <c r="R773" t="s">
        <v>8342</v>
      </c>
      <c r="S773" s="9">
        <f t="shared" si="24"/>
        <v>41034.448263888888</v>
      </c>
      <c r="T773" s="9">
        <f t="shared" si="25"/>
        <v>41064.448263888888</v>
      </c>
    </row>
    <row r="774" spans="1:20" ht="45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>E774/D774</f>
        <v>1.2809523809523808</v>
      </c>
      <c r="P774">
        <f>E774/L774</f>
        <v>45.593220338983052</v>
      </c>
      <c r="Q774" t="s">
        <v>8321</v>
      </c>
      <c r="R774" t="s">
        <v>8342</v>
      </c>
      <c r="S774" s="9">
        <f t="shared" si="24"/>
        <v>42039.670046296298</v>
      </c>
      <c r="T774" s="9">
        <f t="shared" si="25"/>
        <v>42069.670046296298</v>
      </c>
    </row>
    <row r="775" spans="1:20" ht="45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>E775/D775</f>
        <v>2.0169999999999999</v>
      </c>
      <c r="P775">
        <f>E775/L775</f>
        <v>89.247787610619469</v>
      </c>
      <c r="Q775" t="s">
        <v>8321</v>
      </c>
      <c r="R775" t="s">
        <v>8342</v>
      </c>
      <c r="S775" s="9">
        <f t="shared" si="24"/>
        <v>42569.397060185183</v>
      </c>
      <c r="T775" s="9">
        <f t="shared" si="25"/>
        <v>42600.082638888889</v>
      </c>
    </row>
    <row r="776" spans="1:20" ht="30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>E776/D776</f>
        <v>1.37416</v>
      </c>
      <c r="P776">
        <f>E776/L776</f>
        <v>40.416470588235299</v>
      </c>
      <c r="Q776" t="s">
        <v>8321</v>
      </c>
      <c r="R776" t="s">
        <v>8342</v>
      </c>
      <c r="S776" s="9">
        <f t="shared" si="24"/>
        <v>40802.524768518517</v>
      </c>
      <c r="T776" s="9">
        <f t="shared" si="25"/>
        <v>40832.710416666661</v>
      </c>
    </row>
    <row r="777" spans="1:20" ht="30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>E777/D777</f>
        <v>1.1533333333333333</v>
      </c>
      <c r="P777">
        <f>E777/L777</f>
        <v>82.38095238095238</v>
      </c>
      <c r="Q777" t="s">
        <v>8321</v>
      </c>
      <c r="R777" t="s">
        <v>8342</v>
      </c>
      <c r="S777" s="9">
        <f t="shared" si="24"/>
        <v>40973.517905092587</v>
      </c>
      <c r="T777" s="9">
        <f t="shared" si="25"/>
        <v>41019.957638888889</v>
      </c>
    </row>
    <row r="778" spans="1:20" ht="45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>E778/D778</f>
        <v>1.1166666666666667</v>
      </c>
      <c r="P778">
        <f>E778/L778</f>
        <v>159.52380952380952</v>
      </c>
      <c r="Q778" t="s">
        <v>8321</v>
      </c>
      <c r="R778" t="s">
        <v>8342</v>
      </c>
      <c r="S778" s="9">
        <f t="shared" si="24"/>
        <v>42416.198796296296</v>
      </c>
      <c r="T778" s="9">
        <f t="shared" si="25"/>
        <v>42476.040972222218</v>
      </c>
    </row>
    <row r="779" spans="1:20" ht="30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>
        <f>E779/L779</f>
        <v>36.244897959183675</v>
      </c>
      <c r="Q779" t="s">
        <v>8321</v>
      </c>
      <c r="R779" t="s">
        <v>8342</v>
      </c>
      <c r="S779" s="9">
        <f t="shared" si="24"/>
        <v>41662.646655092591</v>
      </c>
      <c r="T779" s="9">
        <f t="shared" si="25"/>
        <v>41676.646655092591</v>
      </c>
    </row>
    <row r="780" spans="1:20" ht="60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>E780/D780</f>
        <v>1.75</v>
      </c>
      <c r="P780">
        <f>E780/L780</f>
        <v>62.5</v>
      </c>
      <c r="Q780" t="s">
        <v>8321</v>
      </c>
      <c r="R780" t="s">
        <v>8342</v>
      </c>
      <c r="S780" s="9">
        <f t="shared" si="24"/>
        <v>40722.860474537032</v>
      </c>
      <c r="T780" s="9">
        <f t="shared" si="25"/>
        <v>40745.860474537032</v>
      </c>
    </row>
    <row r="781" spans="1:20" ht="30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>E781/D781</f>
        <v>1.175</v>
      </c>
      <c r="P781">
        <f>E781/L781</f>
        <v>47</v>
      </c>
      <c r="Q781" t="s">
        <v>8321</v>
      </c>
      <c r="R781" t="s">
        <v>8342</v>
      </c>
      <c r="S781" s="9">
        <f t="shared" si="24"/>
        <v>41802.549386574072</v>
      </c>
      <c r="T781" s="9">
        <f t="shared" si="25"/>
        <v>41832.549386574072</v>
      </c>
    </row>
    <row r="782" spans="1:20" ht="30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>E782/D782</f>
        <v>1.1083333333333334</v>
      </c>
      <c r="P782">
        <f>E782/L782</f>
        <v>25.576923076923077</v>
      </c>
      <c r="Q782" t="s">
        <v>8334</v>
      </c>
      <c r="R782" t="s">
        <v>8335</v>
      </c>
      <c r="S782" s="9">
        <f t="shared" si="24"/>
        <v>42120.419803240737</v>
      </c>
      <c r="T782" s="9">
        <f t="shared" si="25"/>
        <v>42165.419803240737</v>
      </c>
    </row>
    <row r="783" spans="1:20" ht="45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>E783/D783</f>
        <v>1.0874999999999999</v>
      </c>
      <c r="P783">
        <f>E783/L783</f>
        <v>63.970588235294116</v>
      </c>
      <c r="Q783" t="s">
        <v>8334</v>
      </c>
      <c r="R783" t="s">
        <v>8335</v>
      </c>
      <c r="S783" s="9">
        <f t="shared" si="24"/>
        <v>42710.668634259258</v>
      </c>
      <c r="T783" s="9">
        <f t="shared" si="25"/>
        <v>42742.666666666664</v>
      </c>
    </row>
    <row r="784" spans="1:20" ht="45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>E784/D784</f>
        <v>1.0041666666666667</v>
      </c>
      <c r="P784">
        <f>E784/L784</f>
        <v>89.925373134328353</v>
      </c>
      <c r="Q784" t="s">
        <v>8334</v>
      </c>
      <c r="R784" t="s">
        <v>8335</v>
      </c>
      <c r="S784" s="9">
        <f t="shared" si="24"/>
        <v>42586.717303240737</v>
      </c>
      <c r="T784" s="9">
        <f t="shared" si="25"/>
        <v>42608.957638888889</v>
      </c>
    </row>
    <row r="785" spans="1:20" ht="45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>E785/D785</f>
        <v>1.1845454545454546</v>
      </c>
      <c r="P785">
        <f>E785/L785</f>
        <v>93.071428571428569</v>
      </c>
      <c r="Q785" t="s">
        <v>8334</v>
      </c>
      <c r="R785" t="s">
        <v>8335</v>
      </c>
      <c r="S785" s="9">
        <f t="shared" si="24"/>
        <v>42026.396724537037</v>
      </c>
      <c r="T785" s="9">
        <f t="shared" si="25"/>
        <v>42071.355057870365</v>
      </c>
    </row>
    <row r="786" spans="1:20" ht="45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>E786/D786</f>
        <v>1.1401428571428571</v>
      </c>
      <c r="P786">
        <f>E786/L786</f>
        <v>89.674157303370791</v>
      </c>
      <c r="Q786" t="s">
        <v>8334</v>
      </c>
      <c r="R786" t="s">
        <v>8335</v>
      </c>
      <c r="S786" s="9">
        <f t="shared" si="24"/>
        <v>42690.051365740735</v>
      </c>
      <c r="T786" s="9">
        <f t="shared" si="25"/>
        <v>42725.874999999993</v>
      </c>
    </row>
    <row r="787" spans="1:20" ht="45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>E787/D787</f>
        <v>1.4810000000000001</v>
      </c>
      <c r="P787">
        <f>E787/L787</f>
        <v>207.61682242990653</v>
      </c>
      <c r="Q787" t="s">
        <v>8334</v>
      </c>
      <c r="R787" t="s">
        <v>8335</v>
      </c>
      <c r="S787" s="9">
        <f t="shared" si="24"/>
        <v>42667.968368055554</v>
      </c>
      <c r="T787" s="9">
        <f t="shared" si="25"/>
        <v>42697.874999999993</v>
      </c>
    </row>
    <row r="788" spans="1:20" ht="45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>E788/D788</f>
        <v>1.0495555555555556</v>
      </c>
      <c r="P788">
        <f>E788/L788</f>
        <v>59.408805031446541</v>
      </c>
      <c r="Q788" t="s">
        <v>8334</v>
      </c>
      <c r="R788" t="s">
        <v>8335</v>
      </c>
      <c r="S788" s="9">
        <f t="shared" si="24"/>
        <v>42292.22719907407</v>
      </c>
      <c r="T788" s="9">
        <f t="shared" si="25"/>
        <v>42321.416666666664</v>
      </c>
    </row>
    <row r="789" spans="1:20" ht="30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>E789/D789</f>
        <v>1.29948</v>
      </c>
      <c r="P789">
        <f>E789/L789</f>
        <v>358.97237569060775</v>
      </c>
      <c r="Q789" t="s">
        <v>8334</v>
      </c>
      <c r="R789" t="s">
        <v>8335</v>
      </c>
      <c r="S789" s="9">
        <f t="shared" si="24"/>
        <v>42219.742395833331</v>
      </c>
      <c r="T789" s="9">
        <f t="shared" si="25"/>
        <v>42249.742395833331</v>
      </c>
    </row>
    <row r="790" spans="1:20" ht="30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>E790/D790</f>
        <v>1.2348756218905472</v>
      </c>
      <c r="P790">
        <f>E790/L790</f>
        <v>94.736641221374043</v>
      </c>
      <c r="Q790" t="s">
        <v>8334</v>
      </c>
      <c r="R790" t="s">
        <v>8335</v>
      </c>
      <c r="S790" s="9">
        <f t="shared" si="24"/>
        <v>42758.767604166664</v>
      </c>
      <c r="T790" s="9">
        <f t="shared" si="25"/>
        <v>42795.583333333336</v>
      </c>
    </row>
    <row r="791" spans="1:20" ht="45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>E791/D791</f>
        <v>2.0162</v>
      </c>
      <c r="P791">
        <f>E791/L791</f>
        <v>80.647999999999996</v>
      </c>
      <c r="Q791" t="s">
        <v>8334</v>
      </c>
      <c r="R791" t="s">
        <v>8335</v>
      </c>
      <c r="S791" s="9">
        <f t="shared" si="24"/>
        <v>42454.628518518519</v>
      </c>
      <c r="T791" s="9">
        <f t="shared" si="25"/>
        <v>42479.628518518519</v>
      </c>
    </row>
    <row r="792" spans="1:20" ht="30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>E792/D792</f>
        <v>1.0289999999999999</v>
      </c>
      <c r="P792">
        <f>E792/L792</f>
        <v>168.68852459016392</v>
      </c>
      <c r="Q792" t="s">
        <v>8334</v>
      </c>
      <c r="R792" t="s">
        <v>8335</v>
      </c>
      <c r="S792" s="9">
        <f t="shared" si="24"/>
        <v>42052.573182870365</v>
      </c>
      <c r="T792" s="9">
        <f t="shared" si="25"/>
        <v>42082.5315162037</v>
      </c>
    </row>
    <row r="793" spans="1:20" ht="30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>E793/D793</f>
        <v>2.6016666666666666</v>
      </c>
      <c r="P793">
        <f>E793/L793</f>
        <v>34.68888888888889</v>
      </c>
      <c r="Q793" t="s">
        <v>8334</v>
      </c>
      <c r="R793" t="s">
        <v>8335</v>
      </c>
      <c r="S793" s="9">
        <f t="shared" si="24"/>
        <v>42627.044930555552</v>
      </c>
      <c r="T793" s="9">
        <f t="shared" si="25"/>
        <v>42657.044930555552</v>
      </c>
    </row>
    <row r="794" spans="1:20" ht="45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>E794/D794</f>
        <v>1.08</v>
      </c>
      <c r="P794">
        <f>E794/L794</f>
        <v>462.85714285714283</v>
      </c>
      <c r="Q794" t="s">
        <v>8334</v>
      </c>
      <c r="R794" t="s">
        <v>8335</v>
      </c>
      <c r="S794" s="9">
        <f t="shared" si="24"/>
        <v>42420.541296296295</v>
      </c>
      <c r="T794" s="9">
        <f t="shared" si="25"/>
        <v>42450.499629629623</v>
      </c>
    </row>
    <row r="795" spans="1:20" ht="45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>E795/D795</f>
        <v>1.1052941176470588</v>
      </c>
      <c r="P795">
        <f>E795/L795</f>
        <v>104.38888888888889</v>
      </c>
      <c r="Q795" t="s">
        <v>8334</v>
      </c>
      <c r="R795" t="s">
        <v>8335</v>
      </c>
      <c r="S795" s="9">
        <f t="shared" si="24"/>
        <v>42067.668437499997</v>
      </c>
      <c r="T795" s="9">
        <f t="shared" si="25"/>
        <v>42097.626770833333</v>
      </c>
    </row>
    <row r="796" spans="1:20" ht="45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>E796/D796</f>
        <v>1.2</v>
      </c>
      <c r="P796">
        <f>E796/L796</f>
        <v>7.5</v>
      </c>
      <c r="Q796" t="s">
        <v>8334</v>
      </c>
      <c r="R796" t="s">
        <v>8335</v>
      </c>
      <c r="S796" s="9">
        <f t="shared" si="24"/>
        <v>42252.580567129626</v>
      </c>
      <c r="T796" s="9">
        <f t="shared" si="25"/>
        <v>42282.580567129626</v>
      </c>
    </row>
    <row r="797" spans="1:20" ht="45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>E797/D797</f>
        <v>1.0282909090909091</v>
      </c>
      <c r="P797">
        <f>E797/L797</f>
        <v>47.13</v>
      </c>
      <c r="Q797" t="s">
        <v>8334</v>
      </c>
      <c r="R797" t="s">
        <v>8335</v>
      </c>
      <c r="S797" s="9">
        <f t="shared" si="24"/>
        <v>42570.959131944437</v>
      </c>
      <c r="T797" s="9">
        <f t="shared" si="25"/>
        <v>42610.959131944437</v>
      </c>
    </row>
    <row r="798" spans="1:20" ht="30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>E798/D798</f>
        <v>1.1599999999999999</v>
      </c>
      <c r="P798">
        <f>E798/L798</f>
        <v>414.28571428571428</v>
      </c>
      <c r="Q798" t="s">
        <v>8334</v>
      </c>
      <c r="R798" t="s">
        <v>8335</v>
      </c>
      <c r="S798" s="9">
        <f t="shared" si="24"/>
        <v>42733.619016203702</v>
      </c>
      <c r="T798" s="9">
        <f t="shared" si="25"/>
        <v>42763.603472222218</v>
      </c>
    </row>
    <row r="799" spans="1:20" ht="45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>E799/D799</f>
        <v>1.147</v>
      </c>
      <c r="P799">
        <f>E799/L799</f>
        <v>42.481481481481481</v>
      </c>
      <c r="Q799" t="s">
        <v>8334</v>
      </c>
      <c r="R799" t="s">
        <v>8335</v>
      </c>
      <c r="S799" s="9">
        <f t="shared" si="24"/>
        <v>42505.74759259259</v>
      </c>
      <c r="T799" s="9">
        <f t="shared" si="25"/>
        <v>42565.74759259259</v>
      </c>
    </row>
    <row r="800" spans="1:20" ht="30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>E800/D800</f>
        <v>1.0660000000000001</v>
      </c>
      <c r="P800">
        <f>E800/L800</f>
        <v>108.77551020408163</v>
      </c>
      <c r="Q800" t="s">
        <v>8334</v>
      </c>
      <c r="R800" t="s">
        <v>8335</v>
      </c>
      <c r="S800" s="9">
        <f t="shared" si="24"/>
        <v>42068.620706018519</v>
      </c>
      <c r="T800" s="9">
        <f t="shared" si="25"/>
        <v>42088.579039351847</v>
      </c>
    </row>
    <row r="801" spans="1:20" ht="45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>E801/D801</f>
        <v>1.6544000000000001</v>
      </c>
      <c r="P801">
        <f>E801/L801</f>
        <v>81.098039215686271</v>
      </c>
      <c r="Q801" t="s">
        <v>8334</v>
      </c>
      <c r="R801" t="s">
        <v>8335</v>
      </c>
      <c r="S801" s="9">
        <f t="shared" si="24"/>
        <v>42405.464270833334</v>
      </c>
      <c r="T801" s="9">
        <f t="shared" si="25"/>
        <v>42425.464270833334</v>
      </c>
    </row>
    <row r="802" spans="1:20" ht="30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>E802/D802</f>
        <v>1.55</v>
      </c>
      <c r="P802">
        <f>E802/L802</f>
        <v>51.666666666666664</v>
      </c>
      <c r="Q802" t="s">
        <v>8334</v>
      </c>
      <c r="R802" t="s">
        <v>8335</v>
      </c>
      <c r="S802" s="9">
        <f t="shared" si="24"/>
        <v>42209.359490740739</v>
      </c>
      <c r="T802" s="9">
        <f t="shared" si="25"/>
        <v>42259.359490740739</v>
      </c>
    </row>
    <row r="803" spans="1:20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>E803/D803</f>
        <v>8.85</v>
      </c>
      <c r="P803">
        <f>E803/L803</f>
        <v>35.4</v>
      </c>
      <c r="Q803" t="s">
        <v>8334</v>
      </c>
      <c r="R803" t="s">
        <v>8335</v>
      </c>
      <c r="S803" s="9">
        <f t="shared" si="24"/>
        <v>42410.773668981477</v>
      </c>
      <c r="T803" s="9">
        <f t="shared" si="25"/>
        <v>42440.773668981477</v>
      </c>
    </row>
    <row r="804" spans="1:20" ht="45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>E804/D804</f>
        <v>1.0190833333333333</v>
      </c>
      <c r="P804">
        <f>E804/L804</f>
        <v>103.63559322033899</v>
      </c>
      <c r="Q804" t="s">
        <v>8334</v>
      </c>
      <c r="R804" t="s">
        <v>8335</v>
      </c>
      <c r="S804" s="9">
        <f t="shared" si="24"/>
        <v>42636.660185185181</v>
      </c>
      <c r="T804" s="9">
        <f t="shared" si="25"/>
        <v>42666.660185185181</v>
      </c>
    </row>
    <row r="805" spans="1:20" ht="45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>E805/D805</f>
        <v>1.3489</v>
      </c>
      <c r="P805">
        <f>E805/L805</f>
        <v>59.162280701754383</v>
      </c>
      <c r="Q805" t="s">
        <v>8321</v>
      </c>
      <c r="R805" t="s">
        <v>8322</v>
      </c>
      <c r="S805" s="9">
        <f t="shared" si="24"/>
        <v>40926.110729166663</v>
      </c>
      <c r="T805" s="9">
        <f t="shared" si="25"/>
        <v>40971.110729166663</v>
      </c>
    </row>
    <row r="806" spans="1:20" ht="30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>
        <f>E806/L806</f>
        <v>27.272727272727273</v>
      </c>
      <c r="Q806" t="s">
        <v>8321</v>
      </c>
      <c r="R806" t="s">
        <v>8322</v>
      </c>
      <c r="S806" s="9">
        <f t="shared" si="24"/>
        <v>41634.588680555556</v>
      </c>
      <c r="T806" s="9">
        <f t="shared" si="25"/>
        <v>41670.584027777775</v>
      </c>
    </row>
    <row r="807" spans="1:20" ht="45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>E807/D807</f>
        <v>1.1585714285714286</v>
      </c>
      <c r="P807">
        <f>E807/L807</f>
        <v>24.575757575757574</v>
      </c>
      <c r="Q807" t="s">
        <v>8321</v>
      </c>
      <c r="R807" t="s">
        <v>8322</v>
      </c>
      <c r="S807" s="9">
        <f t="shared" si="24"/>
        <v>41176.47657407407</v>
      </c>
      <c r="T807" s="9">
        <f t="shared" si="25"/>
        <v>41206.47657407407</v>
      </c>
    </row>
    <row r="808" spans="1:20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>E808/D808</f>
        <v>1.0006666666666666</v>
      </c>
      <c r="P808">
        <f>E808/L808</f>
        <v>75.05</v>
      </c>
      <c r="Q808" t="s">
        <v>8321</v>
      </c>
      <c r="R808" t="s">
        <v>8322</v>
      </c>
      <c r="S808" s="9">
        <f t="shared" si="24"/>
        <v>41626.707951388882</v>
      </c>
      <c r="T808" s="9">
        <f t="shared" si="25"/>
        <v>41646.880555555552</v>
      </c>
    </row>
    <row r="809" spans="1:20" ht="45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>E809/D809</f>
        <v>1.0505</v>
      </c>
      <c r="P809">
        <f>E809/L809</f>
        <v>42.02</v>
      </c>
      <c r="Q809" t="s">
        <v>8321</v>
      </c>
      <c r="R809" t="s">
        <v>8322</v>
      </c>
      <c r="S809" s="9">
        <f t="shared" si="24"/>
        <v>41443.626192129625</v>
      </c>
      <c r="T809" s="9">
        <f t="shared" si="25"/>
        <v>41466.626192129625</v>
      </c>
    </row>
    <row r="810" spans="1:20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>E810/D810</f>
        <v>1.01</v>
      </c>
      <c r="P810">
        <f>E810/L810</f>
        <v>53.157894736842103</v>
      </c>
      <c r="Q810" t="s">
        <v>8321</v>
      </c>
      <c r="R810" t="s">
        <v>8322</v>
      </c>
      <c r="S810" s="9">
        <f t="shared" si="24"/>
        <v>41657.715474537035</v>
      </c>
      <c r="T810" s="9">
        <f t="shared" si="25"/>
        <v>41687.715474537035</v>
      </c>
    </row>
    <row r="811" spans="1:20" ht="45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>E811/D811</f>
        <v>1.0066250000000001</v>
      </c>
      <c r="P811">
        <f>E811/L811</f>
        <v>83.885416666666671</v>
      </c>
      <c r="Q811" t="s">
        <v>8321</v>
      </c>
      <c r="R811" t="s">
        <v>8322</v>
      </c>
      <c r="S811" s="9">
        <f t="shared" si="24"/>
        <v>40555.117604166662</v>
      </c>
      <c r="T811" s="9">
        <f t="shared" si="25"/>
        <v>40605.117604166662</v>
      </c>
    </row>
    <row r="812" spans="1:20" ht="45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>E812/D812</f>
        <v>1.0016</v>
      </c>
      <c r="P812">
        <f>E812/L812</f>
        <v>417.33333333333331</v>
      </c>
      <c r="Q812" t="s">
        <v>8321</v>
      </c>
      <c r="R812" t="s">
        <v>8322</v>
      </c>
      <c r="S812" s="9">
        <f t="shared" si="24"/>
        <v>41736.691319444442</v>
      </c>
      <c r="T812" s="9">
        <f t="shared" si="25"/>
        <v>41768.708333333328</v>
      </c>
    </row>
    <row r="813" spans="1:20" ht="45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>E813/D813</f>
        <v>1.6668333333333334</v>
      </c>
      <c r="P813">
        <f>E813/L813</f>
        <v>75.765151515151516</v>
      </c>
      <c r="Q813" t="s">
        <v>8321</v>
      </c>
      <c r="R813" t="s">
        <v>8322</v>
      </c>
      <c r="S813" s="9">
        <f t="shared" si="24"/>
        <v>40515.879293981481</v>
      </c>
      <c r="T813" s="9">
        <f t="shared" si="25"/>
        <v>40564.708333333328</v>
      </c>
    </row>
    <row r="814" spans="1:20" ht="45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>E814/D814</f>
        <v>1.0153333333333334</v>
      </c>
      <c r="P814">
        <f>E814/L814</f>
        <v>67.389380530973455</v>
      </c>
      <c r="Q814" t="s">
        <v>8321</v>
      </c>
      <c r="R814" t="s">
        <v>8322</v>
      </c>
      <c r="S814" s="9">
        <f t="shared" si="24"/>
        <v>41664.475775462961</v>
      </c>
      <c r="T814" s="9">
        <f t="shared" si="25"/>
        <v>41694.475775462961</v>
      </c>
    </row>
    <row r="815" spans="1:20" ht="45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>E815/D815</f>
        <v>1.03</v>
      </c>
      <c r="P815">
        <f>E815/L815</f>
        <v>73.571428571428569</v>
      </c>
      <c r="Q815" t="s">
        <v>8321</v>
      </c>
      <c r="R815" t="s">
        <v>8322</v>
      </c>
      <c r="S815" s="9">
        <f t="shared" si="24"/>
        <v>41026.787766203699</v>
      </c>
      <c r="T815" s="9">
        <f t="shared" si="25"/>
        <v>41041.787766203699</v>
      </c>
    </row>
    <row r="816" spans="1:20" ht="45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>E816/D816</f>
        <v>1.4285714285714286</v>
      </c>
      <c r="P816">
        <f>E816/L816</f>
        <v>25</v>
      </c>
      <c r="Q816" t="s">
        <v>8321</v>
      </c>
      <c r="R816" t="s">
        <v>8322</v>
      </c>
      <c r="S816" s="9">
        <f t="shared" si="24"/>
        <v>40576.331331018519</v>
      </c>
      <c r="T816" s="9">
        <f t="shared" si="25"/>
        <v>40606.331331018519</v>
      </c>
    </row>
    <row r="817" spans="1:20" ht="45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>E817/D817</f>
        <v>2.625</v>
      </c>
      <c r="P817">
        <f>E817/L817</f>
        <v>42</v>
      </c>
      <c r="Q817" t="s">
        <v>8321</v>
      </c>
      <c r="R817" t="s">
        <v>8322</v>
      </c>
      <c r="S817" s="9">
        <f t="shared" si="24"/>
        <v>41302.835682870369</v>
      </c>
      <c r="T817" s="9">
        <f t="shared" si="25"/>
        <v>41335.124305555553</v>
      </c>
    </row>
    <row r="818" spans="1:20" ht="30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>E818/D818</f>
        <v>1.1805000000000001</v>
      </c>
      <c r="P818">
        <f>E818/L818</f>
        <v>131.16666666666666</v>
      </c>
      <c r="Q818" t="s">
        <v>8321</v>
      </c>
      <c r="R818" t="s">
        <v>8322</v>
      </c>
      <c r="S818" s="9">
        <f t="shared" si="24"/>
        <v>41988.755729166667</v>
      </c>
      <c r="T818" s="9">
        <f t="shared" si="25"/>
        <v>42028.755729166667</v>
      </c>
    </row>
    <row r="819" spans="1:20" ht="60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>E819/D819</f>
        <v>1.04</v>
      </c>
      <c r="P819">
        <f>E819/L819</f>
        <v>47.272727272727273</v>
      </c>
      <c r="Q819" t="s">
        <v>8321</v>
      </c>
      <c r="R819" t="s">
        <v>8322</v>
      </c>
      <c r="S819" s="9">
        <f t="shared" si="24"/>
        <v>42430.49387731481</v>
      </c>
      <c r="T819" s="9">
        <f t="shared" si="25"/>
        <v>42460.452210648145</v>
      </c>
    </row>
    <row r="820" spans="1:20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>E820/D820</f>
        <v>2.0034000000000001</v>
      </c>
      <c r="P820">
        <f>E820/L820</f>
        <v>182.12727272727273</v>
      </c>
      <c r="Q820" t="s">
        <v>8321</v>
      </c>
      <c r="R820" t="s">
        <v>8322</v>
      </c>
      <c r="S820" s="9">
        <f t="shared" si="24"/>
        <v>41305.601030092592</v>
      </c>
      <c r="T820" s="9">
        <f t="shared" si="25"/>
        <v>41322.601030092592</v>
      </c>
    </row>
    <row r="821" spans="1:20" ht="45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>E821/D821</f>
        <v>3.0683333333333334</v>
      </c>
      <c r="P821">
        <f>E821/L821</f>
        <v>61.366666666666667</v>
      </c>
      <c r="Q821" t="s">
        <v>8321</v>
      </c>
      <c r="R821" t="s">
        <v>8322</v>
      </c>
      <c r="S821" s="9">
        <f t="shared" si="24"/>
        <v>40925.839525462965</v>
      </c>
      <c r="T821" s="9">
        <f t="shared" si="25"/>
        <v>40985.797858796293</v>
      </c>
    </row>
    <row r="822" spans="1:20" ht="45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>E822/D822</f>
        <v>1.00149</v>
      </c>
      <c r="P822">
        <f>E822/L822</f>
        <v>35.767499999999998</v>
      </c>
      <c r="Q822" t="s">
        <v>8321</v>
      </c>
      <c r="R822" t="s">
        <v>8322</v>
      </c>
      <c r="S822" s="9">
        <f t="shared" si="24"/>
        <v>40788.578206018516</v>
      </c>
      <c r="T822" s="9">
        <f t="shared" si="25"/>
        <v>40816.916666666664</v>
      </c>
    </row>
    <row r="823" spans="1:20" ht="45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>E823/D823</f>
        <v>2.0529999999999999</v>
      </c>
      <c r="P823">
        <f>E823/L823</f>
        <v>45.62222222222222</v>
      </c>
      <c r="Q823" t="s">
        <v>8321</v>
      </c>
      <c r="R823" t="s">
        <v>8322</v>
      </c>
      <c r="S823" s="9">
        <f t="shared" si="24"/>
        <v>42614.513680555552</v>
      </c>
      <c r="T823" s="9">
        <f t="shared" si="25"/>
        <v>42644.513680555552</v>
      </c>
    </row>
    <row r="824" spans="1:20" ht="45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>E824/D824</f>
        <v>1.0888888888888888</v>
      </c>
      <c r="P824">
        <f>E824/L824</f>
        <v>75.384615384615387</v>
      </c>
      <c r="Q824" t="s">
        <v>8321</v>
      </c>
      <c r="R824" t="s">
        <v>8322</v>
      </c>
      <c r="S824" s="9">
        <f t="shared" si="24"/>
        <v>41381.88784722222</v>
      </c>
      <c r="T824" s="9">
        <f t="shared" si="25"/>
        <v>41400.999305555553</v>
      </c>
    </row>
    <row r="825" spans="1:20" ht="30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>E825/D825</f>
        <v>1.0175000000000001</v>
      </c>
      <c r="P825">
        <f>E825/L825</f>
        <v>50.875</v>
      </c>
      <c r="Q825" t="s">
        <v>8321</v>
      </c>
      <c r="R825" t="s">
        <v>8322</v>
      </c>
      <c r="S825" s="9">
        <f t="shared" si="24"/>
        <v>41745.637094907404</v>
      </c>
      <c r="T825" s="9">
        <f t="shared" si="25"/>
        <v>41778.999305555553</v>
      </c>
    </row>
    <row r="826" spans="1:20" ht="45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>E826/D826</f>
        <v>1.2524999999999999</v>
      </c>
      <c r="P826">
        <f>E826/L826</f>
        <v>119.28571428571429</v>
      </c>
      <c r="Q826" t="s">
        <v>8321</v>
      </c>
      <c r="R826" t="s">
        <v>8322</v>
      </c>
      <c r="S826" s="9">
        <f t="shared" si="24"/>
        <v>42031.423391203702</v>
      </c>
      <c r="T826" s="9">
        <f t="shared" si="25"/>
        <v>42065.040972222218</v>
      </c>
    </row>
    <row r="827" spans="1:20" ht="45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>E827/D827</f>
        <v>1.2400610000000001</v>
      </c>
      <c r="P827">
        <f>E827/L827</f>
        <v>92.541865671641801</v>
      </c>
      <c r="Q827" t="s">
        <v>8321</v>
      </c>
      <c r="R827" t="s">
        <v>8322</v>
      </c>
      <c r="S827" s="9">
        <f t="shared" si="24"/>
        <v>40564.786504629628</v>
      </c>
      <c r="T827" s="9">
        <f t="shared" si="25"/>
        <v>40594.786504629628</v>
      </c>
    </row>
    <row r="828" spans="1:20" ht="45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>E828/D828</f>
        <v>1.014</v>
      </c>
      <c r="P828">
        <f>E828/L828</f>
        <v>76.05</v>
      </c>
      <c r="Q828" t="s">
        <v>8321</v>
      </c>
      <c r="R828" t="s">
        <v>8322</v>
      </c>
      <c r="S828" s="9">
        <f t="shared" si="24"/>
        <v>40666.765208333331</v>
      </c>
      <c r="T828" s="9">
        <f t="shared" si="25"/>
        <v>40704.916666666664</v>
      </c>
    </row>
    <row r="829" spans="1:20" ht="90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>E829/D829</f>
        <v>1</v>
      </c>
      <c r="P829">
        <f>E829/L829</f>
        <v>52.631578947368418</v>
      </c>
      <c r="Q829" t="s">
        <v>8321</v>
      </c>
      <c r="R829" t="s">
        <v>8322</v>
      </c>
      <c r="S829" s="9">
        <f t="shared" si="24"/>
        <v>42523.124976851854</v>
      </c>
      <c r="T829" s="9">
        <f t="shared" si="25"/>
        <v>42537.996527777774</v>
      </c>
    </row>
    <row r="830" spans="1:20" ht="45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>E830/D830</f>
        <v>1.3792666666666666</v>
      </c>
      <c r="P830">
        <f>E830/L830</f>
        <v>98.990430622009569</v>
      </c>
      <c r="Q830" t="s">
        <v>8321</v>
      </c>
      <c r="R830" t="s">
        <v>8322</v>
      </c>
      <c r="S830" s="9">
        <f t="shared" si="24"/>
        <v>41228.441863425927</v>
      </c>
      <c r="T830" s="9">
        <f t="shared" si="25"/>
        <v>41258.441863425927</v>
      </c>
    </row>
    <row r="831" spans="1:20" ht="45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>E831/D831</f>
        <v>1.2088000000000001</v>
      </c>
      <c r="P831">
        <f>E831/L831</f>
        <v>79.526315789473685</v>
      </c>
      <c r="Q831" t="s">
        <v>8321</v>
      </c>
      <c r="R831" t="s">
        <v>8322</v>
      </c>
      <c r="S831" s="9">
        <f t="shared" si="24"/>
        <v>42094.028148148143</v>
      </c>
      <c r="T831" s="9">
        <f t="shared" si="25"/>
        <v>42115.028148148143</v>
      </c>
    </row>
    <row r="832" spans="1:20" ht="45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>E832/D832</f>
        <v>1.0736666666666668</v>
      </c>
      <c r="P832">
        <f>E832/L832</f>
        <v>134.20833333333334</v>
      </c>
      <c r="Q832" t="s">
        <v>8321</v>
      </c>
      <c r="R832" t="s">
        <v>8322</v>
      </c>
      <c r="S832" s="9">
        <f t="shared" si="24"/>
        <v>40691.579722222217</v>
      </c>
      <c r="T832" s="9">
        <f t="shared" si="25"/>
        <v>40755.082638888889</v>
      </c>
    </row>
    <row r="833" spans="1:20" ht="30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>E833/D833</f>
        <v>1.0033333333333334</v>
      </c>
      <c r="P833">
        <f>E833/L833</f>
        <v>37.625</v>
      </c>
      <c r="Q833" t="s">
        <v>8321</v>
      </c>
      <c r="R833" t="s">
        <v>8322</v>
      </c>
      <c r="S833" s="9">
        <f t="shared" si="24"/>
        <v>41169.637256944443</v>
      </c>
      <c r="T833" s="9">
        <f t="shared" si="25"/>
        <v>41199.637256944443</v>
      </c>
    </row>
    <row r="834" spans="1:20" ht="45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>E834/D834</f>
        <v>1.0152222222222222</v>
      </c>
      <c r="P834">
        <f>E834/L834</f>
        <v>51.044692737430168</v>
      </c>
      <c r="Q834" t="s">
        <v>8321</v>
      </c>
      <c r="R834" t="s">
        <v>8322</v>
      </c>
      <c r="S834" s="9">
        <f t="shared" si="24"/>
        <v>41800.751157407409</v>
      </c>
      <c r="T834" s="9">
        <f t="shared" si="25"/>
        <v>41830.751157407409</v>
      </c>
    </row>
    <row r="835" spans="1:20" ht="45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>E835/D835</f>
        <v>1.0007692307692309</v>
      </c>
      <c r="P835">
        <f>E835/L835</f>
        <v>50.03846153846154</v>
      </c>
      <c r="Q835" t="s">
        <v>8321</v>
      </c>
      <c r="R835" t="s">
        <v>8322</v>
      </c>
      <c r="S835" s="9">
        <f t="shared" ref="S835:S898" si="26">(J835/86400)+25569+(-5/24)</f>
        <v>41827.69835648148</v>
      </c>
      <c r="T835" s="9">
        <f t="shared" ref="T835:T898" si="27">(I835/86400)+25569+(-5/24)</f>
        <v>41847.833333333328</v>
      </c>
    </row>
    <row r="836" spans="1:20" ht="45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>E836/D836</f>
        <v>1.1696666666666666</v>
      </c>
      <c r="P836">
        <f>E836/L836</f>
        <v>133.93129770992365</v>
      </c>
      <c r="Q836" t="s">
        <v>8321</v>
      </c>
      <c r="R836" t="s">
        <v>8322</v>
      </c>
      <c r="S836" s="9">
        <f t="shared" si="26"/>
        <v>42081.563101851854</v>
      </c>
      <c r="T836" s="9">
        <f t="shared" si="27"/>
        <v>42118.791666666664</v>
      </c>
    </row>
    <row r="837" spans="1:20" ht="45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>E837/D837</f>
        <v>1.01875</v>
      </c>
      <c r="P837">
        <f>E837/L837</f>
        <v>58.214285714285715</v>
      </c>
      <c r="Q837" t="s">
        <v>8321</v>
      </c>
      <c r="R837" t="s">
        <v>8322</v>
      </c>
      <c r="S837" s="9">
        <f t="shared" si="26"/>
        <v>41176.852048611108</v>
      </c>
      <c r="T837" s="9">
        <f t="shared" si="27"/>
        <v>41226.893715277773</v>
      </c>
    </row>
    <row r="838" spans="1:20" ht="45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>E838/D838</f>
        <v>1.0212366666666666</v>
      </c>
      <c r="P838">
        <f>E838/L838</f>
        <v>88.037643678160919</v>
      </c>
      <c r="Q838" t="s">
        <v>8321</v>
      </c>
      <c r="R838" t="s">
        <v>8322</v>
      </c>
      <c r="S838" s="9">
        <f t="shared" si="26"/>
        <v>41387.812928240739</v>
      </c>
      <c r="T838" s="9">
        <f t="shared" si="27"/>
        <v>41417.812928240739</v>
      </c>
    </row>
    <row r="839" spans="1:20" ht="45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>E839/D839</f>
        <v>1.5405897142857143</v>
      </c>
      <c r="P839">
        <f>E839/L839</f>
        <v>70.576753926701571</v>
      </c>
      <c r="Q839" t="s">
        <v>8321</v>
      </c>
      <c r="R839" t="s">
        <v>8322</v>
      </c>
      <c r="S839" s="9">
        <f t="shared" si="26"/>
        <v>41600.330324074072</v>
      </c>
      <c r="T839" s="9">
        <f t="shared" si="27"/>
        <v>41645.330324074072</v>
      </c>
    </row>
    <row r="840" spans="1:20" ht="45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>E840/D840</f>
        <v>1.0125</v>
      </c>
      <c r="P840">
        <f>E840/L840</f>
        <v>53.289473684210527</v>
      </c>
      <c r="Q840" t="s">
        <v>8321</v>
      </c>
      <c r="R840" t="s">
        <v>8322</v>
      </c>
      <c r="S840" s="9">
        <f t="shared" si="26"/>
        <v>41817.64666666666</v>
      </c>
      <c r="T840" s="9">
        <f t="shared" si="27"/>
        <v>41838.64666666666</v>
      </c>
    </row>
    <row r="841" spans="1:20" ht="45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>E841/D841</f>
        <v>1</v>
      </c>
      <c r="P841">
        <f>E841/L841</f>
        <v>136.36363636363637</v>
      </c>
      <c r="Q841" t="s">
        <v>8321</v>
      </c>
      <c r="R841" t="s">
        <v>8322</v>
      </c>
      <c r="S841" s="9">
        <f t="shared" si="26"/>
        <v>41864.560335648144</v>
      </c>
      <c r="T841" s="9">
        <f t="shared" si="27"/>
        <v>41894.560335648144</v>
      </c>
    </row>
    <row r="842" spans="1:20" ht="45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>E842/D842</f>
        <v>1.0874800874800874</v>
      </c>
      <c r="P842">
        <f>E842/L842</f>
        <v>40.547315436241611</v>
      </c>
      <c r="Q842" t="s">
        <v>8321</v>
      </c>
      <c r="R842" t="s">
        <v>8322</v>
      </c>
      <c r="S842" s="9">
        <f t="shared" si="26"/>
        <v>40832.9921412037</v>
      </c>
      <c r="T842" s="9">
        <f t="shared" si="27"/>
        <v>40893.033807870372</v>
      </c>
    </row>
    <row r="843" spans="1:20" ht="30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>E843/D843</f>
        <v>1.3183333333333334</v>
      </c>
      <c r="P843">
        <f>E843/L843</f>
        <v>70.625</v>
      </c>
      <c r="Q843" t="s">
        <v>8321</v>
      </c>
      <c r="R843" t="s">
        <v>8322</v>
      </c>
      <c r="S843" s="9">
        <f t="shared" si="26"/>
        <v>40778.561678240738</v>
      </c>
      <c r="T843" s="9">
        <f t="shared" si="27"/>
        <v>40808.561678240738</v>
      </c>
    </row>
    <row r="844" spans="1:20" ht="45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>E844/D844</f>
        <v>1.3346666666666667</v>
      </c>
      <c r="P844">
        <f>E844/L844</f>
        <v>52.684210526315788</v>
      </c>
      <c r="Q844" t="s">
        <v>8321</v>
      </c>
      <c r="R844" t="s">
        <v>8322</v>
      </c>
      <c r="S844" s="9">
        <f t="shared" si="26"/>
        <v>41655.500972222224</v>
      </c>
      <c r="T844" s="9">
        <f t="shared" si="27"/>
        <v>41676.500972222224</v>
      </c>
    </row>
    <row r="845" spans="1:20" ht="45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>E845/D845</f>
        <v>1.726845</v>
      </c>
      <c r="P845">
        <f>E845/L845</f>
        <v>49.338428571428572</v>
      </c>
      <c r="Q845" t="s">
        <v>8321</v>
      </c>
      <c r="R845" t="s">
        <v>8325</v>
      </c>
      <c r="S845" s="9">
        <f t="shared" si="26"/>
        <v>42042.944317129623</v>
      </c>
      <c r="T845" s="9">
        <f t="shared" si="27"/>
        <v>42072.902650462966</v>
      </c>
    </row>
    <row r="846" spans="1:20" ht="45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>E846/D846</f>
        <v>1.008955223880597</v>
      </c>
      <c r="P846">
        <f>E846/L846</f>
        <v>41.728395061728392</v>
      </c>
      <c r="Q846" t="s">
        <v>8321</v>
      </c>
      <c r="R846" t="s">
        <v>8325</v>
      </c>
      <c r="S846" s="9">
        <f t="shared" si="26"/>
        <v>41067.740879629629</v>
      </c>
      <c r="T846" s="9">
        <f t="shared" si="27"/>
        <v>41100.783333333333</v>
      </c>
    </row>
    <row r="847" spans="1:20" ht="45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>E847/D847</f>
        <v>1.0480480480480481</v>
      </c>
      <c r="P847">
        <f>E847/L847</f>
        <v>32.71875</v>
      </c>
      <c r="Q847" t="s">
        <v>8321</v>
      </c>
      <c r="R847" t="s">
        <v>8325</v>
      </c>
      <c r="S847" s="9">
        <f t="shared" si="26"/>
        <v>40977.739675925921</v>
      </c>
      <c r="T847" s="9">
        <f t="shared" si="27"/>
        <v>41007.698009259257</v>
      </c>
    </row>
    <row r="848" spans="1:20" ht="45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>E848/D848</f>
        <v>1.351</v>
      </c>
      <c r="P848">
        <f>E848/L848</f>
        <v>51.96153846153846</v>
      </c>
      <c r="Q848" t="s">
        <v>8321</v>
      </c>
      <c r="R848" t="s">
        <v>8325</v>
      </c>
      <c r="S848" s="9">
        <f t="shared" si="26"/>
        <v>41204.989988425921</v>
      </c>
      <c r="T848" s="9">
        <f t="shared" si="27"/>
        <v>41240.291666666664</v>
      </c>
    </row>
    <row r="849" spans="1:20" ht="45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>E849/D849</f>
        <v>1.1632786885245903</v>
      </c>
      <c r="P849">
        <f>E849/L849</f>
        <v>50.685714285714283</v>
      </c>
      <c r="Q849" t="s">
        <v>8321</v>
      </c>
      <c r="R849" t="s">
        <v>8325</v>
      </c>
      <c r="S849" s="9">
        <f t="shared" si="26"/>
        <v>41098.885532407403</v>
      </c>
      <c r="T849" s="9">
        <f t="shared" si="27"/>
        <v>41131.708333333328</v>
      </c>
    </row>
    <row r="850" spans="1:20" ht="45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>E850/D850</f>
        <v>1.0208333333333333</v>
      </c>
      <c r="P850">
        <f>E850/L850</f>
        <v>42.241379310344826</v>
      </c>
      <c r="Q850" t="s">
        <v>8321</v>
      </c>
      <c r="R850" t="s">
        <v>8325</v>
      </c>
      <c r="S850" s="9">
        <f t="shared" si="26"/>
        <v>41925.69835648148</v>
      </c>
      <c r="T850" s="9">
        <f t="shared" si="27"/>
        <v>41955.740023148144</v>
      </c>
    </row>
    <row r="851" spans="1:20" ht="45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>E851/D851</f>
        <v>1.1116666666666666</v>
      </c>
      <c r="P851">
        <f>E851/L851</f>
        <v>416.875</v>
      </c>
      <c r="Q851" t="s">
        <v>8321</v>
      </c>
      <c r="R851" t="s">
        <v>8325</v>
      </c>
      <c r="S851" s="9">
        <f t="shared" si="26"/>
        <v>42323.591805555552</v>
      </c>
      <c r="T851" s="9">
        <f t="shared" si="27"/>
        <v>42341.687499999993</v>
      </c>
    </row>
    <row r="852" spans="1:20" ht="45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>E852/D852</f>
        <v>1.6608000000000001</v>
      </c>
      <c r="P852">
        <f>E852/L852</f>
        <v>46.651685393258425</v>
      </c>
      <c r="Q852" t="s">
        <v>8321</v>
      </c>
      <c r="R852" t="s">
        <v>8325</v>
      </c>
      <c r="S852" s="9">
        <f t="shared" si="26"/>
        <v>40299.03162037037</v>
      </c>
      <c r="T852" s="9">
        <f t="shared" si="27"/>
        <v>40329.999305555553</v>
      </c>
    </row>
    <row r="853" spans="1:20" ht="45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>E853/D853</f>
        <v>1.0660000000000001</v>
      </c>
      <c r="P853">
        <f>E853/L853</f>
        <v>48.454545454545453</v>
      </c>
      <c r="Q853" t="s">
        <v>8321</v>
      </c>
      <c r="R853" t="s">
        <v>8325</v>
      </c>
      <c r="S853" s="9">
        <f t="shared" si="26"/>
        <v>41299.585023148145</v>
      </c>
      <c r="T853" s="9">
        <f t="shared" si="27"/>
        <v>41344.543356481481</v>
      </c>
    </row>
    <row r="854" spans="1:20" ht="45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>E854/D854</f>
        <v>1.4458441666666668</v>
      </c>
      <c r="P854">
        <f>E854/L854</f>
        <v>70.5289837398374</v>
      </c>
      <c r="Q854" t="s">
        <v>8321</v>
      </c>
      <c r="R854" t="s">
        <v>8325</v>
      </c>
      <c r="S854" s="9">
        <f t="shared" si="26"/>
        <v>41228.577870370369</v>
      </c>
      <c r="T854" s="9">
        <f t="shared" si="27"/>
        <v>41258.577870370369</v>
      </c>
    </row>
    <row r="855" spans="1:20" ht="60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>E855/D855</f>
        <v>1.0555000000000001</v>
      </c>
      <c r="P855">
        <f>E855/L855</f>
        <v>87.958333333333329</v>
      </c>
      <c r="Q855" t="s">
        <v>8321</v>
      </c>
      <c r="R855" t="s">
        <v>8325</v>
      </c>
      <c r="S855" s="9">
        <f t="shared" si="26"/>
        <v>40335.589745370366</v>
      </c>
      <c r="T855" s="9">
        <f t="shared" si="27"/>
        <v>40381.041666666664</v>
      </c>
    </row>
    <row r="856" spans="1:20" ht="30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>E856/D856</f>
        <v>1.3660000000000001</v>
      </c>
      <c r="P856">
        <f>E856/L856</f>
        <v>26.26923076923077</v>
      </c>
      <c r="Q856" t="s">
        <v>8321</v>
      </c>
      <c r="R856" t="s">
        <v>8325</v>
      </c>
      <c r="S856" s="9">
        <f t="shared" si="26"/>
        <v>40671.429178240738</v>
      </c>
      <c r="T856" s="9">
        <f t="shared" si="27"/>
        <v>40701.429178240738</v>
      </c>
    </row>
    <row r="857" spans="1:20" ht="45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>E857/D857</f>
        <v>1.04</v>
      </c>
      <c r="P857">
        <f>E857/L857</f>
        <v>57.777777777777779</v>
      </c>
      <c r="Q857" t="s">
        <v>8321</v>
      </c>
      <c r="R857" t="s">
        <v>8325</v>
      </c>
      <c r="S857" s="9">
        <f t="shared" si="26"/>
        <v>40632.733622685184</v>
      </c>
      <c r="T857" s="9">
        <f t="shared" si="27"/>
        <v>40648.957638888889</v>
      </c>
    </row>
    <row r="858" spans="1:20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>E858/D858</f>
        <v>1.145</v>
      </c>
      <c r="P858">
        <f>E858/L858</f>
        <v>57.25</v>
      </c>
      <c r="Q858" t="s">
        <v>8321</v>
      </c>
      <c r="R858" t="s">
        <v>8325</v>
      </c>
      <c r="S858" s="9">
        <f t="shared" si="26"/>
        <v>40920.696562499994</v>
      </c>
      <c r="T858" s="9">
        <f t="shared" si="27"/>
        <v>40951.696562499994</v>
      </c>
    </row>
    <row r="859" spans="1:20" ht="45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>E859/D859</f>
        <v>1.0171957671957672</v>
      </c>
      <c r="P859">
        <f>E859/L859</f>
        <v>196.34042553191489</v>
      </c>
      <c r="Q859" t="s">
        <v>8321</v>
      </c>
      <c r="R859" t="s">
        <v>8325</v>
      </c>
      <c r="S859" s="9">
        <f t="shared" si="26"/>
        <v>42267.538449074076</v>
      </c>
      <c r="T859" s="9">
        <f t="shared" si="27"/>
        <v>42297.538449074076</v>
      </c>
    </row>
    <row r="860" spans="1:20" ht="45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>E860/D860</f>
        <v>1.2394678492239468</v>
      </c>
      <c r="P860">
        <f>E860/L860</f>
        <v>43</v>
      </c>
      <c r="Q860" t="s">
        <v>8321</v>
      </c>
      <c r="R860" t="s">
        <v>8325</v>
      </c>
      <c r="S860" s="9">
        <f t="shared" si="26"/>
        <v>40981.501909722218</v>
      </c>
      <c r="T860" s="9">
        <f t="shared" si="27"/>
        <v>41011.501909722218</v>
      </c>
    </row>
    <row r="861" spans="1:20" ht="45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>E861/D861</f>
        <v>1.0245669291338582</v>
      </c>
      <c r="P861">
        <f>E861/L861</f>
        <v>35.551912568306008</v>
      </c>
      <c r="Q861" t="s">
        <v>8321</v>
      </c>
      <c r="R861" t="s">
        <v>8325</v>
      </c>
      <c r="S861" s="9">
        <f t="shared" si="26"/>
        <v>41680.375069444439</v>
      </c>
      <c r="T861" s="9">
        <f t="shared" si="27"/>
        <v>41702.666666666664</v>
      </c>
    </row>
    <row r="862" spans="1:20" ht="45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>E862/D862</f>
        <v>1.4450000000000001</v>
      </c>
      <c r="P862">
        <f>E862/L862</f>
        <v>68.80952380952381</v>
      </c>
      <c r="Q862" t="s">
        <v>8321</v>
      </c>
      <c r="R862" t="s">
        <v>8325</v>
      </c>
      <c r="S862" s="9">
        <f t="shared" si="26"/>
        <v>42365.9846412037</v>
      </c>
      <c r="T862" s="9">
        <f t="shared" si="27"/>
        <v>42401.541666666664</v>
      </c>
    </row>
    <row r="863" spans="1:20" ht="45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>E863/D863</f>
        <v>1.3333333333333333</v>
      </c>
      <c r="P863">
        <f>E863/L863</f>
        <v>28.571428571428573</v>
      </c>
      <c r="Q863" t="s">
        <v>8321</v>
      </c>
      <c r="R863" t="s">
        <v>8325</v>
      </c>
      <c r="S863" s="9">
        <f t="shared" si="26"/>
        <v>42058.733402777776</v>
      </c>
      <c r="T863" s="9">
        <f t="shared" si="27"/>
        <v>42088.691736111105</v>
      </c>
    </row>
    <row r="864" spans="1:20" ht="45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>E864/D864</f>
        <v>1.0936440000000001</v>
      </c>
      <c r="P864">
        <f>E864/L864</f>
        <v>50.631666666666668</v>
      </c>
      <c r="Q864" t="s">
        <v>8321</v>
      </c>
      <c r="R864" t="s">
        <v>8325</v>
      </c>
      <c r="S864" s="9">
        <f t="shared" si="26"/>
        <v>41160.663553240738</v>
      </c>
      <c r="T864" s="9">
        <f t="shared" si="27"/>
        <v>41188.207638888889</v>
      </c>
    </row>
    <row r="865" spans="1:20" ht="30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>E865/D865</f>
        <v>1.3680000000000001</v>
      </c>
      <c r="P865">
        <f>E865/L865</f>
        <v>54</v>
      </c>
      <c r="Q865" t="s">
        <v>8321</v>
      </c>
      <c r="R865" t="s">
        <v>8325</v>
      </c>
      <c r="S865" s="9">
        <f t="shared" si="26"/>
        <v>41074.013229166667</v>
      </c>
      <c r="T865" s="9">
        <f t="shared" si="27"/>
        <v>41104.013229166667</v>
      </c>
    </row>
    <row r="866" spans="1:20" ht="45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>E866/D866</f>
        <v>1.1555</v>
      </c>
      <c r="P866">
        <f>E866/L866</f>
        <v>36.109375</v>
      </c>
      <c r="Q866" t="s">
        <v>8321</v>
      </c>
      <c r="R866" t="s">
        <v>8325</v>
      </c>
      <c r="S866" s="9">
        <f t="shared" si="26"/>
        <v>41590.047534722216</v>
      </c>
      <c r="T866" s="9">
        <f t="shared" si="27"/>
        <v>41620.047534722216</v>
      </c>
    </row>
    <row r="867" spans="1:20" ht="45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>E867/D867</f>
        <v>2.4079999999999999</v>
      </c>
      <c r="P867">
        <f>E867/L867</f>
        <v>23.153846153846153</v>
      </c>
      <c r="Q867" t="s">
        <v>8321</v>
      </c>
      <c r="R867" t="s">
        <v>8325</v>
      </c>
      <c r="S867" s="9">
        <f t="shared" si="26"/>
        <v>40772.640416666662</v>
      </c>
      <c r="T867" s="9">
        <f t="shared" si="27"/>
        <v>40812.999305555553</v>
      </c>
    </row>
    <row r="868" spans="1:20" ht="45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>E868/D868</f>
        <v>1.1439999999999999</v>
      </c>
      <c r="P868">
        <f>E868/L868</f>
        <v>104</v>
      </c>
      <c r="Q868" t="s">
        <v>8321</v>
      </c>
      <c r="R868" t="s">
        <v>8325</v>
      </c>
      <c r="S868" s="9">
        <f t="shared" si="26"/>
        <v>41626.552719907406</v>
      </c>
      <c r="T868" s="9">
        <f t="shared" si="27"/>
        <v>41654.606249999997</v>
      </c>
    </row>
    <row r="869" spans="1:20" ht="30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>E869/D869</f>
        <v>1.1033333333333333</v>
      </c>
      <c r="P869">
        <f>E869/L869</f>
        <v>31.826923076923077</v>
      </c>
      <c r="Q869" t="s">
        <v>8321</v>
      </c>
      <c r="R869" t="s">
        <v>8325</v>
      </c>
      <c r="S869" s="9">
        <f t="shared" si="26"/>
        <v>41535.693148148144</v>
      </c>
      <c r="T869" s="9">
        <f t="shared" si="27"/>
        <v>41557.791666666664</v>
      </c>
    </row>
    <row r="870" spans="1:20" ht="60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>E870/D870</f>
        <v>1.9537933333333333</v>
      </c>
      <c r="P870">
        <f>E870/L870</f>
        <v>27.3896261682243</v>
      </c>
      <c r="Q870" t="s">
        <v>8321</v>
      </c>
      <c r="R870" t="s">
        <v>8325</v>
      </c>
      <c r="S870" s="9">
        <f t="shared" si="26"/>
        <v>40456.746018518512</v>
      </c>
      <c r="T870" s="9">
        <f t="shared" si="27"/>
        <v>40483.80972222222</v>
      </c>
    </row>
    <row r="871" spans="1:20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>E871/D871</f>
        <v>1.0333333333333334</v>
      </c>
      <c r="P871">
        <f>E871/L871</f>
        <v>56.363636363636367</v>
      </c>
      <c r="Q871" t="s">
        <v>8321</v>
      </c>
      <c r="R871" t="s">
        <v>8325</v>
      </c>
      <c r="S871" s="9">
        <f t="shared" si="26"/>
        <v>40960.653229166666</v>
      </c>
      <c r="T871" s="9">
        <f t="shared" si="27"/>
        <v>40975.999305555553</v>
      </c>
    </row>
    <row r="872" spans="1:20" ht="30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>E872/D872</f>
        <v>1.031372549019608</v>
      </c>
      <c r="P872">
        <f>E872/L872</f>
        <v>77.352941176470594</v>
      </c>
      <c r="Q872" t="s">
        <v>8321</v>
      </c>
      <c r="R872" t="s">
        <v>8325</v>
      </c>
      <c r="S872" s="9">
        <f t="shared" si="26"/>
        <v>41371.439745370364</v>
      </c>
      <c r="T872" s="9">
        <f t="shared" si="27"/>
        <v>41401.439745370364</v>
      </c>
    </row>
    <row r="873" spans="1:20" ht="45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>E873/D873</f>
        <v>1.003125</v>
      </c>
      <c r="P873">
        <f>E873/L873</f>
        <v>42.8</v>
      </c>
      <c r="Q873" t="s">
        <v>8321</v>
      </c>
      <c r="R873" t="s">
        <v>8325</v>
      </c>
      <c r="S873" s="9">
        <f t="shared" si="26"/>
        <v>40686.813263888886</v>
      </c>
      <c r="T873" s="9">
        <f t="shared" si="27"/>
        <v>40728.813263888886</v>
      </c>
    </row>
    <row r="874" spans="1:20" ht="30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>E874/D874</f>
        <v>1.27</v>
      </c>
      <c r="P874">
        <f>E874/L874</f>
        <v>48.846153846153847</v>
      </c>
      <c r="Q874" t="s">
        <v>8321</v>
      </c>
      <c r="R874" t="s">
        <v>8325</v>
      </c>
      <c r="S874" s="9">
        <f t="shared" si="26"/>
        <v>41402.350486111107</v>
      </c>
      <c r="T874" s="9">
        <f t="shared" si="27"/>
        <v>41462.350486111107</v>
      </c>
    </row>
    <row r="875" spans="1:20" ht="30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>E875/D875</f>
        <v>1.20601</v>
      </c>
      <c r="P875">
        <f>E875/L875</f>
        <v>48.240400000000001</v>
      </c>
      <c r="Q875" t="s">
        <v>8321</v>
      </c>
      <c r="R875" t="s">
        <v>8325</v>
      </c>
      <c r="S875" s="9">
        <f t="shared" si="26"/>
        <v>41037.684131944443</v>
      </c>
      <c r="T875" s="9">
        <f t="shared" si="27"/>
        <v>41050.9375</v>
      </c>
    </row>
    <row r="876" spans="1:20" ht="45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>E876/D876</f>
        <v>1.0699047619047619</v>
      </c>
      <c r="P876">
        <f>E876/L876</f>
        <v>70.212500000000006</v>
      </c>
      <c r="Q876" t="s">
        <v>8321</v>
      </c>
      <c r="R876" t="s">
        <v>8325</v>
      </c>
      <c r="S876" s="9">
        <f t="shared" si="26"/>
        <v>40911.601539351854</v>
      </c>
      <c r="T876" s="9">
        <f t="shared" si="27"/>
        <v>40932.601539351854</v>
      </c>
    </row>
    <row r="877" spans="1:20" ht="45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>E877/D877</f>
        <v>1.7243333333333333</v>
      </c>
      <c r="P877">
        <f>E877/L877</f>
        <v>94.054545454545448</v>
      </c>
      <c r="Q877" t="s">
        <v>8321</v>
      </c>
      <c r="R877" t="s">
        <v>8325</v>
      </c>
      <c r="S877" s="9">
        <f t="shared" si="26"/>
        <v>41878.922534722216</v>
      </c>
      <c r="T877" s="9">
        <f t="shared" si="27"/>
        <v>41908.922534722216</v>
      </c>
    </row>
    <row r="878" spans="1:20" ht="45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>E878/D878</f>
        <v>1.2362</v>
      </c>
      <c r="P878">
        <f>E878/L878</f>
        <v>80.272727272727266</v>
      </c>
      <c r="Q878" t="s">
        <v>8321</v>
      </c>
      <c r="R878" t="s">
        <v>8325</v>
      </c>
      <c r="S878" s="9">
        <f t="shared" si="26"/>
        <v>40865.658807870372</v>
      </c>
      <c r="T878" s="9">
        <f t="shared" si="27"/>
        <v>40902</v>
      </c>
    </row>
    <row r="879" spans="1:20" ht="45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>E879/D879</f>
        <v>1.0840000000000001</v>
      </c>
      <c r="P879">
        <f>E879/L879</f>
        <v>54.2</v>
      </c>
      <c r="Q879" t="s">
        <v>8321</v>
      </c>
      <c r="R879" t="s">
        <v>8325</v>
      </c>
      <c r="S879" s="9">
        <f t="shared" si="26"/>
        <v>41773.724201388883</v>
      </c>
      <c r="T879" s="9">
        <f t="shared" si="27"/>
        <v>41810.999305555553</v>
      </c>
    </row>
    <row r="880" spans="1:20" ht="45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>E880/D880</f>
        <v>1.1652013333333333</v>
      </c>
      <c r="P880">
        <f>E880/L880</f>
        <v>60.26903448275862</v>
      </c>
      <c r="Q880" t="s">
        <v>8321</v>
      </c>
      <c r="R880" t="s">
        <v>8325</v>
      </c>
      <c r="S880" s="9">
        <f t="shared" si="26"/>
        <v>40852.68136574074</v>
      </c>
      <c r="T880" s="9">
        <f t="shared" si="27"/>
        <v>40883.040972222218</v>
      </c>
    </row>
    <row r="881" spans="1:20" ht="45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>E881/D881</f>
        <v>1.8724499999999999</v>
      </c>
      <c r="P881">
        <f>E881/L881</f>
        <v>38.740344827586206</v>
      </c>
      <c r="Q881" t="s">
        <v>8321</v>
      </c>
      <c r="R881" t="s">
        <v>8325</v>
      </c>
      <c r="S881" s="9">
        <f t="shared" si="26"/>
        <v>41058.91065972222</v>
      </c>
      <c r="T881" s="9">
        <f t="shared" si="27"/>
        <v>41074.957638888889</v>
      </c>
    </row>
    <row r="882" spans="1:20" ht="45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>E882/D882</f>
        <v>1.1593333333333333</v>
      </c>
      <c r="P882">
        <f>E882/L882</f>
        <v>152.54385964912279</v>
      </c>
      <c r="Q882" t="s">
        <v>8321</v>
      </c>
      <c r="R882" t="s">
        <v>8325</v>
      </c>
      <c r="S882" s="9">
        <f t="shared" si="26"/>
        <v>41426.05128472222</v>
      </c>
      <c r="T882" s="9">
        <f t="shared" si="27"/>
        <v>41457</v>
      </c>
    </row>
    <row r="883" spans="1:20" ht="45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>E883/D883</f>
        <v>1.107</v>
      </c>
      <c r="P883">
        <f>E883/L883</f>
        <v>115.3125</v>
      </c>
      <c r="Q883" t="s">
        <v>8321</v>
      </c>
      <c r="R883" t="s">
        <v>8325</v>
      </c>
      <c r="S883" s="9">
        <f t="shared" si="26"/>
        <v>41313.776712962957</v>
      </c>
      <c r="T883" s="9">
        <f t="shared" si="27"/>
        <v>41343.735046296293</v>
      </c>
    </row>
    <row r="884" spans="1:20" ht="45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>E884/D884</f>
        <v>1.7092307692307693</v>
      </c>
      <c r="P884">
        <f>E884/L884</f>
        <v>35.838709677419352</v>
      </c>
      <c r="Q884" t="s">
        <v>8321</v>
      </c>
      <c r="R884" t="s">
        <v>8325</v>
      </c>
      <c r="S884" s="9">
        <f t="shared" si="26"/>
        <v>40670.298993055556</v>
      </c>
      <c r="T884" s="9">
        <f t="shared" si="27"/>
        <v>40708.957638888889</v>
      </c>
    </row>
    <row r="885" spans="1:20" ht="45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>E885/D885</f>
        <v>1.2611835600000001</v>
      </c>
      <c r="P885">
        <f>E885/L885</f>
        <v>64.570118779438872</v>
      </c>
      <c r="Q885" t="s">
        <v>8315</v>
      </c>
      <c r="R885" t="s">
        <v>8345</v>
      </c>
      <c r="S885" s="9">
        <f t="shared" si="26"/>
        <v>41744.08253472222</v>
      </c>
      <c r="T885" s="9">
        <f t="shared" si="27"/>
        <v>41774.08253472222</v>
      </c>
    </row>
    <row r="886" spans="1:20" ht="45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>E886/D886</f>
        <v>1.3844033333333334</v>
      </c>
      <c r="P886">
        <f>E886/L886</f>
        <v>87.436000000000007</v>
      </c>
      <c r="Q886" t="s">
        <v>8315</v>
      </c>
      <c r="R886" t="s">
        <v>8345</v>
      </c>
      <c r="S886" s="9">
        <f t="shared" si="26"/>
        <v>40638.619675925926</v>
      </c>
      <c r="T886" s="9">
        <f t="shared" si="27"/>
        <v>40728.619675925926</v>
      </c>
    </row>
    <row r="887" spans="1:20" ht="45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>E887/D887</f>
        <v>17.052499999999998</v>
      </c>
      <c r="P887">
        <f>E887/L887</f>
        <v>68.815577078288939</v>
      </c>
      <c r="Q887" t="s">
        <v>8315</v>
      </c>
      <c r="R887" t="s">
        <v>8345</v>
      </c>
      <c r="S887" s="9">
        <f t="shared" si="26"/>
        <v>42548.061527777776</v>
      </c>
      <c r="T887" s="9">
        <f t="shared" si="27"/>
        <v>42593.061527777776</v>
      </c>
    </row>
    <row r="888" spans="1:20" ht="45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>E888/D888</f>
        <v>7.8805550000000002</v>
      </c>
      <c r="P888">
        <f>E888/L888</f>
        <v>176.200223588597</v>
      </c>
      <c r="Q888" t="s">
        <v>8315</v>
      </c>
      <c r="R888" t="s">
        <v>8345</v>
      </c>
      <c r="S888" s="9">
        <f t="shared" si="26"/>
        <v>41730.376041666663</v>
      </c>
      <c r="T888" s="9">
        <f t="shared" si="27"/>
        <v>41760.376041666663</v>
      </c>
    </row>
    <row r="889" spans="1:20" ht="45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>E889/D889</f>
        <v>3.4801799999999998</v>
      </c>
      <c r="P889">
        <f>E889/L889</f>
        <v>511.79117647058825</v>
      </c>
      <c r="Q889" t="s">
        <v>8315</v>
      </c>
      <c r="R889" t="s">
        <v>8345</v>
      </c>
      <c r="S889" s="9">
        <f t="shared" si="26"/>
        <v>42157.043495370366</v>
      </c>
      <c r="T889" s="9">
        <f t="shared" si="27"/>
        <v>42197.043495370366</v>
      </c>
    </row>
    <row r="890" spans="1:20" ht="45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>E890/D890</f>
        <v>1.4974666666666667</v>
      </c>
      <c r="P890">
        <f>E890/L890</f>
        <v>160.44285714285715</v>
      </c>
      <c r="Q890" t="s">
        <v>8315</v>
      </c>
      <c r="R890" t="s">
        <v>8345</v>
      </c>
      <c r="S890" s="9">
        <f t="shared" si="26"/>
        <v>41688.941678240742</v>
      </c>
      <c r="T890" s="9">
        <f t="shared" si="27"/>
        <v>41748.900011574071</v>
      </c>
    </row>
    <row r="891" spans="1:20" ht="45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>E891/D891</f>
        <v>1.0063375000000001</v>
      </c>
      <c r="P891">
        <f>E891/L891</f>
        <v>35.003043478260871</v>
      </c>
      <c r="Q891" t="s">
        <v>8315</v>
      </c>
      <c r="R891" t="s">
        <v>8345</v>
      </c>
      <c r="S891" s="9">
        <f t="shared" si="26"/>
        <v>40102.709722222222</v>
      </c>
      <c r="T891" s="9">
        <f t="shared" si="27"/>
        <v>40140.040972222218</v>
      </c>
    </row>
    <row r="892" spans="1:20" ht="30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>E892/D892</f>
        <v>8.0021100000000001</v>
      </c>
      <c r="P892">
        <f>E892/L892</f>
        <v>188.50671378091872</v>
      </c>
      <c r="Q892" t="s">
        <v>8315</v>
      </c>
      <c r="R892" t="s">
        <v>8345</v>
      </c>
      <c r="S892" s="9">
        <f t="shared" si="26"/>
        <v>42473.395937499998</v>
      </c>
      <c r="T892" s="9">
        <f t="shared" si="27"/>
        <v>42527.501388888886</v>
      </c>
    </row>
    <row r="893" spans="1:20" ht="45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>E893/D893</f>
        <v>1.0600260000000001</v>
      </c>
      <c r="P893">
        <f>E893/L893</f>
        <v>56.204984093319197</v>
      </c>
      <c r="Q893" t="s">
        <v>8315</v>
      </c>
      <c r="R893" t="s">
        <v>8345</v>
      </c>
      <c r="S893" s="9">
        <f t="shared" si="26"/>
        <v>41800.21471064815</v>
      </c>
      <c r="T893" s="9">
        <f t="shared" si="27"/>
        <v>41830.21471064815</v>
      </c>
    </row>
    <row r="894" spans="1:20" ht="45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>E894/D894</f>
        <v>2.0051866666666669</v>
      </c>
      <c r="P894">
        <f>E894/L894</f>
        <v>51.3054157782516</v>
      </c>
      <c r="Q894" t="s">
        <v>8315</v>
      </c>
      <c r="R894" t="s">
        <v>8345</v>
      </c>
      <c r="S894" s="9">
        <f t="shared" si="26"/>
        <v>40623.973067129627</v>
      </c>
      <c r="T894" s="9">
        <f t="shared" si="27"/>
        <v>40654.973067129627</v>
      </c>
    </row>
    <row r="895" spans="1:20" ht="45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>E895/D895</f>
        <v>2.1244399999999999</v>
      </c>
      <c r="P895">
        <f>E895/L895</f>
        <v>127.36450839328538</v>
      </c>
      <c r="Q895" t="s">
        <v>8315</v>
      </c>
      <c r="R895" t="s">
        <v>8345</v>
      </c>
      <c r="S895" s="9">
        <f t="shared" si="26"/>
        <v>42651.212233796294</v>
      </c>
      <c r="T895" s="9">
        <f t="shared" si="27"/>
        <v>42681.253900462958</v>
      </c>
    </row>
    <row r="896" spans="1:20" ht="45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>E896/D896</f>
        <v>1.9847237142857144</v>
      </c>
      <c r="P896">
        <f>E896/L896</f>
        <v>101.85532258064516</v>
      </c>
      <c r="Q896" t="s">
        <v>8315</v>
      </c>
      <c r="R896" t="s">
        <v>8345</v>
      </c>
      <c r="S896" s="9">
        <f t="shared" si="26"/>
        <v>41526.398321759254</v>
      </c>
      <c r="T896" s="9">
        <f t="shared" si="27"/>
        <v>41563.398321759254</v>
      </c>
    </row>
    <row r="897" spans="1:20" ht="45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>E897/D897</f>
        <v>2.2594666666666665</v>
      </c>
      <c r="P897">
        <f>E897/L897</f>
        <v>230.55782312925169</v>
      </c>
      <c r="Q897" t="s">
        <v>8315</v>
      </c>
      <c r="R897" t="s">
        <v>8345</v>
      </c>
      <c r="S897" s="9">
        <f t="shared" si="26"/>
        <v>40940.991493055553</v>
      </c>
      <c r="T897" s="9">
        <f t="shared" si="27"/>
        <v>40969.916666666664</v>
      </c>
    </row>
    <row r="898" spans="1:20" ht="30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>E898/D898</f>
        <v>6.9894800000000004</v>
      </c>
      <c r="P898">
        <f>E898/L898</f>
        <v>842.10602409638557</v>
      </c>
      <c r="Q898" t="s">
        <v>8315</v>
      </c>
      <c r="R898" t="s">
        <v>8345</v>
      </c>
      <c r="S898" s="9">
        <f t="shared" si="26"/>
        <v>42394.372407407405</v>
      </c>
      <c r="T898" s="9">
        <f t="shared" si="27"/>
        <v>42440.999999999993</v>
      </c>
    </row>
    <row r="899" spans="1:20" ht="45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>E899/D899</f>
        <v>3.9859528571428569</v>
      </c>
      <c r="P899">
        <f>E899/L899</f>
        <v>577.27593103448271</v>
      </c>
      <c r="Q899" t="s">
        <v>8315</v>
      </c>
      <c r="R899" t="s">
        <v>8345</v>
      </c>
      <c r="S899" s="9">
        <f t="shared" ref="S899:S962" si="28">(J899/86400)+25569+(-5/24)</f>
        <v>41020.063437500001</v>
      </c>
      <c r="T899" s="9">
        <f t="shared" ref="T899:T962" si="29">(I899/86400)+25569+(-5/24)</f>
        <v>41052.583333333328</v>
      </c>
    </row>
    <row r="900" spans="1:20" ht="45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>E900/D900</f>
        <v>2.9403333333333332</v>
      </c>
      <c r="P900">
        <f>E900/L900</f>
        <v>483.34246575342468</v>
      </c>
      <c r="Q900" t="s">
        <v>8315</v>
      </c>
      <c r="R900" t="s">
        <v>8345</v>
      </c>
      <c r="S900" s="9">
        <f t="shared" si="28"/>
        <v>42067.71533564815</v>
      </c>
      <c r="T900" s="9">
        <f t="shared" si="29"/>
        <v>42112.673668981479</v>
      </c>
    </row>
    <row r="901" spans="1:20" ht="30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>E901/D901</f>
        <v>1.6750470000000002</v>
      </c>
      <c r="P901">
        <f>E901/L901</f>
        <v>76.138500000000008</v>
      </c>
      <c r="Q901" t="s">
        <v>8315</v>
      </c>
      <c r="R901" t="s">
        <v>8345</v>
      </c>
      <c r="S901" s="9">
        <f t="shared" si="28"/>
        <v>41178.890196759261</v>
      </c>
      <c r="T901" s="9">
        <f t="shared" si="29"/>
        <v>41208.890196759261</v>
      </c>
    </row>
    <row r="902" spans="1:20" ht="45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>E902/D902</f>
        <v>14.355717142857143</v>
      </c>
      <c r="P902">
        <f>E902/L902</f>
        <v>74.107684365781708</v>
      </c>
      <c r="Q902" t="s">
        <v>8315</v>
      </c>
      <c r="R902" t="s">
        <v>8345</v>
      </c>
      <c r="S902" s="9">
        <f t="shared" si="28"/>
        <v>41326.779641203699</v>
      </c>
      <c r="T902" s="9">
        <f t="shared" si="29"/>
        <v>41356.737974537034</v>
      </c>
    </row>
    <row r="903" spans="1:20" ht="45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>E903/D903</f>
        <v>1.5673440000000001</v>
      </c>
      <c r="P903">
        <f>E903/L903</f>
        <v>36.965660377358489</v>
      </c>
      <c r="Q903" t="s">
        <v>8315</v>
      </c>
      <c r="R903" t="s">
        <v>8345</v>
      </c>
      <c r="S903" s="9">
        <f t="shared" si="28"/>
        <v>41871.637268518512</v>
      </c>
      <c r="T903" s="9">
        <f t="shared" si="29"/>
        <v>41912.791666666664</v>
      </c>
    </row>
    <row r="904" spans="1:20" ht="45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>E904/D904</f>
        <v>1.1790285714285715</v>
      </c>
      <c r="P904">
        <f>E904/L904</f>
        <v>2500.969696969697</v>
      </c>
      <c r="Q904" t="s">
        <v>8315</v>
      </c>
      <c r="R904" t="s">
        <v>8345</v>
      </c>
      <c r="S904" s="9">
        <f t="shared" si="28"/>
        <v>41964.154409722221</v>
      </c>
      <c r="T904" s="9">
        <f t="shared" si="29"/>
        <v>41994.154409722221</v>
      </c>
    </row>
    <row r="905" spans="1:20" ht="45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>E905/D905</f>
        <v>11.053811999999999</v>
      </c>
      <c r="P905">
        <f>E905/L905</f>
        <v>67.690214329454989</v>
      </c>
      <c r="Q905" t="s">
        <v>8315</v>
      </c>
      <c r="R905" t="s">
        <v>8345</v>
      </c>
      <c r="S905" s="9">
        <f t="shared" si="28"/>
        <v>41147.986307870371</v>
      </c>
      <c r="T905" s="9">
        <f t="shared" si="29"/>
        <v>41187.957638888889</v>
      </c>
    </row>
    <row r="906" spans="1:20" ht="45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>E906/D906</f>
        <v>1.9292499999999999</v>
      </c>
      <c r="P906">
        <f>E906/L906</f>
        <v>63.04738562091503</v>
      </c>
      <c r="Q906" t="s">
        <v>8315</v>
      </c>
      <c r="R906" t="s">
        <v>8345</v>
      </c>
      <c r="S906" s="9">
        <f t="shared" si="28"/>
        <v>41742.572175925925</v>
      </c>
      <c r="T906" s="9">
        <f t="shared" si="29"/>
        <v>41772.572175925925</v>
      </c>
    </row>
    <row r="907" spans="1:20" ht="45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>E907/D907</f>
        <v>1.268842105263158</v>
      </c>
      <c r="P907">
        <f>E907/L907</f>
        <v>117.6</v>
      </c>
      <c r="Q907" t="s">
        <v>8315</v>
      </c>
      <c r="R907" t="s">
        <v>8345</v>
      </c>
      <c r="S907" s="9">
        <f t="shared" si="28"/>
        <v>41863.221458333333</v>
      </c>
      <c r="T907" s="9">
        <f t="shared" si="29"/>
        <v>41898.221458333333</v>
      </c>
    </row>
    <row r="908" spans="1:20" ht="45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>E908/D908</f>
        <v>2.5957748878923765</v>
      </c>
      <c r="P908">
        <f>E908/L908</f>
        <v>180.75185011709601</v>
      </c>
      <c r="Q908" t="s">
        <v>8315</v>
      </c>
      <c r="R908" t="s">
        <v>8345</v>
      </c>
      <c r="S908" s="9">
        <f t="shared" si="28"/>
        <v>42452.064490740733</v>
      </c>
      <c r="T908" s="9">
        <f t="shared" si="29"/>
        <v>42482.064490740733</v>
      </c>
    </row>
    <row r="909" spans="1:20" ht="45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>E909/D909</f>
        <v>2.6227999999999998</v>
      </c>
      <c r="P909">
        <f>E909/L909</f>
        <v>127.32038834951456</v>
      </c>
      <c r="Q909" t="s">
        <v>8315</v>
      </c>
      <c r="R909" t="s">
        <v>8345</v>
      </c>
      <c r="S909" s="9">
        <f t="shared" si="28"/>
        <v>40897.880902777775</v>
      </c>
      <c r="T909" s="9">
        <f t="shared" si="29"/>
        <v>40919.833333333328</v>
      </c>
    </row>
    <row r="910" spans="1:20" ht="45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>E910/D910</f>
        <v>2.0674309000000002</v>
      </c>
      <c r="P910">
        <f>E910/L910</f>
        <v>136.6444745538665</v>
      </c>
      <c r="Q910" t="s">
        <v>8315</v>
      </c>
      <c r="R910" t="s">
        <v>8345</v>
      </c>
      <c r="S910" s="9">
        <f t="shared" si="28"/>
        <v>41835.332152777773</v>
      </c>
      <c r="T910" s="9">
        <f t="shared" si="29"/>
        <v>41865.332152777773</v>
      </c>
    </row>
    <row r="911" spans="1:20" ht="45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>E911/D911</f>
        <v>3.7012999999999998</v>
      </c>
      <c r="P911">
        <f>E911/L911</f>
        <v>182.78024691358024</v>
      </c>
      <c r="Q911" t="s">
        <v>8315</v>
      </c>
      <c r="R911" t="s">
        <v>8345</v>
      </c>
      <c r="S911" s="9">
        <f t="shared" si="28"/>
        <v>41730.455196759256</v>
      </c>
      <c r="T911" s="9">
        <f t="shared" si="29"/>
        <v>41760.455196759256</v>
      </c>
    </row>
    <row r="912" spans="1:20" ht="30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>E912/D912</f>
        <v>2.8496600000000001</v>
      </c>
      <c r="P912">
        <f>E912/L912</f>
        <v>279.37843137254902</v>
      </c>
      <c r="Q912" t="s">
        <v>8315</v>
      </c>
      <c r="R912" t="s">
        <v>8345</v>
      </c>
      <c r="S912" s="9">
        <f t="shared" si="28"/>
        <v>42676.378645833327</v>
      </c>
      <c r="T912" s="9">
        <f t="shared" si="29"/>
        <v>42707.420312499999</v>
      </c>
    </row>
    <row r="913" spans="1:20" ht="45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>E913/D913</f>
        <v>5.7907999999999999</v>
      </c>
      <c r="P913">
        <f>E913/L913</f>
        <v>61.375728669846318</v>
      </c>
      <c r="Q913" t="s">
        <v>8315</v>
      </c>
      <c r="R913" t="s">
        <v>8345</v>
      </c>
      <c r="S913" s="9">
        <f t="shared" si="28"/>
        <v>42557.584120370368</v>
      </c>
      <c r="T913" s="9">
        <f t="shared" si="29"/>
        <v>42587.584120370368</v>
      </c>
    </row>
    <row r="914" spans="1:20" ht="45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>E914/D914</f>
        <v>11.318</v>
      </c>
      <c r="P914">
        <f>E914/L914</f>
        <v>80.727532097004286</v>
      </c>
      <c r="Q914" t="s">
        <v>8315</v>
      </c>
      <c r="R914" t="s">
        <v>8345</v>
      </c>
      <c r="S914" s="9">
        <f t="shared" si="28"/>
        <v>41323.984965277778</v>
      </c>
      <c r="T914" s="9">
        <f t="shared" si="29"/>
        <v>41383.943298611106</v>
      </c>
    </row>
    <row r="915" spans="1:20" ht="45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>E915/D915</f>
        <v>2.6302771750000002</v>
      </c>
      <c r="P915">
        <f>E915/L915</f>
        <v>272.35590732591254</v>
      </c>
      <c r="Q915" t="s">
        <v>8315</v>
      </c>
      <c r="R915" t="s">
        <v>8345</v>
      </c>
      <c r="S915" s="9">
        <f t="shared" si="28"/>
        <v>41561.29237268518</v>
      </c>
      <c r="T915" s="9">
        <f t="shared" si="29"/>
        <v>41592.958333333328</v>
      </c>
    </row>
    <row r="916" spans="1:20" ht="45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>E916/D916</f>
        <v>6.7447999999999997</v>
      </c>
      <c r="P916">
        <f>E916/L916</f>
        <v>70.848739495798313</v>
      </c>
      <c r="Q916" t="s">
        <v>8315</v>
      </c>
      <c r="R916" t="s">
        <v>8345</v>
      </c>
      <c r="S916" s="9">
        <f t="shared" si="28"/>
        <v>41200.803749999999</v>
      </c>
      <c r="T916" s="9">
        <f t="shared" si="29"/>
        <v>41230.845416666663</v>
      </c>
    </row>
    <row r="917" spans="1:20" ht="45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>E917/D917</f>
        <v>2.5683081313131315</v>
      </c>
      <c r="P917">
        <f>E917/L917</f>
        <v>247.94003412969283</v>
      </c>
      <c r="Q917" t="s">
        <v>8315</v>
      </c>
      <c r="R917" t="s">
        <v>8345</v>
      </c>
      <c r="S917" s="9">
        <f t="shared" si="28"/>
        <v>42549.514629629623</v>
      </c>
      <c r="T917" s="9">
        <f t="shared" si="29"/>
        <v>42588.083333333336</v>
      </c>
    </row>
    <row r="918" spans="1:20" ht="45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>E918/D918</f>
        <v>3.7549600000000001</v>
      </c>
      <c r="P918">
        <f>E918/L918</f>
        <v>186.81393034825871</v>
      </c>
      <c r="Q918" t="s">
        <v>8315</v>
      </c>
      <c r="R918" t="s">
        <v>8345</v>
      </c>
      <c r="S918" s="9">
        <f t="shared" si="28"/>
        <v>41445.125798611109</v>
      </c>
      <c r="T918" s="9">
        <f t="shared" si="29"/>
        <v>41505.125798611109</v>
      </c>
    </row>
    <row r="919" spans="1:20" ht="30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>E919/D919</f>
        <v>2.0870837499999997</v>
      </c>
      <c r="P919">
        <f>E919/L919</f>
        <v>131.98948616600788</v>
      </c>
      <c r="Q919" t="s">
        <v>8315</v>
      </c>
      <c r="R919" t="s">
        <v>8345</v>
      </c>
      <c r="S919" s="9">
        <f t="shared" si="28"/>
        <v>41313.54688657407</v>
      </c>
      <c r="T919" s="9">
        <f t="shared" si="29"/>
        <v>41343.54688657407</v>
      </c>
    </row>
    <row r="920" spans="1:20" ht="30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>E920/D920</f>
        <v>3.4660000000000002</v>
      </c>
      <c r="P920">
        <f>E920/L920</f>
        <v>29.310782241014799</v>
      </c>
      <c r="Q920" t="s">
        <v>8315</v>
      </c>
      <c r="R920" t="s">
        <v>8345</v>
      </c>
      <c r="S920" s="9">
        <f t="shared" si="28"/>
        <v>41438.691261574073</v>
      </c>
      <c r="T920" s="9">
        <f t="shared" si="29"/>
        <v>41468.691261574073</v>
      </c>
    </row>
    <row r="921" spans="1:20" ht="45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>E921/D921</f>
        <v>4.0232999999999999</v>
      </c>
      <c r="P921">
        <f>E921/L921</f>
        <v>245.02436053593178</v>
      </c>
      <c r="Q921" t="s">
        <v>8315</v>
      </c>
      <c r="R921" t="s">
        <v>8345</v>
      </c>
      <c r="S921" s="9">
        <f t="shared" si="28"/>
        <v>42311.008564814816</v>
      </c>
      <c r="T921" s="9">
        <f t="shared" si="29"/>
        <v>42357.124305555553</v>
      </c>
    </row>
    <row r="922" spans="1:20" ht="45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>E922/D922</f>
        <v>10.2684514</v>
      </c>
      <c r="P922">
        <f>E922/L922</f>
        <v>1323.2540463917526</v>
      </c>
      <c r="Q922" t="s">
        <v>8315</v>
      </c>
      <c r="R922" t="s">
        <v>8345</v>
      </c>
      <c r="S922" s="9">
        <f t="shared" si="28"/>
        <v>41039.017268518517</v>
      </c>
      <c r="T922" s="9">
        <f t="shared" si="29"/>
        <v>41072.083333333328</v>
      </c>
    </row>
    <row r="923" spans="1:20" ht="30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>E923/D923</f>
        <v>1.14901155</v>
      </c>
      <c r="P923">
        <f>E923/L923</f>
        <v>282.65966789667897</v>
      </c>
      <c r="Q923" t="s">
        <v>8315</v>
      </c>
      <c r="R923" t="s">
        <v>8345</v>
      </c>
      <c r="S923" s="9">
        <f t="shared" si="28"/>
        <v>42290.25168981481</v>
      </c>
      <c r="T923" s="9">
        <f t="shared" si="29"/>
        <v>42326.999305555553</v>
      </c>
    </row>
    <row r="924" spans="1:20" ht="30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>E924/D924</f>
        <v>3.5482402000000004</v>
      </c>
      <c r="P924">
        <f>E924/L924</f>
        <v>91.214401028277635</v>
      </c>
      <c r="Q924" t="s">
        <v>8315</v>
      </c>
      <c r="R924" t="s">
        <v>8345</v>
      </c>
      <c r="S924" s="9">
        <f t="shared" si="28"/>
        <v>42423.334050925921</v>
      </c>
      <c r="T924" s="9">
        <f t="shared" si="29"/>
        <v>42463.292384259257</v>
      </c>
    </row>
    <row r="925" spans="1:20" ht="30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>E925/D925</f>
        <v>3.8212909090909091</v>
      </c>
      <c r="P925">
        <f>E925/L925</f>
        <v>128.38790470372632</v>
      </c>
      <c r="Q925" t="s">
        <v>8315</v>
      </c>
      <c r="R925" t="s">
        <v>8345</v>
      </c>
      <c r="S925" s="9">
        <f t="shared" si="28"/>
        <v>42136.001342592594</v>
      </c>
      <c r="T925" s="9">
        <f t="shared" si="29"/>
        <v>42167.624999999993</v>
      </c>
    </row>
    <row r="926" spans="1:20" ht="45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>E926/D926</f>
        <v>2.1679422000000002</v>
      </c>
      <c r="P926">
        <f>E926/L926</f>
        <v>78.834261818181815</v>
      </c>
      <c r="Q926" t="s">
        <v>8315</v>
      </c>
      <c r="R926" t="s">
        <v>8345</v>
      </c>
      <c r="S926" s="9">
        <f t="shared" si="28"/>
        <v>42728.503969907404</v>
      </c>
      <c r="T926" s="9">
        <f t="shared" si="29"/>
        <v>42758.503969907404</v>
      </c>
    </row>
    <row r="927" spans="1:20" ht="60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>E927/D927</f>
        <v>3.12</v>
      </c>
      <c r="P927">
        <f>E927/L927</f>
        <v>91.764705882352942</v>
      </c>
      <c r="Q927" t="s">
        <v>8315</v>
      </c>
      <c r="R927" t="s">
        <v>8345</v>
      </c>
      <c r="S927" s="9">
        <f t="shared" si="28"/>
        <v>40346.917268518519</v>
      </c>
      <c r="T927" s="9">
        <f t="shared" si="29"/>
        <v>40361.75</v>
      </c>
    </row>
    <row r="928" spans="1:20" ht="45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>E928/D928</f>
        <v>2.3442048</v>
      </c>
      <c r="P928">
        <f>E928/L928</f>
        <v>331.10237288135596</v>
      </c>
      <c r="Q928" t="s">
        <v>8315</v>
      </c>
      <c r="R928" t="s">
        <v>8345</v>
      </c>
      <c r="S928" s="9">
        <f t="shared" si="28"/>
        <v>41800.396562499998</v>
      </c>
      <c r="T928" s="9">
        <f t="shared" si="29"/>
        <v>41830.396562499998</v>
      </c>
    </row>
    <row r="929" spans="1:20" ht="45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>E929/D929</f>
        <v>1.236801</v>
      </c>
      <c r="P929">
        <f>E929/L929</f>
        <v>194.26193717277485</v>
      </c>
      <c r="Q929" t="s">
        <v>8315</v>
      </c>
      <c r="R929" t="s">
        <v>8345</v>
      </c>
      <c r="S929" s="9">
        <f t="shared" si="28"/>
        <v>41535.604374999995</v>
      </c>
      <c r="T929" s="9">
        <f t="shared" si="29"/>
        <v>41562.957638888889</v>
      </c>
    </row>
    <row r="930" spans="1:20" ht="45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>E930/D930</f>
        <v>2.4784000000000002</v>
      </c>
      <c r="P930">
        <f>E930/L930</f>
        <v>408.97689768976898</v>
      </c>
      <c r="Q930" t="s">
        <v>8315</v>
      </c>
      <c r="R930" t="s">
        <v>8345</v>
      </c>
      <c r="S930" s="9">
        <f t="shared" si="28"/>
        <v>41941.292187499996</v>
      </c>
      <c r="T930" s="9">
        <f t="shared" si="29"/>
        <v>41976.333854166667</v>
      </c>
    </row>
    <row r="931" spans="1:20" ht="45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>E931/D931</f>
        <v>1.157092</v>
      </c>
      <c r="P931">
        <f>E931/L931</f>
        <v>84.459270072992695</v>
      </c>
      <c r="Q931" t="s">
        <v>8315</v>
      </c>
      <c r="R931" t="s">
        <v>8345</v>
      </c>
      <c r="S931" s="9">
        <f t="shared" si="28"/>
        <v>40347.629467592589</v>
      </c>
      <c r="T931" s="9">
        <f t="shared" si="29"/>
        <v>40413.958333333328</v>
      </c>
    </row>
    <row r="932" spans="1:20" ht="45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>E932/D932</f>
        <v>1.1707484768810599</v>
      </c>
      <c r="P932">
        <f>E932/L932</f>
        <v>44.853658536585364</v>
      </c>
      <c r="Q932" t="s">
        <v>8315</v>
      </c>
      <c r="R932" t="s">
        <v>8345</v>
      </c>
      <c r="S932" s="9">
        <f t="shared" si="28"/>
        <v>40761.396087962959</v>
      </c>
      <c r="T932" s="9">
        <f t="shared" si="29"/>
        <v>40805.396087962959</v>
      </c>
    </row>
    <row r="933" spans="1:20" ht="45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>E933/D933</f>
        <v>3.05158</v>
      </c>
      <c r="P933">
        <f>E933/L933</f>
        <v>383.3643216080402</v>
      </c>
      <c r="Q933" t="s">
        <v>8315</v>
      </c>
      <c r="R933" t="s">
        <v>8345</v>
      </c>
      <c r="S933" s="9">
        <f t="shared" si="28"/>
        <v>42661.115081018514</v>
      </c>
      <c r="T933" s="9">
        <f t="shared" si="29"/>
        <v>42697.156747685185</v>
      </c>
    </row>
    <row r="934" spans="1:20" ht="30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>E934/D934</f>
        <v>3.2005299999999997</v>
      </c>
      <c r="P934">
        <f>E934/L934</f>
        <v>55.276856649395505</v>
      </c>
      <c r="Q934" t="s">
        <v>8315</v>
      </c>
      <c r="R934" t="s">
        <v>8345</v>
      </c>
      <c r="S934" s="9">
        <f t="shared" si="28"/>
        <v>42570.788090277776</v>
      </c>
      <c r="T934" s="9">
        <f t="shared" si="29"/>
        <v>42600.788090277776</v>
      </c>
    </row>
    <row r="935" spans="1:20" ht="45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>E935/D935</f>
        <v>8.1956399999999991</v>
      </c>
      <c r="P935">
        <f>E935/L935</f>
        <v>422.02059732234807</v>
      </c>
      <c r="Q935" t="s">
        <v>8315</v>
      </c>
      <c r="R935" t="s">
        <v>8345</v>
      </c>
      <c r="S935" s="9">
        <f t="shared" si="28"/>
        <v>42347.150150462963</v>
      </c>
      <c r="T935" s="9">
        <f t="shared" si="29"/>
        <v>42380.749999999993</v>
      </c>
    </row>
    <row r="936" spans="1:20" ht="45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>E936/D936</f>
        <v>2.3490000000000002</v>
      </c>
      <c r="P936">
        <f>E936/L936</f>
        <v>64.180327868852459</v>
      </c>
      <c r="Q936" t="s">
        <v>8315</v>
      </c>
      <c r="R936" t="s">
        <v>8345</v>
      </c>
      <c r="S936" s="9">
        <f t="shared" si="28"/>
        <v>42010.613900462959</v>
      </c>
      <c r="T936" s="9">
        <f t="shared" si="29"/>
        <v>42040.613900462959</v>
      </c>
    </row>
    <row r="937" spans="1:20" ht="45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>E937/D937</f>
        <v>4.9491375</v>
      </c>
      <c r="P937">
        <f>E937/L937</f>
        <v>173.57781674704077</v>
      </c>
      <c r="Q937" t="s">
        <v>8315</v>
      </c>
      <c r="R937" t="s">
        <v>8345</v>
      </c>
      <c r="S937" s="9">
        <f t="shared" si="28"/>
        <v>42499.752476851849</v>
      </c>
      <c r="T937" s="9">
        <f t="shared" si="29"/>
        <v>42559.752476851849</v>
      </c>
    </row>
    <row r="938" spans="1:20" ht="45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>E938/D938</f>
        <v>78.137822333333332</v>
      </c>
      <c r="P938">
        <f>E938/L938</f>
        <v>88.601680840609291</v>
      </c>
      <c r="Q938" t="s">
        <v>8315</v>
      </c>
      <c r="R938" t="s">
        <v>8345</v>
      </c>
      <c r="S938" s="9">
        <f t="shared" si="28"/>
        <v>41324.006238425922</v>
      </c>
      <c r="T938" s="9">
        <f t="shared" si="29"/>
        <v>41357.964571759258</v>
      </c>
    </row>
    <row r="939" spans="1:20" ht="45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>E939/D939</f>
        <v>1.1300013888888889</v>
      </c>
      <c r="P939">
        <f>E939/L939</f>
        <v>50.222283950617282</v>
      </c>
      <c r="Q939" t="s">
        <v>8315</v>
      </c>
      <c r="R939" t="s">
        <v>8345</v>
      </c>
      <c r="S939" s="9">
        <f t="shared" si="28"/>
        <v>40765.668553240735</v>
      </c>
      <c r="T939" s="9">
        <f t="shared" si="29"/>
        <v>40795.668553240735</v>
      </c>
    </row>
    <row r="940" spans="1:20" ht="30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>E940/D940</f>
        <v>9.2154220000000002</v>
      </c>
      <c r="P940">
        <f>E940/L940</f>
        <v>192.38876826722338</v>
      </c>
      <c r="Q940" t="s">
        <v>8315</v>
      </c>
      <c r="R940" t="s">
        <v>8345</v>
      </c>
      <c r="S940" s="9">
        <f t="shared" si="28"/>
        <v>41312.672442129631</v>
      </c>
      <c r="T940" s="9">
        <f t="shared" si="29"/>
        <v>41342.672442129631</v>
      </c>
    </row>
    <row r="941" spans="1:20" ht="45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>E941/D941</f>
        <v>1.2510239999999999</v>
      </c>
      <c r="P941">
        <f>E941/L941</f>
        <v>73.416901408450698</v>
      </c>
      <c r="Q941" t="s">
        <v>8315</v>
      </c>
      <c r="R941" t="s">
        <v>8345</v>
      </c>
      <c r="S941" s="9">
        <f t="shared" si="28"/>
        <v>40960.849016203698</v>
      </c>
      <c r="T941" s="9">
        <f t="shared" si="29"/>
        <v>40991.958333333328</v>
      </c>
    </row>
    <row r="942" spans="1:20" ht="45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>E942/D942</f>
        <v>1.0224343076923077</v>
      </c>
      <c r="P942">
        <f>E942/L942</f>
        <v>147.68495555555555</v>
      </c>
      <c r="Q942" t="s">
        <v>8315</v>
      </c>
      <c r="R942" t="s">
        <v>8345</v>
      </c>
      <c r="S942" s="9">
        <f t="shared" si="28"/>
        <v>42199.157511574071</v>
      </c>
      <c r="T942" s="9">
        <f t="shared" si="29"/>
        <v>42229.157511574071</v>
      </c>
    </row>
    <row r="943" spans="1:20" ht="45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>E943/D943</f>
        <v>4.8490975000000001</v>
      </c>
      <c r="P943">
        <f>E943/L943</f>
        <v>108.96848314606741</v>
      </c>
      <c r="Q943" t="s">
        <v>8315</v>
      </c>
      <c r="R943" t="s">
        <v>8345</v>
      </c>
      <c r="S943" s="9">
        <f t="shared" si="28"/>
        <v>42605.500243055554</v>
      </c>
      <c r="T943" s="9">
        <f t="shared" si="29"/>
        <v>42635.500243055554</v>
      </c>
    </row>
    <row r="944" spans="1:20" ht="45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>E944/D944</f>
        <v>1.9233333333333333</v>
      </c>
      <c r="P944">
        <f>E944/L944</f>
        <v>23.647540983606557</v>
      </c>
      <c r="Q944" t="s">
        <v>8315</v>
      </c>
      <c r="R944" t="s">
        <v>8345</v>
      </c>
      <c r="S944" s="9">
        <f t="shared" si="28"/>
        <v>41736.889166666668</v>
      </c>
      <c r="T944" s="9">
        <f t="shared" si="29"/>
        <v>41773.75277777778</v>
      </c>
    </row>
    <row r="945" spans="1:20" ht="45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>E945/D945</f>
        <v>2.8109999999999999</v>
      </c>
      <c r="P945">
        <f>E945/L945</f>
        <v>147.94736842105263</v>
      </c>
      <c r="Q945" t="s">
        <v>8315</v>
      </c>
      <c r="R945" t="s">
        <v>8345</v>
      </c>
      <c r="S945" s="9">
        <f t="shared" si="28"/>
        <v>41860.862233796295</v>
      </c>
      <c r="T945" s="9">
        <f t="shared" si="29"/>
        <v>41905.862233796295</v>
      </c>
    </row>
    <row r="946" spans="1:20" ht="45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>E946/D946</f>
        <v>1.2513700000000001</v>
      </c>
      <c r="P946">
        <f>E946/L946</f>
        <v>385.03692307692307</v>
      </c>
      <c r="Q946" t="s">
        <v>8315</v>
      </c>
      <c r="R946" t="s">
        <v>8345</v>
      </c>
      <c r="S946" s="9">
        <f t="shared" si="28"/>
        <v>42502.36078703704</v>
      </c>
      <c r="T946" s="9">
        <f t="shared" si="29"/>
        <v>42532.36078703704</v>
      </c>
    </row>
    <row r="947" spans="1:20" ht="45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>E947/D947</f>
        <v>1.61459</v>
      </c>
      <c r="P947">
        <f>E947/L947</f>
        <v>457.39093484419266</v>
      </c>
      <c r="Q947" t="s">
        <v>8315</v>
      </c>
      <c r="R947" t="s">
        <v>8345</v>
      </c>
      <c r="S947" s="9">
        <f t="shared" si="28"/>
        <v>42136.212418981479</v>
      </c>
      <c r="T947" s="9">
        <f t="shared" si="29"/>
        <v>42166.212418981479</v>
      </c>
    </row>
    <row r="948" spans="1:20" ht="45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>E948/D948</f>
        <v>5.8535000000000004</v>
      </c>
      <c r="P948">
        <f>E948/L948</f>
        <v>222.99047619047619</v>
      </c>
      <c r="Q948" t="s">
        <v>8315</v>
      </c>
      <c r="R948" t="s">
        <v>8345</v>
      </c>
      <c r="S948" s="9">
        <f t="shared" si="28"/>
        <v>41099.758611111109</v>
      </c>
      <c r="T948" s="9">
        <f t="shared" si="29"/>
        <v>41133.916666666664</v>
      </c>
    </row>
    <row r="949" spans="1:20" ht="45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>E949/D949</f>
        <v>2.0114999999999998</v>
      </c>
      <c r="P949">
        <f>E949/L949</f>
        <v>220.74074074074073</v>
      </c>
      <c r="Q949" t="s">
        <v>8315</v>
      </c>
      <c r="R949" t="s">
        <v>8345</v>
      </c>
      <c r="S949" s="9">
        <f t="shared" si="28"/>
        <v>42135.976226851846</v>
      </c>
      <c r="T949" s="9">
        <f t="shared" si="29"/>
        <v>42165.976226851846</v>
      </c>
    </row>
    <row r="950" spans="1:20" ht="30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>E950/D950</f>
        <v>1.3348307999999998</v>
      </c>
      <c r="P950">
        <f>E950/L950</f>
        <v>73.503898678414089</v>
      </c>
      <c r="Q950" t="s">
        <v>8315</v>
      </c>
      <c r="R950" t="s">
        <v>8345</v>
      </c>
      <c r="S950" s="9">
        <f t="shared" si="28"/>
        <v>41704.527604166666</v>
      </c>
      <c r="T950" s="9">
        <f t="shared" si="29"/>
        <v>41749.957638888889</v>
      </c>
    </row>
    <row r="951" spans="1:20" ht="45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>E951/D951</f>
        <v>1.2024900000000001</v>
      </c>
      <c r="P951">
        <f>E951/L951</f>
        <v>223.09647495361781</v>
      </c>
      <c r="Q951" t="s">
        <v>8315</v>
      </c>
      <c r="R951" t="s">
        <v>8345</v>
      </c>
      <c r="S951" s="9">
        <f t="shared" si="28"/>
        <v>42048.605543981474</v>
      </c>
      <c r="T951" s="9">
        <f t="shared" si="29"/>
        <v>42093.563877314817</v>
      </c>
    </row>
    <row r="952" spans="1:20" ht="30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>E952/D952</f>
        <v>1.2616666666666667</v>
      </c>
      <c r="P952">
        <f>E952/L952</f>
        <v>47.911392405063289</v>
      </c>
      <c r="Q952" t="s">
        <v>8315</v>
      </c>
      <c r="R952" t="s">
        <v>8345</v>
      </c>
      <c r="S952" s="9">
        <f t="shared" si="28"/>
        <v>40215.710717592592</v>
      </c>
      <c r="T952" s="9">
        <f t="shared" si="29"/>
        <v>40252.704861111109</v>
      </c>
    </row>
    <row r="953" spans="1:20" ht="30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>E953/D953</f>
        <v>3.6120000000000001</v>
      </c>
      <c r="P953">
        <f>E953/L953</f>
        <v>96.063829787234042</v>
      </c>
      <c r="Q953" t="s">
        <v>8315</v>
      </c>
      <c r="R953" t="s">
        <v>8345</v>
      </c>
      <c r="S953" s="9">
        <f t="shared" si="28"/>
        <v>41847.813437500001</v>
      </c>
      <c r="T953" s="9">
        <f t="shared" si="29"/>
        <v>41877.813437500001</v>
      </c>
    </row>
    <row r="954" spans="1:20" ht="45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>E954/D954</f>
        <v>2.26239013671875</v>
      </c>
      <c r="P954">
        <f>E954/L954</f>
        <v>118.6144</v>
      </c>
      <c r="Q954" t="s">
        <v>8315</v>
      </c>
      <c r="R954" t="s">
        <v>8345</v>
      </c>
      <c r="S954" s="9">
        <f t="shared" si="28"/>
        <v>41212.788148148145</v>
      </c>
      <c r="T954" s="9">
        <f t="shared" si="29"/>
        <v>41242.788148148145</v>
      </c>
    </row>
    <row r="955" spans="1:20" ht="30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>E955/D955</f>
        <v>1.2035</v>
      </c>
      <c r="P955">
        <f>E955/L955</f>
        <v>118.45472440944881</v>
      </c>
      <c r="Q955" t="s">
        <v>8315</v>
      </c>
      <c r="R955" t="s">
        <v>8345</v>
      </c>
      <c r="S955" s="9">
        <f t="shared" si="28"/>
        <v>41975.120983796289</v>
      </c>
      <c r="T955" s="9">
        <f t="shared" si="29"/>
        <v>42012.833333333336</v>
      </c>
    </row>
    <row r="956" spans="1:20" ht="45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>E956/D956</f>
        <v>3.0418799999999999</v>
      </c>
      <c r="P956">
        <f>E956/L956</f>
        <v>143.21468926553672</v>
      </c>
      <c r="Q956" t="s">
        <v>8315</v>
      </c>
      <c r="R956" t="s">
        <v>8345</v>
      </c>
      <c r="S956" s="9">
        <f t="shared" si="28"/>
        <v>42689.35733796296</v>
      </c>
      <c r="T956" s="9">
        <f t="shared" si="29"/>
        <v>42718.999999999993</v>
      </c>
    </row>
    <row r="957" spans="1:20" ht="45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>E957/D957</f>
        <v>1.7867599999999999</v>
      </c>
      <c r="P957">
        <f>E957/L957</f>
        <v>282.71518987341773</v>
      </c>
      <c r="Q957" t="s">
        <v>8315</v>
      </c>
      <c r="R957" t="s">
        <v>8345</v>
      </c>
      <c r="S957" s="9">
        <f t="shared" si="28"/>
        <v>41724.874050925922</v>
      </c>
      <c r="T957" s="9">
        <f t="shared" si="29"/>
        <v>41754.874050925922</v>
      </c>
    </row>
    <row r="958" spans="1:20" ht="45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>E958/D958</f>
        <v>3.868199871794872</v>
      </c>
      <c r="P958">
        <f>E958/L958</f>
        <v>593.93620078740162</v>
      </c>
      <c r="Q958" t="s">
        <v>8315</v>
      </c>
      <c r="R958" t="s">
        <v>8345</v>
      </c>
      <c r="S958" s="9">
        <f t="shared" si="28"/>
        <v>42075.921678240738</v>
      </c>
      <c r="T958" s="9">
        <f t="shared" si="29"/>
        <v>42131.081944444442</v>
      </c>
    </row>
    <row r="959" spans="1:20" ht="45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>E959/D959</f>
        <v>2.1103642500000004</v>
      </c>
      <c r="P959">
        <f>E959/L959</f>
        <v>262.15704968944101</v>
      </c>
      <c r="Q959" t="s">
        <v>8315</v>
      </c>
      <c r="R959" t="s">
        <v>8345</v>
      </c>
      <c r="S959" s="9">
        <f t="shared" si="28"/>
        <v>42311.41674768518</v>
      </c>
      <c r="T959" s="9">
        <f t="shared" si="29"/>
        <v>42356.833333333336</v>
      </c>
    </row>
    <row r="960" spans="1:20" ht="45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>E960/D960</f>
        <v>1.3166833333333334</v>
      </c>
      <c r="P960">
        <f>E960/L960</f>
        <v>46.580778301886795</v>
      </c>
      <c r="Q960" t="s">
        <v>8315</v>
      </c>
      <c r="R960" t="s">
        <v>8345</v>
      </c>
      <c r="S960" s="9">
        <f t="shared" si="28"/>
        <v>41738.656469907401</v>
      </c>
      <c r="T960" s="9">
        <f t="shared" si="29"/>
        <v>41768.656469907401</v>
      </c>
    </row>
    <row r="961" spans="1:20" ht="45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>E961/D961</f>
        <v>3.0047639999999998</v>
      </c>
      <c r="P961">
        <f>E961/L961</f>
        <v>70.041118881118877</v>
      </c>
      <c r="Q961" t="s">
        <v>8315</v>
      </c>
      <c r="R961" t="s">
        <v>8345</v>
      </c>
      <c r="S961" s="9">
        <f t="shared" si="28"/>
        <v>41578.001770833333</v>
      </c>
      <c r="T961" s="9">
        <f t="shared" si="29"/>
        <v>41638.043437499997</v>
      </c>
    </row>
    <row r="962" spans="1:20" ht="45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>E962/D962</f>
        <v>4.2051249999999998</v>
      </c>
      <c r="P962">
        <f>E962/L962</f>
        <v>164.90686274509804</v>
      </c>
      <c r="Q962" t="s">
        <v>8315</v>
      </c>
      <c r="R962" t="s">
        <v>8345</v>
      </c>
      <c r="S962" s="9">
        <f t="shared" si="28"/>
        <v>41424.062743055554</v>
      </c>
      <c r="T962" s="9">
        <f t="shared" si="29"/>
        <v>41456.541666666664</v>
      </c>
    </row>
    <row r="963" spans="1:20" ht="30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>E963/D963</f>
        <v>1.362168</v>
      </c>
      <c r="P963">
        <f>E963/L963</f>
        <v>449.26385224274406</v>
      </c>
      <c r="Q963" t="s">
        <v>8315</v>
      </c>
      <c r="R963" t="s">
        <v>8345</v>
      </c>
      <c r="S963" s="9">
        <f t="shared" ref="S963:S1026" si="30">(J963/86400)+25569+(-5/24)</f>
        <v>42675.23061342592</v>
      </c>
      <c r="T963" s="9">
        <f t="shared" ref="T963:T1026" si="31">(I963/86400)+25569+(-5/24)</f>
        <v>42704.999305555553</v>
      </c>
    </row>
    <row r="964" spans="1:20" ht="30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>E964/D964</f>
        <v>2.4817133333333334</v>
      </c>
      <c r="P964">
        <f>E964/L964</f>
        <v>27.472841328413285</v>
      </c>
      <c r="Q964" t="s">
        <v>8315</v>
      </c>
      <c r="R964" t="s">
        <v>8345</v>
      </c>
      <c r="S964" s="9">
        <f t="shared" si="30"/>
        <v>41578.718784722216</v>
      </c>
      <c r="T964" s="9">
        <f t="shared" si="31"/>
        <v>41593.760451388887</v>
      </c>
    </row>
    <row r="965" spans="1:20" ht="45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>E965/D965</f>
        <v>1.8186315789473684</v>
      </c>
      <c r="P965">
        <f>E965/L965</f>
        <v>143.97499999999999</v>
      </c>
      <c r="Q965" t="s">
        <v>8315</v>
      </c>
      <c r="R965" t="s">
        <v>8345</v>
      </c>
      <c r="S965" s="9">
        <f t="shared" si="30"/>
        <v>42654.317442129628</v>
      </c>
      <c r="T965" s="9">
        <f t="shared" si="31"/>
        <v>42684.359108796292</v>
      </c>
    </row>
    <row r="966" spans="1:20" ht="45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>E966/D966</f>
        <v>1.2353000000000001</v>
      </c>
      <c r="P966">
        <f>E966/L966</f>
        <v>88.23571428571428</v>
      </c>
      <c r="Q966" t="s">
        <v>8315</v>
      </c>
      <c r="R966" t="s">
        <v>8345</v>
      </c>
      <c r="S966" s="9">
        <f t="shared" si="30"/>
        <v>42331.499699074069</v>
      </c>
      <c r="T966" s="9">
        <f t="shared" si="31"/>
        <v>42391.499699074069</v>
      </c>
    </row>
    <row r="967" spans="1:20" ht="45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>E967/D967</f>
        <v>5.0620938628158845</v>
      </c>
      <c r="P967">
        <f>E967/L967</f>
        <v>36.326424870466319</v>
      </c>
      <c r="Q967" t="s">
        <v>8315</v>
      </c>
      <c r="R967" t="s">
        <v>8345</v>
      </c>
      <c r="S967" s="9">
        <f t="shared" si="30"/>
        <v>42660.968483796292</v>
      </c>
      <c r="T967" s="9">
        <f t="shared" si="31"/>
        <v>42714.999305555553</v>
      </c>
    </row>
    <row r="968" spans="1:20" ht="45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>E968/D968</f>
        <v>1.0821333333333334</v>
      </c>
      <c r="P968">
        <f>E968/L968</f>
        <v>90.177777777777777</v>
      </c>
      <c r="Q968" t="s">
        <v>8315</v>
      </c>
      <c r="R968" t="s">
        <v>8345</v>
      </c>
      <c r="S968" s="9">
        <f t="shared" si="30"/>
        <v>42138.475856481477</v>
      </c>
      <c r="T968" s="9">
        <f t="shared" si="31"/>
        <v>42168.475856481477</v>
      </c>
    </row>
    <row r="969" spans="1:20" ht="45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>E969/D969</f>
        <v>8.1918387755102042</v>
      </c>
      <c r="P969">
        <f>E969/L969</f>
        <v>152.62361216730039</v>
      </c>
      <c r="Q969" t="s">
        <v>8315</v>
      </c>
      <c r="R969" t="s">
        <v>8345</v>
      </c>
      <c r="S969" s="9">
        <f t="shared" si="30"/>
        <v>41068.880173611113</v>
      </c>
      <c r="T969" s="9">
        <f t="shared" si="31"/>
        <v>41098.880173611113</v>
      </c>
    </row>
    <row r="970" spans="1:20" ht="45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>E970/D970</f>
        <v>1.2110000000000001</v>
      </c>
      <c r="P970">
        <f>E970/L970</f>
        <v>55.806451612903224</v>
      </c>
      <c r="Q970" t="s">
        <v>8315</v>
      </c>
      <c r="R970" t="s">
        <v>8345</v>
      </c>
      <c r="S970" s="9">
        <f t="shared" si="30"/>
        <v>41386.963472222218</v>
      </c>
      <c r="T970" s="9">
        <f t="shared" si="31"/>
        <v>41416.963472222218</v>
      </c>
    </row>
    <row r="971" spans="1:20" ht="45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>E971/D971</f>
        <v>1.0299897959183673</v>
      </c>
      <c r="P971">
        <f>E971/L971</f>
        <v>227.85327313769753</v>
      </c>
      <c r="Q971" t="s">
        <v>8315</v>
      </c>
      <c r="R971" t="s">
        <v>8345</v>
      </c>
      <c r="S971" s="9">
        <f t="shared" si="30"/>
        <v>42081.695254629631</v>
      </c>
      <c r="T971" s="9">
        <f t="shared" si="31"/>
        <v>42110.791666666664</v>
      </c>
    </row>
    <row r="972" spans="1:20" ht="45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>E972/D972</f>
        <v>1.4833229411764706</v>
      </c>
      <c r="P972">
        <f>E972/L972</f>
        <v>91.82989803350327</v>
      </c>
      <c r="Q972" t="s">
        <v>8315</v>
      </c>
      <c r="R972" t="s">
        <v>8345</v>
      </c>
      <c r="S972" s="9">
        <f t="shared" si="30"/>
        <v>41387.443182870367</v>
      </c>
      <c r="T972" s="9">
        <f t="shared" si="31"/>
        <v>41417.443182870367</v>
      </c>
    </row>
    <row r="973" spans="1:20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>E973/D973</f>
        <v>1.2019070000000001</v>
      </c>
      <c r="P973">
        <f>E973/L973</f>
        <v>80.991037735849048</v>
      </c>
      <c r="Q973" t="s">
        <v>8315</v>
      </c>
      <c r="R973" t="s">
        <v>8345</v>
      </c>
      <c r="S973" s="9">
        <f t="shared" si="30"/>
        <v>41575.319016203699</v>
      </c>
      <c r="T973" s="9">
        <f t="shared" si="31"/>
        <v>41610.749305555553</v>
      </c>
    </row>
    <row r="974" spans="1:20" ht="45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>E974/D974</f>
        <v>4.7327000000000004</v>
      </c>
      <c r="P974">
        <f>E974/L974</f>
        <v>278.39411764705881</v>
      </c>
      <c r="Q974" t="s">
        <v>8315</v>
      </c>
      <c r="R974" t="s">
        <v>8345</v>
      </c>
      <c r="S974" s="9">
        <f t="shared" si="30"/>
        <v>42114.863171296289</v>
      </c>
      <c r="T974" s="9">
        <f t="shared" si="31"/>
        <v>42154.863171296289</v>
      </c>
    </row>
    <row r="975" spans="1:20" ht="45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>E975/D975</f>
        <v>1.303625</v>
      </c>
      <c r="P975">
        <f>E975/L975</f>
        <v>43.095041322314053</v>
      </c>
      <c r="Q975" t="s">
        <v>8315</v>
      </c>
      <c r="R975" t="s">
        <v>8345</v>
      </c>
      <c r="S975" s="9">
        <f t="shared" si="30"/>
        <v>41603.814085648148</v>
      </c>
      <c r="T975" s="9">
        <f t="shared" si="31"/>
        <v>41633.814085648148</v>
      </c>
    </row>
    <row r="976" spans="1:20" ht="45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>E976/D976</f>
        <v>3.5304799999999998</v>
      </c>
      <c r="P976">
        <f>E976/L976</f>
        <v>326.29205175600737</v>
      </c>
      <c r="Q976" t="s">
        <v>8315</v>
      </c>
      <c r="R976" t="s">
        <v>8345</v>
      </c>
      <c r="S976" s="9">
        <f t="shared" si="30"/>
        <v>42374.875613425924</v>
      </c>
      <c r="T976" s="9">
        <f t="shared" si="31"/>
        <v>42419.875613425924</v>
      </c>
    </row>
    <row r="977" spans="1:20" ht="45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>E977/D977</f>
        <v>1.0102</v>
      </c>
      <c r="P977">
        <f>E977/L977</f>
        <v>41.743801652892564</v>
      </c>
      <c r="Q977" t="s">
        <v>8315</v>
      </c>
      <c r="R977" t="s">
        <v>8345</v>
      </c>
      <c r="S977" s="9">
        <f t="shared" si="30"/>
        <v>42303.409155092588</v>
      </c>
      <c r="T977" s="9">
        <f t="shared" si="31"/>
        <v>42333.450821759259</v>
      </c>
    </row>
    <row r="978" spans="1:20" ht="45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>E978/D978</f>
        <v>1.1359142857142857</v>
      </c>
      <c r="P978">
        <f>E978/L978</f>
        <v>64.020933977455712</v>
      </c>
      <c r="Q978" t="s">
        <v>8315</v>
      </c>
      <c r="R978" t="s">
        <v>8345</v>
      </c>
      <c r="S978" s="9">
        <f t="shared" si="30"/>
        <v>41731.312615740739</v>
      </c>
      <c r="T978" s="9">
        <f t="shared" si="31"/>
        <v>41761.312615740739</v>
      </c>
    </row>
    <row r="979" spans="1:20" ht="45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>E979/D979</f>
        <v>1.6741666666666666</v>
      </c>
      <c r="P979">
        <f>E979/L979</f>
        <v>99.455445544554451</v>
      </c>
      <c r="Q979" t="s">
        <v>8315</v>
      </c>
      <c r="R979" t="s">
        <v>8345</v>
      </c>
      <c r="S979" s="9">
        <f t="shared" si="30"/>
        <v>41946.465775462959</v>
      </c>
      <c r="T979" s="9">
        <f t="shared" si="31"/>
        <v>41975.958333333336</v>
      </c>
    </row>
    <row r="980" spans="1:20" ht="45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>E980/D980</f>
        <v>1.5345200000000001</v>
      </c>
      <c r="P980">
        <f>E980/L980</f>
        <v>138.49458483754512</v>
      </c>
      <c r="Q980" t="s">
        <v>8315</v>
      </c>
      <c r="R980" t="s">
        <v>8345</v>
      </c>
      <c r="S980" s="9">
        <f t="shared" si="30"/>
        <v>41351.552569444444</v>
      </c>
      <c r="T980" s="9">
        <f t="shared" si="31"/>
        <v>41381.552569444444</v>
      </c>
    </row>
    <row r="981" spans="1:20" ht="45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>E981/D981</f>
        <v>2.022322</v>
      </c>
      <c r="P981">
        <f>E981/L981</f>
        <v>45.547792792792798</v>
      </c>
      <c r="Q981" t="s">
        <v>8315</v>
      </c>
      <c r="R981" t="s">
        <v>8345</v>
      </c>
      <c r="S981" s="9">
        <f t="shared" si="30"/>
        <v>42396.286249999997</v>
      </c>
      <c r="T981" s="9">
        <f t="shared" si="31"/>
        <v>42426.286249999997</v>
      </c>
    </row>
    <row r="982" spans="1:20" ht="30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>E982/D982</f>
        <v>1.6828125</v>
      </c>
      <c r="P982">
        <f>E982/L982</f>
        <v>10.507317073170732</v>
      </c>
      <c r="Q982" t="s">
        <v>8315</v>
      </c>
      <c r="R982" t="s">
        <v>8345</v>
      </c>
      <c r="S982" s="9">
        <f t="shared" si="30"/>
        <v>42026.16238425926</v>
      </c>
      <c r="T982" s="9">
        <f t="shared" si="31"/>
        <v>42065.624999999993</v>
      </c>
    </row>
    <row r="983" spans="1:20" ht="45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>E983/D983</f>
        <v>1.4345666666666668</v>
      </c>
      <c r="P983">
        <f>E983/L983</f>
        <v>114.76533333333333</v>
      </c>
      <c r="Q983" t="s">
        <v>8315</v>
      </c>
      <c r="R983" t="s">
        <v>8345</v>
      </c>
      <c r="S983" s="9">
        <f t="shared" si="30"/>
        <v>42361.394143518519</v>
      </c>
      <c r="T983" s="9">
        <f t="shared" si="31"/>
        <v>42400.707638888889</v>
      </c>
    </row>
    <row r="984" spans="1:20" ht="45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>E984/D984</f>
        <v>1.964</v>
      </c>
      <c r="P984">
        <f>E984/L984</f>
        <v>35.997067448680355</v>
      </c>
      <c r="Q984" t="s">
        <v>8315</v>
      </c>
      <c r="R984" t="s">
        <v>8345</v>
      </c>
      <c r="S984" s="9">
        <f t="shared" si="30"/>
        <v>41783.434606481482</v>
      </c>
      <c r="T984" s="9">
        <f t="shared" si="31"/>
        <v>41843.434606481482</v>
      </c>
    </row>
    <row r="985" spans="1:20" ht="45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>E985/D985</f>
        <v>1.0791999999999999</v>
      </c>
      <c r="P985">
        <f>E985/L985</f>
        <v>154.17142857142858</v>
      </c>
      <c r="Q985" t="s">
        <v>8315</v>
      </c>
      <c r="R985" t="s">
        <v>8345</v>
      </c>
      <c r="S985" s="9">
        <f t="shared" si="30"/>
        <v>42705.556180555555</v>
      </c>
      <c r="T985" s="9">
        <f t="shared" si="31"/>
        <v>42735.556180555555</v>
      </c>
    </row>
    <row r="986" spans="1:20" ht="45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>E986/D986</f>
        <v>1.14977</v>
      </c>
      <c r="P986">
        <f>E986/L986</f>
        <v>566.38916256157631</v>
      </c>
      <c r="Q986" t="s">
        <v>8315</v>
      </c>
      <c r="R986" t="s">
        <v>8345</v>
      </c>
      <c r="S986" s="9">
        <f t="shared" si="30"/>
        <v>42423.174745370365</v>
      </c>
      <c r="T986" s="9">
        <f t="shared" si="31"/>
        <v>42453.1330787037</v>
      </c>
    </row>
    <row r="987" spans="1:20" ht="30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>E987/D987</f>
        <v>1.4804999999999999</v>
      </c>
      <c r="P987">
        <f>E987/L987</f>
        <v>120.85714285714286</v>
      </c>
      <c r="Q987" t="s">
        <v>8315</v>
      </c>
      <c r="R987" t="s">
        <v>8345</v>
      </c>
      <c r="S987" s="9">
        <f t="shared" si="30"/>
        <v>42472.524317129624</v>
      </c>
      <c r="T987" s="9">
        <f t="shared" si="31"/>
        <v>42505.524317129624</v>
      </c>
    </row>
    <row r="988" spans="1:20" ht="45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>E988/D988</f>
        <v>1.9116676082790633</v>
      </c>
      <c r="P988">
        <f>E988/L988</f>
        <v>86.163845492085343</v>
      </c>
      <c r="Q988" t="s">
        <v>8315</v>
      </c>
      <c r="R988" t="s">
        <v>8345</v>
      </c>
      <c r="S988" s="9">
        <f t="shared" si="30"/>
        <v>41389.1565162037</v>
      </c>
      <c r="T988" s="9">
        <f t="shared" si="31"/>
        <v>41425.291666666664</v>
      </c>
    </row>
    <row r="989" spans="1:20" ht="45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>E989/D989</f>
        <v>1.99215125</v>
      </c>
      <c r="P989">
        <f>E989/L989</f>
        <v>51.212114395886893</v>
      </c>
      <c r="Q989" t="s">
        <v>8315</v>
      </c>
      <c r="R989" t="s">
        <v>8345</v>
      </c>
      <c r="S989" s="9">
        <f t="shared" si="30"/>
        <v>41603.125335648147</v>
      </c>
      <c r="T989" s="9">
        <f t="shared" si="31"/>
        <v>41633.125335648147</v>
      </c>
    </row>
    <row r="990" spans="1:20" ht="45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>E990/D990</f>
        <v>2.1859999999999999</v>
      </c>
      <c r="P990">
        <f>E990/L990</f>
        <v>67.261538461538464</v>
      </c>
      <c r="Q990" t="s">
        <v>8315</v>
      </c>
      <c r="R990" t="s">
        <v>8345</v>
      </c>
      <c r="S990" s="9">
        <f t="shared" si="30"/>
        <v>41844.563460648147</v>
      </c>
      <c r="T990" s="9">
        <f t="shared" si="31"/>
        <v>41874.563460648147</v>
      </c>
    </row>
    <row r="991" spans="1:20" ht="45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>E991/D991</f>
        <v>1.2686868686868686</v>
      </c>
      <c r="P991">
        <f>E991/L991</f>
        <v>62.8</v>
      </c>
      <c r="Q991" t="s">
        <v>8315</v>
      </c>
      <c r="R991" t="s">
        <v>8345</v>
      </c>
      <c r="S991" s="9">
        <f t="shared" si="30"/>
        <v>42115.645555555551</v>
      </c>
      <c r="T991" s="9">
        <f t="shared" si="31"/>
        <v>42148.645555555551</v>
      </c>
    </row>
    <row r="992" spans="1:20" ht="45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>E992/D992</f>
        <v>1.0522388</v>
      </c>
      <c r="P992">
        <f>E992/L992</f>
        <v>346.13118421052633</v>
      </c>
      <c r="Q992" t="s">
        <v>8315</v>
      </c>
      <c r="R992" t="s">
        <v>8345</v>
      </c>
      <c r="S992" s="9">
        <f t="shared" si="30"/>
        <v>42633.633275462962</v>
      </c>
      <c r="T992" s="9">
        <f t="shared" si="31"/>
        <v>42663.633275462962</v>
      </c>
    </row>
    <row r="993" spans="1:20" ht="45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>E993/D993</f>
        <v>1.2840666000000001</v>
      </c>
      <c r="P993">
        <f>E993/L993</f>
        <v>244.11912547528519</v>
      </c>
      <c r="Q993" t="s">
        <v>8315</v>
      </c>
      <c r="R993" t="s">
        <v>8345</v>
      </c>
      <c r="S993" s="9">
        <f t="shared" si="30"/>
        <v>42340.763784722221</v>
      </c>
      <c r="T993" s="9">
        <f t="shared" si="31"/>
        <v>42371.763784722221</v>
      </c>
    </row>
    <row r="994" spans="1:20" ht="45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>E994/D994</f>
        <v>3.1732719999999999</v>
      </c>
      <c r="P994">
        <f>E994/L994</f>
        <v>259.25424836601309</v>
      </c>
      <c r="Q994" t="s">
        <v>8315</v>
      </c>
      <c r="R994" t="s">
        <v>8345</v>
      </c>
      <c r="S994" s="9">
        <f t="shared" si="30"/>
        <v>42519.448182870365</v>
      </c>
      <c r="T994" s="9">
        <f t="shared" si="31"/>
        <v>42549.448182870365</v>
      </c>
    </row>
    <row r="995" spans="1:20" ht="45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>E995/D995</f>
        <v>2.8073000000000001</v>
      </c>
      <c r="P995">
        <f>E995/L995</f>
        <v>201.96402877697841</v>
      </c>
      <c r="Q995" t="s">
        <v>8315</v>
      </c>
      <c r="R995" t="s">
        <v>8345</v>
      </c>
      <c r="S995" s="9">
        <f t="shared" si="30"/>
        <v>42600.070416666662</v>
      </c>
      <c r="T995" s="9">
        <f t="shared" si="31"/>
        <v>42645.070416666662</v>
      </c>
    </row>
    <row r="996" spans="1:20" ht="45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>E996/D996</f>
        <v>1.1073146853146854</v>
      </c>
      <c r="P996">
        <f>E996/L996</f>
        <v>226.20857142857142</v>
      </c>
      <c r="Q996" t="s">
        <v>8315</v>
      </c>
      <c r="R996" t="s">
        <v>8345</v>
      </c>
      <c r="S996" s="9">
        <f t="shared" si="30"/>
        <v>42467.373055555552</v>
      </c>
      <c r="T996" s="9">
        <f t="shared" si="31"/>
        <v>42497.373055555552</v>
      </c>
    </row>
    <row r="997" spans="1:20" ht="45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>E997/D997</f>
        <v>1.5260429999999998</v>
      </c>
      <c r="P997">
        <f>E997/L997</f>
        <v>324.69</v>
      </c>
      <c r="Q997" t="s">
        <v>8315</v>
      </c>
      <c r="R997" t="s">
        <v>8345</v>
      </c>
      <c r="S997" s="9">
        <f t="shared" si="30"/>
        <v>42087.459699074076</v>
      </c>
      <c r="T997" s="9">
        <f t="shared" si="31"/>
        <v>42132.459699074076</v>
      </c>
    </row>
    <row r="998" spans="1:20" ht="30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>E998/D998</f>
        <v>1.0249999999999999</v>
      </c>
      <c r="P998">
        <f>E998/L998</f>
        <v>205</v>
      </c>
      <c r="Q998" t="s">
        <v>8315</v>
      </c>
      <c r="R998" t="s">
        <v>8345</v>
      </c>
      <c r="S998" s="9">
        <f t="shared" si="30"/>
        <v>42466.617847222216</v>
      </c>
      <c r="T998" s="9">
        <f t="shared" si="31"/>
        <v>42496.617847222216</v>
      </c>
    </row>
    <row r="999" spans="1:20" ht="45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>E999/D999</f>
        <v>16.783738373837384</v>
      </c>
      <c r="P999">
        <f>E999/L999</f>
        <v>20.465926829268295</v>
      </c>
      <c r="Q999" t="s">
        <v>8315</v>
      </c>
      <c r="R999" t="s">
        <v>8345</v>
      </c>
      <c r="S999" s="9">
        <f t="shared" si="30"/>
        <v>41450.473240740735</v>
      </c>
      <c r="T999" s="9">
        <f t="shared" si="31"/>
        <v>41480.473240740735</v>
      </c>
    </row>
    <row r="1000" spans="1:20" ht="30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>E1000/D1000</f>
        <v>5.4334915642458101</v>
      </c>
      <c r="P1000">
        <f>E1000/L1000</f>
        <v>116.35303146309367</v>
      </c>
      <c r="Q1000" t="s">
        <v>8315</v>
      </c>
      <c r="R1000" t="s">
        <v>8345</v>
      </c>
      <c r="S1000" s="9">
        <f t="shared" si="30"/>
        <v>41803.672326388885</v>
      </c>
      <c r="T1000" s="9">
        <f t="shared" si="31"/>
        <v>41843.672326388885</v>
      </c>
    </row>
    <row r="1001" spans="1:20" ht="45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>E1001/D1001</f>
        <v>1.1550800000000001</v>
      </c>
      <c r="P1001">
        <f>E1001/L1001</f>
        <v>307.20212765957444</v>
      </c>
      <c r="Q1001" t="s">
        <v>8315</v>
      </c>
      <c r="R1001" t="s">
        <v>8345</v>
      </c>
      <c r="S1001" s="9">
        <f t="shared" si="30"/>
        <v>42102.83421296296</v>
      </c>
      <c r="T1001" s="9">
        <f t="shared" si="31"/>
        <v>42160.666666666664</v>
      </c>
    </row>
    <row r="1002" spans="1:20" ht="45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>E1002/D1002</f>
        <v>1.3120499999999999</v>
      </c>
      <c r="P1002">
        <f>E1002/L1002</f>
        <v>546.6875</v>
      </c>
      <c r="Q1002" t="s">
        <v>8315</v>
      </c>
      <c r="R1002" t="s">
        <v>8345</v>
      </c>
      <c r="S1002" s="9">
        <f t="shared" si="30"/>
        <v>42692.563159722216</v>
      </c>
      <c r="T1002" s="9">
        <f t="shared" si="31"/>
        <v>42722.563159722216</v>
      </c>
    </row>
    <row r="1003" spans="1:20" ht="45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>E1003/D1003</f>
        <v>2.8816999999999999</v>
      </c>
      <c r="P1003">
        <f>E1003/L1003</f>
        <v>47.474464579901152</v>
      </c>
      <c r="Q1003" t="s">
        <v>8315</v>
      </c>
      <c r="R1003" t="s">
        <v>8345</v>
      </c>
      <c r="S1003" s="9">
        <f t="shared" si="30"/>
        <v>42150.502233796295</v>
      </c>
      <c r="T1003" s="9">
        <f t="shared" si="31"/>
        <v>42180.583333333336</v>
      </c>
    </row>
    <row r="1004" spans="1:20" ht="45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>E1004/D1004</f>
        <v>5.0780000000000003</v>
      </c>
      <c r="P1004">
        <f>E1004/L1004</f>
        <v>101.56</v>
      </c>
      <c r="Q1004" t="s">
        <v>8315</v>
      </c>
      <c r="R1004" t="s">
        <v>8345</v>
      </c>
      <c r="S1004" s="9">
        <f t="shared" si="30"/>
        <v>42289.748842592591</v>
      </c>
      <c r="T1004" s="9">
        <f t="shared" si="31"/>
        <v>42319.790509259255</v>
      </c>
    </row>
    <row r="1005" spans="1:20" ht="45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>E1005/D1005</f>
        <v>1.1457142857142857</v>
      </c>
      <c r="P1005">
        <f>E1005/L1005</f>
        <v>72.909090909090907</v>
      </c>
      <c r="Q1005" t="s">
        <v>8321</v>
      </c>
      <c r="R1005" t="s">
        <v>8325</v>
      </c>
      <c r="S1005" s="9">
        <f t="shared" si="30"/>
        <v>41003.948553240734</v>
      </c>
      <c r="T1005" s="9">
        <f t="shared" si="31"/>
        <v>41044.999305555553</v>
      </c>
    </row>
    <row r="1006" spans="1:20" ht="45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>E1006/D1006</f>
        <v>1.1073333333333333</v>
      </c>
      <c r="P1006">
        <f>E1006/L1006</f>
        <v>43.710526315789473</v>
      </c>
      <c r="Q1006" t="s">
        <v>8321</v>
      </c>
      <c r="R1006" t="s">
        <v>8325</v>
      </c>
      <c r="S1006" s="9">
        <f t="shared" si="30"/>
        <v>40810.911990740737</v>
      </c>
      <c r="T1006" s="9">
        <f t="shared" si="31"/>
        <v>40870.953657407408</v>
      </c>
    </row>
    <row r="1007" spans="1:20" ht="45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>E1007/D1007</f>
        <v>1.1333333333333333</v>
      </c>
      <c r="P1007">
        <f>E1007/L1007</f>
        <v>34</v>
      </c>
      <c r="Q1007" t="s">
        <v>8321</v>
      </c>
      <c r="R1007" t="s">
        <v>8325</v>
      </c>
      <c r="S1007" s="9">
        <f t="shared" si="30"/>
        <v>41034.513831018514</v>
      </c>
      <c r="T1007" s="9">
        <f t="shared" si="31"/>
        <v>41064.513831018514</v>
      </c>
    </row>
    <row r="1008" spans="1:20" ht="45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>E1008/D1008</f>
        <v>1.0833333333333333</v>
      </c>
      <c r="P1008">
        <f>E1008/L1008</f>
        <v>70.652173913043484</v>
      </c>
      <c r="Q1008" t="s">
        <v>8321</v>
      </c>
      <c r="R1008" t="s">
        <v>8325</v>
      </c>
      <c r="S1008" s="9">
        <f t="shared" si="30"/>
        <v>41731.624791666662</v>
      </c>
      <c r="T1008" s="9">
        <f t="shared" si="31"/>
        <v>41763.082638888889</v>
      </c>
    </row>
    <row r="1009" spans="1:20" ht="45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>E1009/D1009</f>
        <v>1.2353333333333334</v>
      </c>
      <c r="P1009">
        <f>E1009/L1009</f>
        <v>89.301204819277103</v>
      </c>
      <c r="Q1009" t="s">
        <v>8321</v>
      </c>
      <c r="R1009" t="s">
        <v>8325</v>
      </c>
      <c r="S1009" s="9">
        <f t="shared" si="30"/>
        <v>41075.627164351848</v>
      </c>
      <c r="T1009" s="9">
        <f t="shared" si="31"/>
        <v>41105.627164351848</v>
      </c>
    </row>
    <row r="1010" spans="1:20" ht="45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>E1010/D1010</f>
        <v>1.0069999999999999</v>
      </c>
      <c r="P1010">
        <f>E1010/L1010</f>
        <v>115.08571428571429</v>
      </c>
      <c r="Q1010" t="s">
        <v>8321</v>
      </c>
      <c r="R1010" t="s">
        <v>8325</v>
      </c>
      <c r="S1010" s="9">
        <f t="shared" si="30"/>
        <v>40860.462175925924</v>
      </c>
      <c r="T1010" s="9">
        <f t="shared" si="31"/>
        <v>40890.999305555553</v>
      </c>
    </row>
    <row r="1011" spans="1:20" ht="45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>E1011/D1011</f>
        <v>1.0353333333333334</v>
      </c>
      <c r="P1011">
        <f>E1011/L1011</f>
        <v>62.12</v>
      </c>
      <c r="Q1011" t="s">
        <v>8321</v>
      </c>
      <c r="R1011" t="s">
        <v>8325</v>
      </c>
      <c r="S1011" s="9">
        <f t="shared" si="30"/>
        <v>40763.996041666665</v>
      </c>
      <c r="T1011" s="9">
        <f t="shared" si="31"/>
        <v>40793.996041666665</v>
      </c>
    </row>
    <row r="1012" spans="1:20" ht="45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>E1012/D1012</f>
        <v>1.1551066666666667</v>
      </c>
      <c r="P1012">
        <f>E1012/L1012</f>
        <v>46.204266666666669</v>
      </c>
      <c r="Q1012" t="s">
        <v>8321</v>
      </c>
      <c r="R1012" t="s">
        <v>8325</v>
      </c>
      <c r="S1012" s="9">
        <f t="shared" si="30"/>
        <v>40395.506388888891</v>
      </c>
      <c r="T1012" s="9">
        <f t="shared" si="31"/>
        <v>40431.957638888889</v>
      </c>
    </row>
    <row r="1013" spans="1:20" ht="30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>E1013/D1013</f>
        <v>1.2040040000000001</v>
      </c>
      <c r="P1013">
        <f>E1013/L1013</f>
        <v>48.54854838709678</v>
      </c>
      <c r="Q1013" t="s">
        <v>8321</v>
      </c>
      <c r="R1013" t="s">
        <v>8325</v>
      </c>
      <c r="S1013" s="9">
        <f t="shared" si="30"/>
        <v>41452.867986111109</v>
      </c>
      <c r="T1013" s="9">
        <f t="shared" si="31"/>
        <v>41487.867986111109</v>
      </c>
    </row>
    <row r="1014" spans="1:20" ht="45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>E1014/D1014</f>
        <v>1.1504037499999999</v>
      </c>
      <c r="P1014">
        <f>E1014/L1014</f>
        <v>57.520187499999999</v>
      </c>
      <c r="Q1014" t="s">
        <v>8321</v>
      </c>
      <c r="R1014" t="s">
        <v>8325</v>
      </c>
      <c r="S1014" s="9">
        <f t="shared" si="30"/>
        <v>41299.173090277771</v>
      </c>
      <c r="T1014" s="9">
        <f t="shared" si="31"/>
        <v>41329.173090277771</v>
      </c>
    </row>
    <row r="1015" spans="1:20" ht="45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>E1015/D1015</f>
        <v>1.2046777777777777</v>
      </c>
      <c r="P1015">
        <f>E1015/L1015</f>
        <v>88.147154471544724</v>
      </c>
      <c r="Q1015" t="s">
        <v>8321</v>
      </c>
      <c r="R1015" t="s">
        <v>8325</v>
      </c>
      <c r="S1015" s="9">
        <f t="shared" si="30"/>
        <v>40555.114328703705</v>
      </c>
      <c r="T1015" s="9">
        <f t="shared" si="31"/>
        <v>40603.625</v>
      </c>
    </row>
    <row r="1016" spans="1:20" ht="45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>E1016/D1016</f>
        <v>1.0128333333333333</v>
      </c>
      <c r="P1016">
        <f>E1016/L1016</f>
        <v>110.49090909090908</v>
      </c>
      <c r="Q1016" t="s">
        <v>8321</v>
      </c>
      <c r="R1016" t="s">
        <v>8325</v>
      </c>
      <c r="S1016" s="9">
        <f t="shared" si="30"/>
        <v>40763.499212962961</v>
      </c>
      <c r="T1016" s="9">
        <f t="shared" si="31"/>
        <v>40823.499212962961</v>
      </c>
    </row>
    <row r="1017" spans="1:20" ht="45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>E1017/D1017</f>
        <v>1.0246666666666666</v>
      </c>
      <c r="P1017">
        <f>E1017/L1017</f>
        <v>66.826086956521735</v>
      </c>
      <c r="Q1017" t="s">
        <v>8321</v>
      </c>
      <c r="R1017" t="s">
        <v>8325</v>
      </c>
      <c r="S1017" s="9">
        <f t="shared" si="30"/>
        <v>41205.646203703705</v>
      </c>
      <c r="T1017" s="9">
        <f t="shared" si="31"/>
        <v>41265.68787037037</v>
      </c>
    </row>
    <row r="1018" spans="1:20" ht="45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>E1018/D1018</f>
        <v>1.2054285714285715</v>
      </c>
      <c r="P1018">
        <f>E1018/L1018</f>
        <v>58.597222222222221</v>
      </c>
      <c r="Q1018" t="s">
        <v>8321</v>
      </c>
      <c r="R1018" t="s">
        <v>8325</v>
      </c>
      <c r="S1018" s="9">
        <f t="shared" si="30"/>
        <v>40938.811689814815</v>
      </c>
      <c r="T1018" s="9">
        <f t="shared" si="31"/>
        <v>40972.916666666664</v>
      </c>
    </row>
    <row r="1019" spans="1:20" ht="45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>E1019/D1019</f>
        <v>1</v>
      </c>
      <c r="P1019">
        <f>E1019/L1019</f>
        <v>113.63636363636364</v>
      </c>
      <c r="Q1019" t="s">
        <v>8321</v>
      </c>
      <c r="R1019" t="s">
        <v>8325</v>
      </c>
      <c r="S1019" s="9">
        <f t="shared" si="30"/>
        <v>40758.525150462963</v>
      </c>
      <c r="T1019" s="9">
        <f t="shared" si="31"/>
        <v>40818.525150462963</v>
      </c>
    </row>
    <row r="1020" spans="1:20" ht="45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>E1020/D1020</f>
        <v>1.0166666666666666</v>
      </c>
      <c r="P1020">
        <f>E1020/L1020</f>
        <v>43.571428571428569</v>
      </c>
      <c r="Q1020" t="s">
        <v>8321</v>
      </c>
      <c r="R1020" t="s">
        <v>8325</v>
      </c>
      <c r="S1020" s="9">
        <f t="shared" si="30"/>
        <v>41192.550173611111</v>
      </c>
      <c r="T1020" s="9">
        <f t="shared" si="31"/>
        <v>41207.957638888889</v>
      </c>
    </row>
    <row r="1021" spans="1:20" ht="45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</v>
      </c>
      <c r="P1021">
        <f>E1021/L1021</f>
        <v>78.94736842105263</v>
      </c>
      <c r="Q1021" t="s">
        <v>8321</v>
      </c>
      <c r="R1021" t="s">
        <v>8325</v>
      </c>
      <c r="S1021" s="9">
        <f t="shared" si="30"/>
        <v>40818.376562500001</v>
      </c>
      <c r="T1021" s="9">
        <f t="shared" si="31"/>
        <v>40878.418229166666</v>
      </c>
    </row>
    <row r="1022" spans="1:20" ht="45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>E1022/D1022</f>
        <v>1.0033333333333334</v>
      </c>
      <c r="P1022">
        <f>E1022/L1022</f>
        <v>188.125</v>
      </c>
      <c r="Q1022" t="s">
        <v>8321</v>
      </c>
      <c r="R1022" t="s">
        <v>8325</v>
      </c>
      <c r="S1022" s="9">
        <f t="shared" si="30"/>
        <v>40945.905497685184</v>
      </c>
      <c r="T1022" s="9">
        <f t="shared" si="31"/>
        <v>40975.905497685184</v>
      </c>
    </row>
    <row r="1023" spans="1:20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>E1023/D1023</f>
        <v>1.3236666666666668</v>
      </c>
      <c r="P1023">
        <f>E1023/L1023</f>
        <v>63.031746031746032</v>
      </c>
      <c r="Q1023" t="s">
        <v>8321</v>
      </c>
      <c r="R1023" t="s">
        <v>8325</v>
      </c>
      <c r="S1023" s="9">
        <f t="shared" si="30"/>
        <v>42173.53800925926</v>
      </c>
      <c r="T1023" s="9">
        <f t="shared" si="31"/>
        <v>42186.944444444445</v>
      </c>
    </row>
    <row r="1024" spans="1:20" ht="45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>E1024/D1024</f>
        <v>1.3666666666666667</v>
      </c>
      <c r="P1024">
        <f>E1024/L1024</f>
        <v>30.37037037037037</v>
      </c>
      <c r="Q1024" t="s">
        <v>8321</v>
      </c>
      <c r="R1024" t="s">
        <v>8325</v>
      </c>
      <c r="S1024" s="9">
        <f t="shared" si="30"/>
        <v>41074.62663194444</v>
      </c>
      <c r="T1024" s="9">
        <f t="shared" si="31"/>
        <v>41089.957638888889</v>
      </c>
    </row>
    <row r="1025" spans="1:20" ht="45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>E1025/D1025</f>
        <v>1.1325000000000001</v>
      </c>
      <c r="P1025">
        <f>E1025/L1025</f>
        <v>51.477272727272727</v>
      </c>
      <c r="Q1025" t="s">
        <v>8321</v>
      </c>
      <c r="R1025" t="s">
        <v>8325</v>
      </c>
      <c r="S1025" s="9">
        <f t="shared" si="30"/>
        <v>40891.941134259258</v>
      </c>
      <c r="T1025" s="9">
        <f t="shared" si="31"/>
        <v>40951.941134259258</v>
      </c>
    </row>
    <row r="1026" spans="1:20" ht="45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>E1026/D1026</f>
        <v>1.36</v>
      </c>
      <c r="P1026">
        <f>E1026/L1026</f>
        <v>35.789473684210527</v>
      </c>
      <c r="Q1026" t="s">
        <v>8321</v>
      </c>
      <c r="R1026" t="s">
        <v>8325</v>
      </c>
      <c r="S1026" s="9">
        <f t="shared" si="30"/>
        <v>40638.660277777773</v>
      </c>
      <c r="T1026" s="9">
        <f t="shared" si="31"/>
        <v>40668.660277777773</v>
      </c>
    </row>
    <row r="1027" spans="1:20" ht="30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>E1027/D1027</f>
        <v>1.4612318374694613</v>
      </c>
      <c r="P1027">
        <f>E1027/L1027</f>
        <v>98.817391304347822</v>
      </c>
      <c r="Q1027" t="s">
        <v>8321</v>
      </c>
      <c r="R1027" t="s">
        <v>8325</v>
      </c>
      <c r="S1027" s="9">
        <f t="shared" ref="S1027:S1090" si="32">(J1027/86400)+25569+(-5/24)</f>
        <v>41192.546608796292</v>
      </c>
      <c r="T1027" s="9">
        <f t="shared" ref="T1027:T1090" si="33">(I1027/86400)+25569+(-5/24)</f>
        <v>41222.588275462964</v>
      </c>
    </row>
    <row r="1028" spans="1:20" ht="45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>E1028/D1028</f>
        <v>1.2949999999999999</v>
      </c>
      <c r="P1028">
        <f>E1028/L1028</f>
        <v>28</v>
      </c>
      <c r="Q1028" t="s">
        <v>8321</v>
      </c>
      <c r="R1028" t="s">
        <v>8325</v>
      </c>
      <c r="S1028" s="9">
        <f t="shared" si="32"/>
        <v>41393.86613425926</v>
      </c>
      <c r="T1028" s="9">
        <f t="shared" si="33"/>
        <v>41424.791666666664</v>
      </c>
    </row>
    <row r="1029" spans="1:20" ht="30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>E1029/D1029</f>
        <v>2.54</v>
      </c>
      <c r="P1029">
        <f>E1029/L1029</f>
        <v>51.313131313131315</v>
      </c>
      <c r="Q1029" t="s">
        <v>8321</v>
      </c>
      <c r="R1029" t="s">
        <v>8325</v>
      </c>
      <c r="S1029" s="9">
        <f t="shared" si="32"/>
        <v>41951.580474537033</v>
      </c>
      <c r="T1029" s="9">
        <f t="shared" si="33"/>
        <v>41963.958333333336</v>
      </c>
    </row>
    <row r="1030" spans="1:20" ht="45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>E1030/D1030</f>
        <v>1.0704545454545455</v>
      </c>
      <c r="P1030">
        <f>E1030/L1030</f>
        <v>53.522727272727273</v>
      </c>
      <c r="Q1030" t="s">
        <v>8321</v>
      </c>
      <c r="R1030" t="s">
        <v>8325</v>
      </c>
      <c r="S1030" s="9">
        <f t="shared" si="32"/>
        <v>41270.006643518514</v>
      </c>
      <c r="T1030" s="9">
        <f t="shared" si="33"/>
        <v>41300.006643518514</v>
      </c>
    </row>
    <row r="1031" spans="1:20" ht="45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>E1031/D1031</f>
        <v>1.0773299999999999</v>
      </c>
      <c r="P1031">
        <f>E1031/L1031</f>
        <v>37.149310344827583</v>
      </c>
      <c r="Q1031" t="s">
        <v>8321</v>
      </c>
      <c r="R1031" t="s">
        <v>8325</v>
      </c>
      <c r="S1031" s="9">
        <f t="shared" si="32"/>
        <v>41934.502233796295</v>
      </c>
      <c r="T1031" s="9">
        <f t="shared" si="33"/>
        <v>41955.543900462959</v>
      </c>
    </row>
    <row r="1032" spans="1:20" ht="45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>E1032/D1032</f>
        <v>1.0731250000000001</v>
      </c>
      <c r="P1032">
        <f>E1032/L1032</f>
        <v>89.895287958115176</v>
      </c>
      <c r="Q1032" t="s">
        <v>8321</v>
      </c>
      <c r="R1032" t="s">
        <v>8325</v>
      </c>
      <c r="S1032" s="9">
        <f t="shared" si="32"/>
        <v>41134.967361111107</v>
      </c>
      <c r="T1032" s="9">
        <f t="shared" si="33"/>
        <v>41161.954861111109</v>
      </c>
    </row>
    <row r="1033" spans="1:20" ht="30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>E1033/D1033</f>
        <v>1.06525</v>
      </c>
      <c r="P1033">
        <f>E1033/L1033</f>
        <v>106.52500000000001</v>
      </c>
      <c r="Q1033" t="s">
        <v>8321</v>
      </c>
      <c r="R1033" t="s">
        <v>8325</v>
      </c>
      <c r="S1033" s="9">
        <f t="shared" si="32"/>
        <v>42160.500196759262</v>
      </c>
      <c r="T1033" s="9">
        <f t="shared" si="33"/>
        <v>42190.500196759262</v>
      </c>
    </row>
    <row r="1034" spans="1:20" ht="30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>E1034/D1034</f>
        <v>1.0035000000000001</v>
      </c>
      <c r="P1034">
        <f>E1034/L1034</f>
        <v>52.815789473684212</v>
      </c>
      <c r="Q1034" t="s">
        <v>8321</v>
      </c>
      <c r="R1034" t="s">
        <v>8325</v>
      </c>
      <c r="S1034" s="9">
        <f t="shared" si="32"/>
        <v>41759.462604166663</v>
      </c>
      <c r="T1034" s="9">
        <f t="shared" si="33"/>
        <v>41786.999305555553</v>
      </c>
    </row>
    <row r="1035" spans="1:20" ht="45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>E1035/D1035</f>
        <v>1.0649999999999999</v>
      </c>
      <c r="P1035">
        <f>E1035/L1035</f>
        <v>54.615384615384613</v>
      </c>
      <c r="Q1035" t="s">
        <v>8321</v>
      </c>
      <c r="R1035" t="s">
        <v>8325</v>
      </c>
      <c r="S1035" s="9">
        <f t="shared" si="32"/>
        <v>40702.988715277774</v>
      </c>
      <c r="T1035" s="9">
        <f t="shared" si="33"/>
        <v>40769.833333333328</v>
      </c>
    </row>
    <row r="1036" spans="1:20" ht="45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>E1036/D1036</f>
        <v>1</v>
      </c>
      <c r="P1036">
        <f>E1036/L1036</f>
        <v>27.272727272727273</v>
      </c>
      <c r="Q1036" t="s">
        <v>8321</v>
      </c>
      <c r="R1036" t="s">
        <v>8325</v>
      </c>
      <c r="S1036" s="9">
        <f t="shared" si="32"/>
        <v>41365.719826388886</v>
      </c>
      <c r="T1036" s="9">
        <f t="shared" si="33"/>
        <v>41379.719826388886</v>
      </c>
    </row>
    <row r="1037" spans="1:20" ht="30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>E1037/D1037</f>
        <v>1.0485714285714285</v>
      </c>
      <c r="P1037">
        <f>E1037/L1037</f>
        <v>68.598130841121488</v>
      </c>
      <c r="Q1037" t="s">
        <v>8321</v>
      </c>
      <c r="R1037" t="s">
        <v>8325</v>
      </c>
      <c r="S1037" s="9">
        <f t="shared" si="32"/>
        <v>41870.657129629624</v>
      </c>
      <c r="T1037" s="9">
        <f t="shared" si="33"/>
        <v>41905.657129629624</v>
      </c>
    </row>
    <row r="1038" spans="1:20" ht="45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>E1038/D1038</f>
        <v>1.0469999999999999</v>
      </c>
      <c r="P1038">
        <f>E1038/L1038</f>
        <v>35.612244897959187</v>
      </c>
      <c r="Q1038" t="s">
        <v>8321</v>
      </c>
      <c r="R1038" t="s">
        <v>8325</v>
      </c>
      <c r="S1038" s="9">
        <f t="shared" si="32"/>
        <v>40458.607291666667</v>
      </c>
      <c r="T1038" s="9">
        <f t="shared" si="33"/>
        <v>40520.999305555553</v>
      </c>
    </row>
    <row r="1039" spans="1:20" ht="45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>E1039/D1039</f>
        <v>2.2566666666666668</v>
      </c>
      <c r="P1039">
        <f>E1039/L1039</f>
        <v>94.027777777777771</v>
      </c>
      <c r="Q1039" t="s">
        <v>8321</v>
      </c>
      <c r="R1039" t="s">
        <v>8325</v>
      </c>
      <c r="S1039" s="9">
        <f t="shared" si="32"/>
        <v>40563.872696759259</v>
      </c>
      <c r="T1039" s="9">
        <f t="shared" si="33"/>
        <v>40593.872696759259</v>
      </c>
    </row>
    <row r="1040" spans="1:20" ht="45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>E1040/D1040</f>
        <v>1.0090416666666666</v>
      </c>
      <c r="P1040">
        <f>E1040/L1040</f>
        <v>526.45652173913038</v>
      </c>
      <c r="Q1040" t="s">
        <v>8321</v>
      </c>
      <c r="R1040" t="s">
        <v>8325</v>
      </c>
      <c r="S1040" s="9">
        <f t="shared" si="32"/>
        <v>41136.569479166668</v>
      </c>
      <c r="T1040" s="9">
        <f t="shared" si="33"/>
        <v>41184.569479166668</v>
      </c>
    </row>
    <row r="1041" spans="1:20" ht="45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>E1041/D1041</f>
        <v>1.4775</v>
      </c>
      <c r="P1041">
        <f>E1041/L1041</f>
        <v>50.657142857142858</v>
      </c>
      <c r="Q1041" t="s">
        <v>8321</v>
      </c>
      <c r="R1041" t="s">
        <v>8325</v>
      </c>
      <c r="S1041" s="9">
        <f t="shared" si="32"/>
        <v>42289.851261574069</v>
      </c>
      <c r="T1041" s="9">
        <f t="shared" si="33"/>
        <v>42303.999305555553</v>
      </c>
    </row>
    <row r="1042" spans="1:20" ht="30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>E1042/D1042</f>
        <v>1.3461099999999999</v>
      </c>
      <c r="P1042">
        <f>E1042/L1042</f>
        <v>79.182941176470578</v>
      </c>
      <c r="Q1042" t="s">
        <v>8321</v>
      </c>
      <c r="R1042" t="s">
        <v>8325</v>
      </c>
      <c r="S1042" s="9">
        <f t="shared" si="32"/>
        <v>40718.631203703699</v>
      </c>
      <c r="T1042" s="9">
        <f t="shared" si="33"/>
        <v>40748.631203703699</v>
      </c>
    </row>
    <row r="1043" spans="1:20" ht="45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>E1043/D1043</f>
        <v>1.0075000000000001</v>
      </c>
      <c r="P1043">
        <f>E1043/L1043</f>
        <v>91.590909090909093</v>
      </c>
      <c r="Q1043" t="s">
        <v>8321</v>
      </c>
      <c r="R1043" t="s">
        <v>8325</v>
      </c>
      <c r="S1043" s="9">
        <f t="shared" si="32"/>
        <v>41106.921817129631</v>
      </c>
      <c r="T1043" s="9">
        <f t="shared" si="33"/>
        <v>41136.921817129631</v>
      </c>
    </row>
    <row r="1044" spans="1:20" ht="45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>E1044/D1044</f>
        <v>1.00880375</v>
      </c>
      <c r="P1044">
        <f>E1044/L1044</f>
        <v>116.96275362318841</v>
      </c>
      <c r="Q1044" t="s">
        <v>8321</v>
      </c>
      <c r="R1044" t="s">
        <v>8325</v>
      </c>
      <c r="S1044" s="9">
        <f t="shared" si="32"/>
        <v>41591.756203703699</v>
      </c>
      <c r="T1044" s="9">
        <f t="shared" si="33"/>
        <v>41640.756203703699</v>
      </c>
    </row>
    <row r="1045" spans="1:20" ht="30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>E1045/D1045</f>
        <v>1.1575</v>
      </c>
      <c r="P1045">
        <f>E1045/L1045</f>
        <v>35.615384615384613</v>
      </c>
      <c r="Q1045" t="s">
        <v>8321</v>
      </c>
      <c r="R1045" t="s">
        <v>8322</v>
      </c>
      <c r="S1045" s="9">
        <f t="shared" si="32"/>
        <v>42240.644201388888</v>
      </c>
      <c r="T1045" s="9">
        <f t="shared" si="33"/>
        <v>42270.644201388888</v>
      </c>
    </row>
    <row r="1046" spans="1:20" ht="45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>E1046/D1046</f>
        <v>1.1226666666666667</v>
      </c>
      <c r="P1046">
        <f>E1046/L1046</f>
        <v>87.103448275862064</v>
      </c>
      <c r="Q1046" t="s">
        <v>8321</v>
      </c>
      <c r="R1046" t="s">
        <v>8322</v>
      </c>
      <c r="S1046" s="9">
        <f t="shared" si="32"/>
        <v>41813.557766203703</v>
      </c>
      <c r="T1046" s="9">
        <f t="shared" si="33"/>
        <v>41844.557766203703</v>
      </c>
    </row>
    <row r="1047" spans="1:20" ht="45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>E1047/D1047</f>
        <v>1.3220000000000001</v>
      </c>
      <c r="P1047">
        <f>E1047/L1047</f>
        <v>75.11363636363636</v>
      </c>
      <c r="Q1047" t="s">
        <v>8321</v>
      </c>
      <c r="R1047" t="s">
        <v>8322</v>
      </c>
      <c r="S1047" s="9">
        <f t="shared" si="32"/>
        <v>42111.691203703704</v>
      </c>
      <c r="T1047" s="9">
        <f t="shared" si="33"/>
        <v>42162.951388888883</v>
      </c>
    </row>
    <row r="1048" spans="1:20" ht="30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>E1048/D1048</f>
        <v>1.0263636363636364</v>
      </c>
      <c r="P1048">
        <f>E1048/L1048</f>
        <v>68.01204819277109</v>
      </c>
      <c r="Q1048" t="s">
        <v>8321</v>
      </c>
      <c r="R1048" t="s">
        <v>8322</v>
      </c>
      <c r="S1048" s="9">
        <f t="shared" si="32"/>
        <v>42515.509421296294</v>
      </c>
      <c r="T1048" s="9">
        <f t="shared" si="33"/>
        <v>42545.957638888889</v>
      </c>
    </row>
    <row r="1049" spans="1:20" ht="45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>E1049/D1049</f>
        <v>1.3864000000000001</v>
      </c>
      <c r="P1049">
        <f>E1049/L1049</f>
        <v>29.623931623931625</v>
      </c>
      <c r="Q1049" t="s">
        <v>8321</v>
      </c>
      <c r="R1049" t="s">
        <v>8322</v>
      </c>
      <c r="S1049" s="9">
        <f t="shared" si="32"/>
        <v>42438.458738425928</v>
      </c>
      <c r="T1049" s="9">
        <f t="shared" si="33"/>
        <v>42468.417071759257</v>
      </c>
    </row>
    <row r="1050" spans="1:20" ht="45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>E1050/D1050</f>
        <v>1.466</v>
      </c>
      <c r="P1050">
        <f>E1050/L1050</f>
        <v>91.625</v>
      </c>
      <c r="Q1050" t="s">
        <v>8321</v>
      </c>
      <c r="R1050" t="s">
        <v>8322</v>
      </c>
      <c r="S1050" s="9">
        <f t="shared" si="32"/>
        <v>41933.629837962959</v>
      </c>
      <c r="T1050" s="9">
        <f t="shared" si="33"/>
        <v>41978.671504629623</v>
      </c>
    </row>
    <row r="1051" spans="1:20" ht="30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>E1051/D1051</f>
        <v>1.2</v>
      </c>
      <c r="P1051">
        <f>E1051/L1051</f>
        <v>22.5</v>
      </c>
      <c r="Q1051" t="s">
        <v>8321</v>
      </c>
      <c r="R1051" t="s">
        <v>8322</v>
      </c>
      <c r="S1051" s="9">
        <f t="shared" si="32"/>
        <v>41152.858067129629</v>
      </c>
      <c r="T1051" s="9">
        <f t="shared" si="33"/>
        <v>41166.858067129629</v>
      </c>
    </row>
    <row r="1052" spans="1:20" ht="30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>E1052/D1052</f>
        <v>1.215816111111111</v>
      </c>
      <c r="P1052">
        <f>E1052/L1052</f>
        <v>64.366735294117646</v>
      </c>
      <c r="Q1052" t="s">
        <v>8321</v>
      </c>
      <c r="R1052" t="s">
        <v>8322</v>
      </c>
      <c r="S1052" s="9">
        <f t="shared" si="32"/>
        <v>42745.391909722217</v>
      </c>
      <c r="T1052" s="9">
        <f t="shared" si="33"/>
        <v>42775.999999999993</v>
      </c>
    </row>
    <row r="1053" spans="1:20" ht="45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>E1053/D1053</f>
        <v>1</v>
      </c>
      <c r="P1053">
        <f>E1053/L1053</f>
        <v>21.857142857142858</v>
      </c>
      <c r="Q1053" t="s">
        <v>8321</v>
      </c>
      <c r="R1053" t="s">
        <v>8322</v>
      </c>
      <c r="S1053" s="9">
        <f t="shared" si="32"/>
        <v>42793.492488425924</v>
      </c>
      <c r="T1053" s="9">
        <f t="shared" si="33"/>
        <v>42796.492488425924</v>
      </c>
    </row>
    <row r="1054" spans="1:20" ht="45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>E1054/D1054</f>
        <v>1.8085714285714285</v>
      </c>
      <c r="P1054">
        <f>E1054/L1054</f>
        <v>33.315789473684212</v>
      </c>
      <c r="Q1054" t="s">
        <v>8321</v>
      </c>
      <c r="R1054" t="s">
        <v>8322</v>
      </c>
      <c r="S1054" s="9">
        <f t="shared" si="32"/>
        <v>42198.541921296295</v>
      </c>
      <c r="T1054" s="9">
        <f t="shared" si="33"/>
        <v>42238.541921296295</v>
      </c>
    </row>
    <row r="1055" spans="1:20" ht="45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>E1055/D1055</f>
        <v>1.0607500000000001</v>
      </c>
      <c r="P1055">
        <f>E1055/L1055</f>
        <v>90.276595744680847</v>
      </c>
      <c r="Q1055" t="s">
        <v>8321</v>
      </c>
      <c r="R1055" t="s">
        <v>8322</v>
      </c>
      <c r="S1055" s="9">
        <f t="shared" si="32"/>
        <v>42141.748784722215</v>
      </c>
      <c r="T1055" s="9">
        <f t="shared" si="33"/>
        <v>42176.999999999993</v>
      </c>
    </row>
    <row r="1056" spans="1:20" ht="45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>E1056/D1056</f>
        <v>1</v>
      </c>
      <c r="P1056">
        <f>E1056/L1056</f>
        <v>76.92307692307692</v>
      </c>
      <c r="Q1056" t="s">
        <v>8321</v>
      </c>
      <c r="R1056" t="s">
        <v>8322</v>
      </c>
      <c r="S1056" s="9">
        <f t="shared" si="32"/>
        <v>42082.371759259258</v>
      </c>
      <c r="T1056" s="9">
        <f t="shared" si="33"/>
        <v>42112.371759259258</v>
      </c>
    </row>
    <row r="1057" spans="1:20" ht="45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>E1057/D1057</f>
        <v>1.2692857142857144</v>
      </c>
      <c r="P1057">
        <f>E1057/L1057</f>
        <v>59.233333333333334</v>
      </c>
      <c r="Q1057" t="s">
        <v>8321</v>
      </c>
      <c r="R1057" t="s">
        <v>8322</v>
      </c>
      <c r="S1057" s="9">
        <f t="shared" si="32"/>
        <v>41495.484293981477</v>
      </c>
      <c r="T1057" s="9">
        <f t="shared" si="33"/>
        <v>41526.957638888889</v>
      </c>
    </row>
    <row r="1058" spans="1:20" ht="45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>E1058/D1058</f>
        <v>1.0297499999999999</v>
      </c>
      <c r="P1058">
        <f>E1058/L1058</f>
        <v>65.38095238095238</v>
      </c>
      <c r="Q1058" t="s">
        <v>8321</v>
      </c>
      <c r="R1058" t="s">
        <v>8322</v>
      </c>
      <c r="S1058" s="9">
        <f t="shared" si="32"/>
        <v>42465.334571759253</v>
      </c>
      <c r="T1058" s="9">
        <f t="shared" si="33"/>
        <v>42495.334571759253</v>
      </c>
    </row>
    <row r="1059" spans="1:20" ht="45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>E1059/D1059</f>
        <v>2.5</v>
      </c>
      <c r="P1059">
        <f>E1059/L1059</f>
        <v>67.307692307692307</v>
      </c>
      <c r="Q1059" t="s">
        <v>8321</v>
      </c>
      <c r="R1059" t="s">
        <v>8322</v>
      </c>
      <c r="S1059" s="9">
        <f t="shared" si="32"/>
        <v>42564.800763888888</v>
      </c>
      <c r="T1059" s="9">
        <f t="shared" si="33"/>
        <v>42571.800763888888</v>
      </c>
    </row>
    <row r="1060" spans="1:20" ht="45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>E1060/D1060</f>
        <v>1.2602</v>
      </c>
      <c r="P1060">
        <f>E1060/L1060</f>
        <v>88.74647887323944</v>
      </c>
      <c r="Q1060" t="s">
        <v>8321</v>
      </c>
      <c r="R1060" t="s">
        <v>8322</v>
      </c>
      <c r="S1060" s="9">
        <f t="shared" si="32"/>
        <v>42096.424872685187</v>
      </c>
      <c r="T1060" s="9">
        <f t="shared" si="33"/>
        <v>42126.424872685187</v>
      </c>
    </row>
    <row r="1061" spans="1:20" ht="60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>E1061/D1061</f>
        <v>1.0012000000000001</v>
      </c>
      <c r="P1061">
        <f>E1061/L1061</f>
        <v>65.868421052631575</v>
      </c>
      <c r="Q1061" t="s">
        <v>8321</v>
      </c>
      <c r="R1061" t="s">
        <v>8322</v>
      </c>
      <c r="S1061" s="9">
        <f t="shared" si="32"/>
        <v>42502.042442129627</v>
      </c>
      <c r="T1061" s="9">
        <f t="shared" si="33"/>
        <v>42527.042442129627</v>
      </c>
    </row>
    <row r="1062" spans="1:20" ht="45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>E1062/D1062</f>
        <v>1.3864000000000001</v>
      </c>
      <c r="P1062">
        <f>E1062/L1062</f>
        <v>40.349243306169967</v>
      </c>
      <c r="Q1062" t="s">
        <v>8321</v>
      </c>
      <c r="R1062" t="s">
        <v>8322</v>
      </c>
      <c r="S1062" s="9">
        <f t="shared" si="32"/>
        <v>42723.428206018514</v>
      </c>
      <c r="T1062" s="9">
        <f t="shared" si="33"/>
        <v>42753.428206018514</v>
      </c>
    </row>
    <row r="1063" spans="1:20" ht="30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>E1063/D1063</f>
        <v>1.6140000000000001</v>
      </c>
      <c r="P1063">
        <f>E1063/L1063</f>
        <v>76.857142857142861</v>
      </c>
      <c r="Q1063" t="s">
        <v>8321</v>
      </c>
      <c r="R1063" t="s">
        <v>8322</v>
      </c>
      <c r="S1063" s="9">
        <f t="shared" si="32"/>
        <v>42074.962870370371</v>
      </c>
      <c r="T1063" s="9">
        <f t="shared" si="33"/>
        <v>42104.962870370371</v>
      </c>
    </row>
    <row r="1064" spans="1:20" ht="30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>E1064/D1064</f>
        <v>1.071842</v>
      </c>
      <c r="P1064">
        <f>E1064/L1064</f>
        <v>68.707820512820518</v>
      </c>
      <c r="Q1064" t="s">
        <v>8321</v>
      </c>
      <c r="R1064" t="s">
        <v>8322</v>
      </c>
      <c r="S1064" s="9">
        <f t="shared" si="32"/>
        <v>42279.461435185185</v>
      </c>
      <c r="T1064" s="9">
        <f t="shared" si="33"/>
        <v>42321.503101851849</v>
      </c>
    </row>
    <row r="1065" spans="1:20" ht="45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>E1065/D1065</f>
        <v>1.5309999999999999</v>
      </c>
      <c r="P1065">
        <f>E1065/L1065</f>
        <v>57.773584905660378</v>
      </c>
      <c r="Q1065" t="s">
        <v>8329</v>
      </c>
      <c r="R1065" t="s">
        <v>8347</v>
      </c>
      <c r="S1065" s="9">
        <f t="shared" si="32"/>
        <v>42772.796909722216</v>
      </c>
      <c r="T1065" s="9">
        <f t="shared" si="33"/>
        <v>42786.796909722216</v>
      </c>
    </row>
    <row r="1066" spans="1:20" ht="30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>E1066/D1066</f>
        <v>5.2416666666666663</v>
      </c>
      <c r="P1066">
        <f>E1066/L1066</f>
        <v>44.171348314606739</v>
      </c>
      <c r="Q1066" t="s">
        <v>8329</v>
      </c>
      <c r="R1066" t="s">
        <v>8347</v>
      </c>
      <c r="S1066" s="9">
        <f t="shared" si="32"/>
        <v>41879.692418981482</v>
      </c>
      <c r="T1066" s="9">
        <f t="shared" si="33"/>
        <v>41914.692418981482</v>
      </c>
    </row>
    <row r="1067" spans="1:20" ht="45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>E1067/D1067</f>
        <v>4.8927777777777779</v>
      </c>
      <c r="P1067">
        <f>E1067/L1067</f>
        <v>31.566308243727597</v>
      </c>
      <c r="Q1067" t="s">
        <v>8329</v>
      </c>
      <c r="R1067" t="s">
        <v>8347</v>
      </c>
      <c r="S1067" s="9">
        <f t="shared" si="32"/>
        <v>42745.157141203701</v>
      </c>
      <c r="T1067" s="9">
        <f t="shared" si="33"/>
        <v>42774.999999999993</v>
      </c>
    </row>
    <row r="1068" spans="1:20" ht="45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>E1068/D1068</f>
        <v>2.8473999999999999</v>
      </c>
      <c r="P1068">
        <f>E1068/L1068</f>
        <v>107.04511278195488</v>
      </c>
      <c r="Q1068" t="s">
        <v>8329</v>
      </c>
      <c r="R1068" t="s">
        <v>8347</v>
      </c>
      <c r="S1068" s="9">
        <f t="shared" si="32"/>
        <v>42380.481956018521</v>
      </c>
      <c r="T1068" s="9">
        <f t="shared" si="33"/>
        <v>42394.458333333336</v>
      </c>
    </row>
    <row r="1069" spans="1:20" ht="45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>E1069/D1069</f>
        <v>18.569700000000001</v>
      </c>
      <c r="P1069">
        <f>E1069/L1069</f>
        <v>149.03451043338683</v>
      </c>
      <c r="Q1069" t="s">
        <v>8329</v>
      </c>
      <c r="R1069" t="s">
        <v>8347</v>
      </c>
      <c r="S1069" s="9">
        <f t="shared" si="32"/>
        <v>41319.141655092586</v>
      </c>
      <c r="T1069" s="9">
        <f t="shared" si="33"/>
        <v>41359.141655092586</v>
      </c>
    </row>
    <row r="1070" spans="1:20" ht="30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>E1070/D1070</f>
        <v>1.0967499999999999</v>
      </c>
      <c r="P1070">
        <f>E1070/L1070</f>
        <v>55.956632653061227</v>
      </c>
      <c r="Q1070" t="s">
        <v>8329</v>
      </c>
      <c r="R1070" t="s">
        <v>8347</v>
      </c>
      <c r="S1070" s="9">
        <f t="shared" si="32"/>
        <v>42583.406747685185</v>
      </c>
      <c r="T1070" s="9">
        <f t="shared" si="33"/>
        <v>42619.874999999993</v>
      </c>
    </row>
    <row r="1071" spans="1:20" ht="45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>E1071/D1071</f>
        <v>10.146425000000001</v>
      </c>
      <c r="P1071">
        <f>E1071/L1071</f>
        <v>56.970381807973048</v>
      </c>
      <c r="Q1071" t="s">
        <v>8329</v>
      </c>
      <c r="R1071" t="s">
        <v>8347</v>
      </c>
      <c r="S1071" s="9">
        <f t="shared" si="32"/>
        <v>42068.000763888886</v>
      </c>
      <c r="T1071" s="9">
        <f t="shared" si="33"/>
        <v>42096.957638888889</v>
      </c>
    </row>
    <row r="1072" spans="1:20" ht="45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>E1072/D1072</f>
        <v>4.1217692027666546</v>
      </c>
      <c r="P1072">
        <f>E1072/L1072</f>
        <v>44.056420233463037</v>
      </c>
      <c r="Q1072" t="s">
        <v>8329</v>
      </c>
      <c r="R1072" t="s">
        <v>8347</v>
      </c>
      <c r="S1072" s="9">
        <f t="shared" si="32"/>
        <v>42633.377789351849</v>
      </c>
      <c r="T1072" s="9">
        <f t="shared" si="33"/>
        <v>42668.499999999993</v>
      </c>
    </row>
    <row r="1073" spans="1:20" ht="45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>E1073/D1073</f>
        <v>5.0324999999999998</v>
      </c>
      <c r="P1073">
        <f>E1073/L1073</f>
        <v>68.625</v>
      </c>
      <c r="Q1073" t="s">
        <v>8329</v>
      </c>
      <c r="R1073" t="s">
        <v>8347</v>
      </c>
      <c r="S1073" s="9">
        <f t="shared" si="32"/>
        <v>42467.579861111109</v>
      </c>
      <c r="T1073" s="9">
        <f t="shared" si="33"/>
        <v>42481.708333333336</v>
      </c>
    </row>
    <row r="1074" spans="1:20" ht="45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>E1074/D1074</f>
        <v>1.8461052631578947</v>
      </c>
      <c r="P1074">
        <f>E1074/L1074</f>
        <v>65.318435754189949</v>
      </c>
      <c r="Q1074" t="s">
        <v>8329</v>
      </c>
      <c r="R1074" t="s">
        <v>8347</v>
      </c>
      <c r="S1074" s="9">
        <f t="shared" si="32"/>
        <v>42417.416712962957</v>
      </c>
      <c r="T1074" s="9">
        <f t="shared" si="33"/>
        <v>42452.082638888889</v>
      </c>
    </row>
    <row r="1075" spans="1:20" ht="45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>E1075/D1075</f>
        <v>1.1973333333333334</v>
      </c>
      <c r="P1075">
        <f>E1075/L1075</f>
        <v>35.92</v>
      </c>
      <c r="Q1075" t="s">
        <v>8329</v>
      </c>
      <c r="R1075" t="s">
        <v>8347</v>
      </c>
      <c r="S1075" s="9">
        <f t="shared" si="32"/>
        <v>42768.6253125</v>
      </c>
      <c r="T1075" s="9">
        <f t="shared" si="33"/>
        <v>42780.6253125</v>
      </c>
    </row>
    <row r="1076" spans="1:20" ht="45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>E1076/D1076</f>
        <v>10.812401666666668</v>
      </c>
      <c r="P1076">
        <f>E1076/L1076</f>
        <v>40.070667078443485</v>
      </c>
      <c r="Q1076" t="s">
        <v>8329</v>
      </c>
      <c r="R1076" t="s">
        <v>8347</v>
      </c>
      <c r="S1076" s="9">
        <f t="shared" si="32"/>
        <v>42691.642870370364</v>
      </c>
      <c r="T1076" s="9">
        <f t="shared" si="33"/>
        <v>42719.749999999993</v>
      </c>
    </row>
    <row r="1077" spans="1:20" ht="45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>E1077/D1077</f>
        <v>4.5237333333333334</v>
      </c>
      <c r="P1077">
        <f>E1077/L1077</f>
        <v>75.647714604236342</v>
      </c>
      <c r="Q1077" t="s">
        <v>8329</v>
      </c>
      <c r="R1077" t="s">
        <v>8347</v>
      </c>
      <c r="S1077" s="9">
        <f t="shared" si="32"/>
        <v>42664.197592592587</v>
      </c>
      <c r="T1077" s="9">
        <f t="shared" si="33"/>
        <v>42694.999305555553</v>
      </c>
    </row>
    <row r="1078" spans="1:20" ht="45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>E1078/D1078</f>
        <v>5.3737000000000004</v>
      </c>
      <c r="P1078">
        <f>E1078/L1078</f>
        <v>61.203872437357631</v>
      </c>
      <c r="Q1078" t="s">
        <v>8329</v>
      </c>
      <c r="R1078" t="s">
        <v>8347</v>
      </c>
      <c r="S1078" s="9">
        <f t="shared" si="32"/>
        <v>42425.54965277778</v>
      </c>
      <c r="T1078" s="9">
        <f t="shared" si="33"/>
        <v>42455.507986111108</v>
      </c>
    </row>
    <row r="1079" spans="1:20" ht="30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>E1079/D1079</f>
        <v>1.2032608695652174</v>
      </c>
      <c r="P1079">
        <f>E1079/L1079</f>
        <v>48.130434782608695</v>
      </c>
      <c r="Q1079" t="s">
        <v>8329</v>
      </c>
      <c r="R1079" t="s">
        <v>8347</v>
      </c>
      <c r="S1079" s="9">
        <f t="shared" si="32"/>
        <v>42197.563657407409</v>
      </c>
      <c r="T1079" s="9">
        <f t="shared" si="33"/>
        <v>42227.563657407409</v>
      </c>
    </row>
    <row r="1080" spans="1:20" ht="30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>E1080/D1080</f>
        <v>1.1383571428571428</v>
      </c>
      <c r="P1080">
        <f>E1080/L1080</f>
        <v>68.106837606837601</v>
      </c>
      <c r="Q1080" t="s">
        <v>8329</v>
      </c>
      <c r="R1080" t="s">
        <v>8347</v>
      </c>
      <c r="S1080" s="9">
        <f t="shared" si="32"/>
        <v>42675.278958333329</v>
      </c>
      <c r="T1080" s="9">
        <f t="shared" si="33"/>
        <v>42706.083333333336</v>
      </c>
    </row>
    <row r="1081" spans="1:20" ht="45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>E1081/D1081</f>
        <v>9.5103109999999997</v>
      </c>
      <c r="P1081">
        <f>E1081/L1081</f>
        <v>65.891300230946882</v>
      </c>
      <c r="Q1081" t="s">
        <v>8329</v>
      </c>
      <c r="R1081" t="s">
        <v>8347</v>
      </c>
      <c r="S1081" s="9">
        <f t="shared" si="32"/>
        <v>42033.37568287037</v>
      </c>
      <c r="T1081" s="9">
        <f t="shared" si="33"/>
        <v>42063.37568287037</v>
      </c>
    </row>
    <row r="1082" spans="1:20" ht="45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>E1082/D1082</f>
        <v>1.3289249999999999</v>
      </c>
      <c r="P1082">
        <f>E1082/L1082</f>
        <v>81.654377880184327</v>
      </c>
      <c r="Q1082" t="s">
        <v>8329</v>
      </c>
      <c r="R1082" t="s">
        <v>8347</v>
      </c>
      <c r="S1082" s="9">
        <f t="shared" si="32"/>
        <v>42292.305555555555</v>
      </c>
      <c r="T1082" s="9">
        <f t="shared" si="33"/>
        <v>42322.347222222219</v>
      </c>
    </row>
    <row r="1083" spans="1:20" ht="30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>E1083/D1083</f>
        <v>1.4697777777777778</v>
      </c>
      <c r="P1083">
        <f>E1083/L1083</f>
        <v>52.701195219123505</v>
      </c>
      <c r="Q1083" t="s">
        <v>8329</v>
      </c>
      <c r="R1083" t="s">
        <v>8347</v>
      </c>
      <c r="S1083" s="9">
        <f t="shared" si="32"/>
        <v>42262.208310185182</v>
      </c>
      <c r="T1083" s="9">
        <f t="shared" si="33"/>
        <v>42292.208310185182</v>
      </c>
    </row>
    <row r="1084" spans="1:20" ht="45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>E1084/D1084</f>
        <v>5.4215</v>
      </c>
      <c r="P1084">
        <f>E1084/L1084</f>
        <v>41.228136882129277</v>
      </c>
      <c r="Q1084" t="s">
        <v>8329</v>
      </c>
      <c r="R1084" t="s">
        <v>8347</v>
      </c>
      <c r="S1084" s="9">
        <f t="shared" si="32"/>
        <v>42163.417453703696</v>
      </c>
      <c r="T1084" s="9">
        <f t="shared" si="33"/>
        <v>42190.916666666664</v>
      </c>
    </row>
    <row r="1085" spans="1:20" ht="45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>E1085/D1085</f>
        <v>3.8271818181818182</v>
      </c>
      <c r="P1085">
        <f>E1085/L1085</f>
        <v>15.035357142857142</v>
      </c>
      <c r="Q1085" t="s">
        <v>8321</v>
      </c>
      <c r="R1085" t="s">
        <v>8326</v>
      </c>
      <c r="S1085" s="9">
        <f t="shared" si="32"/>
        <v>41276.638483796291</v>
      </c>
      <c r="T1085" s="9">
        <f t="shared" si="33"/>
        <v>41290.638483796291</v>
      </c>
    </row>
    <row r="1086" spans="1:20" ht="30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>E1086/D1086</f>
        <v>7.0418124999999998</v>
      </c>
      <c r="P1086">
        <f>E1086/L1086</f>
        <v>39.066920943134534</v>
      </c>
      <c r="Q1086" t="s">
        <v>8321</v>
      </c>
      <c r="R1086" t="s">
        <v>8326</v>
      </c>
      <c r="S1086" s="9">
        <f t="shared" si="32"/>
        <v>41184.640833333331</v>
      </c>
      <c r="T1086" s="9">
        <f t="shared" si="33"/>
        <v>41214.640833333331</v>
      </c>
    </row>
    <row r="1087" spans="1:20" ht="45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>E1087/D1087</f>
        <v>1.0954999999999999</v>
      </c>
      <c r="P1087">
        <f>E1087/L1087</f>
        <v>43.82</v>
      </c>
      <c r="Q1087" t="s">
        <v>8321</v>
      </c>
      <c r="R1087" t="s">
        <v>8326</v>
      </c>
      <c r="S1087" s="9">
        <f t="shared" si="32"/>
        <v>42241.651412037034</v>
      </c>
      <c r="T1087" s="9">
        <f t="shared" si="33"/>
        <v>42271.651412037034</v>
      </c>
    </row>
    <row r="1088" spans="1:20" ht="45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>E1088/D1088</f>
        <v>1.3286666666666667</v>
      </c>
      <c r="P1088">
        <f>E1088/L1088</f>
        <v>27.301369863013697</v>
      </c>
      <c r="Q1088" t="s">
        <v>8321</v>
      </c>
      <c r="R1088" t="s">
        <v>8326</v>
      </c>
      <c r="S1088" s="9">
        <f t="shared" si="32"/>
        <v>41312.103229166663</v>
      </c>
      <c r="T1088" s="9">
        <f t="shared" si="33"/>
        <v>41342.103229166663</v>
      </c>
    </row>
    <row r="1089" spans="1:20" ht="45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>E1089/D1089</f>
        <v>1.52</v>
      </c>
      <c r="P1089">
        <f>E1089/L1089</f>
        <v>42.222222222222221</v>
      </c>
      <c r="Q1089" t="s">
        <v>8321</v>
      </c>
      <c r="R1089" t="s">
        <v>8326</v>
      </c>
      <c r="S1089" s="9">
        <f t="shared" si="32"/>
        <v>41031.613298611112</v>
      </c>
      <c r="T1089" s="9">
        <f t="shared" si="33"/>
        <v>41061.613298611112</v>
      </c>
    </row>
    <row r="1090" spans="1:20" ht="45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>E1090/D1090</f>
        <v>1.0272727272727273</v>
      </c>
      <c r="P1090">
        <f>E1090/L1090</f>
        <v>33.235294117647058</v>
      </c>
      <c r="Q1090" t="s">
        <v>8321</v>
      </c>
      <c r="R1090" t="s">
        <v>8326</v>
      </c>
      <c r="S1090" s="9">
        <f t="shared" si="32"/>
        <v>40997.048888888887</v>
      </c>
      <c r="T1090" s="9">
        <f t="shared" si="33"/>
        <v>41015.048888888887</v>
      </c>
    </row>
    <row r="1091" spans="1:20" ht="45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>E1091/D1091</f>
        <v>1</v>
      </c>
      <c r="P1091">
        <f>E1091/L1091</f>
        <v>285.71428571428572</v>
      </c>
      <c r="Q1091" t="s">
        <v>8321</v>
      </c>
      <c r="R1091" t="s">
        <v>8326</v>
      </c>
      <c r="S1091" s="9">
        <f t="shared" ref="S1091:S1154" si="34">(J1091/86400)+25569+(-5/24)</f>
        <v>41563.985798611109</v>
      </c>
      <c r="T1091" s="9">
        <f t="shared" ref="T1091:T1154" si="35">(I1091/86400)+25569+(-5/24)</f>
        <v>41594.027465277773</v>
      </c>
    </row>
    <row r="1092" spans="1:20" ht="45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>E1092/D1092</f>
        <v>1.016</v>
      </c>
      <c r="P1092">
        <f>E1092/L1092</f>
        <v>42.333333333333336</v>
      </c>
      <c r="Q1092" t="s">
        <v>8321</v>
      </c>
      <c r="R1092" t="s">
        <v>8326</v>
      </c>
      <c r="S1092" s="9">
        <f t="shared" si="34"/>
        <v>40946.673912037033</v>
      </c>
      <c r="T1092" s="9">
        <f t="shared" si="35"/>
        <v>41005.958333333328</v>
      </c>
    </row>
    <row r="1093" spans="1:20" ht="30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>E1093/D1093</f>
        <v>1.508</v>
      </c>
      <c r="P1093">
        <f>E1093/L1093</f>
        <v>50.266666666666666</v>
      </c>
      <c r="Q1093" t="s">
        <v>8321</v>
      </c>
      <c r="R1093" t="s">
        <v>8326</v>
      </c>
      <c r="S1093" s="9">
        <f t="shared" si="34"/>
        <v>41732.27134259259</v>
      </c>
      <c r="T1093" s="9">
        <f t="shared" si="35"/>
        <v>41743.75</v>
      </c>
    </row>
    <row r="1094" spans="1:20" ht="45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>E1094/D1094</f>
        <v>1.11425</v>
      </c>
      <c r="P1094">
        <f>E1094/L1094</f>
        <v>61.902777777777779</v>
      </c>
      <c r="Q1094" t="s">
        <v>8321</v>
      </c>
      <c r="R1094" t="s">
        <v>8326</v>
      </c>
      <c r="S1094" s="9">
        <f t="shared" si="34"/>
        <v>40955.857754629629</v>
      </c>
      <c r="T1094" s="9">
        <f t="shared" si="35"/>
        <v>41013.525000000001</v>
      </c>
    </row>
    <row r="1095" spans="1:20" ht="45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>E1095/D1095</f>
        <v>1.956</v>
      </c>
      <c r="P1095">
        <f>E1095/L1095</f>
        <v>40.75</v>
      </c>
      <c r="Q1095" t="s">
        <v>8321</v>
      </c>
      <c r="R1095" t="s">
        <v>8326</v>
      </c>
      <c r="S1095" s="9">
        <f t="shared" si="34"/>
        <v>41716.576678240737</v>
      </c>
      <c r="T1095" s="9">
        <f t="shared" si="35"/>
        <v>41739.082638888889</v>
      </c>
    </row>
    <row r="1096" spans="1:20" ht="45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>E1096/D1096</f>
        <v>1.1438333333333333</v>
      </c>
      <c r="P1096">
        <f>E1096/L1096</f>
        <v>55.796747967479675</v>
      </c>
      <c r="Q1096" t="s">
        <v>8321</v>
      </c>
      <c r="R1096" t="s">
        <v>8326</v>
      </c>
      <c r="S1096" s="9">
        <f t="shared" si="34"/>
        <v>41548.539085648146</v>
      </c>
      <c r="T1096" s="9">
        <f t="shared" si="35"/>
        <v>41581.833333333328</v>
      </c>
    </row>
    <row r="1097" spans="1:20" ht="45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>E1097/D1097</f>
        <v>2</v>
      </c>
      <c r="P1097">
        <f>E1097/L1097</f>
        <v>10</v>
      </c>
      <c r="Q1097" t="s">
        <v>8321</v>
      </c>
      <c r="R1097" t="s">
        <v>8326</v>
      </c>
      <c r="S1097" s="9">
        <f t="shared" si="34"/>
        <v>42109.617812499993</v>
      </c>
      <c r="T1097" s="9">
        <f t="shared" si="35"/>
        <v>42139.617812499993</v>
      </c>
    </row>
    <row r="1098" spans="1:20" ht="45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>E1098/D1098</f>
        <v>2.9250166666666666</v>
      </c>
      <c r="P1098">
        <f>E1098/L1098</f>
        <v>73.125416666666666</v>
      </c>
      <c r="Q1098" t="s">
        <v>8321</v>
      </c>
      <c r="R1098" t="s">
        <v>8326</v>
      </c>
      <c r="S1098" s="9">
        <f t="shared" si="34"/>
        <v>41646.58388888889</v>
      </c>
      <c r="T1098" s="9">
        <f t="shared" si="35"/>
        <v>41676.58388888889</v>
      </c>
    </row>
    <row r="1099" spans="1:20" ht="30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>E1099/D1099</f>
        <v>1.5636363636363637</v>
      </c>
      <c r="P1099">
        <f>E1099/L1099</f>
        <v>26.060606060606062</v>
      </c>
      <c r="Q1099" t="s">
        <v>8321</v>
      </c>
      <c r="R1099" t="s">
        <v>8326</v>
      </c>
      <c r="S1099" s="9">
        <f t="shared" si="34"/>
        <v>40958.508935185186</v>
      </c>
      <c r="T1099" s="9">
        <f t="shared" si="35"/>
        <v>40981.082638888889</v>
      </c>
    </row>
    <row r="1100" spans="1:20" ht="45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>E1100/D1100</f>
        <v>1.0566666666666666</v>
      </c>
      <c r="P1100">
        <f>E1100/L1100</f>
        <v>22.642857142857142</v>
      </c>
      <c r="Q1100" t="s">
        <v>8321</v>
      </c>
      <c r="R1100" t="s">
        <v>8326</v>
      </c>
      <c r="S1100" s="9">
        <f t="shared" si="34"/>
        <v>42194.543344907404</v>
      </c>
      <c r="T1100" s="9">
        <f t="shared" si="35"/>
        <v>42208.543344907404</v>
      </c>
    </row>
    <row r="1101" spans="1:20" ht="45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>E1101/D1101</f>
        <v>1.0119047619047619</v>
      </c>
      <c r="P1101">
        <f>E1101/L1101</f>
        <v>47.222222222222221</v>
      </c>
      <c r="Q1101" t="s">
        <v>8321</v>
      </c>
      <c r="R1101" t="s">
        <v>8326</v>
      </c>
      <c r="S1101" s="9">
        <f t="shared" si="34"/>
        <v>42299.568437499998</v>
      </c>
      <c r="T1101" s="9">
        <f t="shared" si="35"/>
        <v>42310.124999999993</v>
      </c>
    </row>
    <row r="1102" spans="1:20" ht="45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>E1102/D1102</f>
        <v>1.2283299999999999</v>
      </c>
      <c r="P1102">
        <f>E1102/L1102</f>
        <v>32.324473684210524</v>
      </c>
      <c r="Q1102" t="s">
        <v>8321</v>
      </c>
      <c r="R1102" t="s">
        <v>8326</v>
      </c>
      <c r="S1102" s="9">
        <f t="shared" si="34"/>
        <v>41127.603969907403</v>
      </c>
      <c r="T1102" s="9">
        <f t="shared" si="35"/>
        <v>41149.791666666664</v>
      </c>
    </row>
    <row r="1103" spans="1:20" ht="45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>E1103/D1103</f>
        <v>1.0149999999999999</v>
      </c>
      <c r="P1103">
        <f>E1103/L1103</f>
        <v>53.421052631578945</v>
      </c>
      <c r="Q1103" t="s">
        <v>8321</v>
      </c>
      <c r="R1103" t="s">
        <v>8326</v>
      </c>
      <c r="S1103" s="9">
        <f t="shared" si="34"/>
        <v>42205.510555555556</v>
      </c>
      <c r="T1103" s="9">
        <f t="shared" si="35"/>
        <v>42235.510555555556</v>
      </c>
    </row>
    <row r="1104" spans="1:20" ht="45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>E1104/D1104</f>
        <v>1.0114285714285713</v>
      </c>
      <c r="P1104">
        <f>E1104/L1104</f>
        <v>51.304347826086953</v>
      </c>
      <c r="Q1104" t="s">
        <v>8321</v>
      </c>
      <c r="R1104" t="s">
        <v>8326</v>
      </c>
      <c r="S1104" s="9">
        <f t="shared" si="34"/>
        <v>41451.852268518516</v>
      </c>
      <c r="T1104" s="9">
        <f t="shared" si="35"/>
        <v>41481.852268518516</v>
      </c>
    </row>
    <row r="1105" spans="1:20" ht="45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>E1105/D1105</f>
        <v>1.0811999999999999</v>
      </c>
      <c r="P1105">
        <f>E1105/L1105</f>
        <v>37.197247706422019</v>
      </c>
      <c r="Q1105" t="s">
        <v>8329</v>
      </c>
      <c r="R1105" t="s">
        <v>8347</v>
      </c>
      <c r="S1105" s="9">
        <f t="shared" si="34"/>
        <v>42452.458437499998</v>
      </c>
      <c r="T1105" s="9">
        <f t="shared" si="35"/>
        <v>42482.791666666664</v>
      </c>
    </row>
    <row r="1106" spans="1:20" ht="45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>E1106/D1106</f>
        <v>1.6259999999999999</v>
      </c>
      <c r="P1106">
        <f>E1106/L1106</f>
        <v>27.1</v>
      </c>
      <c r="Q1106" t="s">
        <v>8329</v>
      </c>
      <c r="R1106" t="s">
        <v>8347</v>
      </c>
      <c r="S1106" s="9">
        <f t="shared" si="34"/>
        <v>40906.579247685186</v>
      </c>
      <c r="T1106" s="9">
        <f t="shared" si="35"/>
        <v>40936.579247685186</v>
      </c>
    </row>
    <row r="1107" spans="1:20" ht="45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>E1107/D1107</f>
        <v>1.0580000000000001</v>
      </c>
      <c r="P1107">
        <f>E1107/L1107</f>
        <v>206.31</v>
      </c>
      <c r="Q1107" t="s">
        <v>8329</v>
      </c>
      <c r="R1107" t="s">
        <v>8347</v>
      </c>
      <c r="S1107" s="9">
        <f t="shared" si="34"/>
        <v>42152.432500000003</v>
      </c>
      <c r="T1107" s="9">
        <f t="shared" si="35"/>
        <v>42182.432500000003</v>
      </c>
    </row>
    <row r="1108" spans="1:20" ht="45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>E1108/D1108</f>
        <v>2.4315000000000002</v>
      </c>
      <c r="P1108">
        <f>E1108/L1108</f>
        <v>82.145270270270274</v>
      </c>
      <c r="Q1108" t="s">
        <v>8329</v>
      </c>
      <c r="R1108" t="s">
        <v>8347</v>
      </c>
      <c r="S1108" s="9">
        <f t="shared" si="34"/>
        <v>42644.459201388883</v>
      </c>
      <c r="T1108" s="9">
        <f t="shared" si="35"/>
        <v>42672.583333333336</v>
      </c>
    </row>
    <row r="1109" spans="1:20" ht="45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>E1109/D1109</f>
        <v>9.4483338095238096</v>
      </c>
      <c r="P1109">
        <f>E1109/L1109</f>
        <v>164.79651993355483</v>
      </c>
      <c r="Q1109" t="s">
        <v>8329</v>
      </c>
      <c r="R1109" t="s">
        <v>8347</v>
      </c>
      <c r="S1109" s="9">
        <f t="shared" si="34"/>
        <v>41873.583506944444</v>
      </c>
      <c r="T1109" s="9">
        <f t="shared" si="35"/>
        <v>41903.583506944444</v>
      </c>
    </row>
    <row r="1110" spans="1:20" ht="45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>E1110/D1110</f>
        <v>1.0846283333333333</v>
      </c>
      <c r="P1110">
        <f>E1110/L1110</f>
        <v>60.820280373831778</v>
      </c>
      <c r="Q1110" t="s">
        <v>8329</v>
      </c>
      <c r="R1110" t="s">
        <v>8347</v>
      </c>
      <c r="S1110" s="9">
        <f t="shared" si="34"/>
        <v>42381.590532407405</v>
      </c>
      <c r="T1110" s="9">
        <f t="shared" si="35"/>
        <v>42411.999305555553</v>
      </c>
    </row>
    <row r="1111" spans="1:20" ht="45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>E1111/D1111</f>
        <v>1.5737692307692308</v>
      </c>
      <c r="P1111">
        <f>E1111/L1111</f>
        <v>67.970099667774093</v>
      </c>
      <c r="Q1111" t="s">
        <v>8329</v>
      </c>
      <c r="R1111" t="s">
        <v>8347</v>
      </c>
      <c r="S1111" s="9">
        <f t="shared" si="34"/>
        <v>41561.599016203698</v>
      </c>
      <c r="T1111" s="9">
        <f t="shared" si="35"/>
        <v>41591.640682870369</v>
      </c>
    </row>
    <row r="1112" spans="1:20" ht="45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>E1112/D1112</f>
        <v>11.744899999999999</v>
      </c>
      <c r="P1112">
        <f>E1112/L1112</f>
        <v>81.561805555555551</v>
      </c>
      <c r="Q1112" t="s">
        <v>8329</v>
      </c>
      <c r="R1112" t="s">
        <v>8347</v>
      </c>
      <c r="S1112" s="9">
        <f t="shared" si="34"/>
        <v>42202.069861111107</v>
      </c>
      <c r="T1112" s="9">
        <f t="shared" si="35"/>
        <v>42232.069861111107</v>
      </c>
    </row>
    <row r="1113" spans="1:20" ht="45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>E1113/D1113</f>
        <v>1.7104755366949576</v>
      </c>
      <c r="P1113">
        <f>E1113/L1113</f>
        <v>25.42547309833024</v>
      </c>
      <c r="Q1113" t="s">
        <v>8329</v>
      </c>
      <c r="R1113" t="s">
        <v>8347</v>
      </c>
      <c r="S1113" s="9">
        <f t="shared" si="34"/>
        <v>41484.455914351849</v>
      </c>
      <c r="T1113" s="9">
        <f t="shared" si="35"/>
        <v>41519.958333333328</v>
      </c>
    </row>
    <row r="1114" spans="1:20" ht="45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>E1114/D1114</f>
        <v>1.2595294117647058</v>
      </c>
      <c r="P1114">
        <f>E1114/L1114</f>
        <v>21.497991967871485</v>
      </c>
      <c r="Q1114" t="s">
        <v>8329</v>
      </c>
      <c r="R1114" t="s">
        <v>8347</v>
      </c>
      <c r="S1114" s="9">
        <f t="shared" si="34"/>
        <v>41724.672766203701</v>
      </c>
      <c r="T1114" s="9">
        <f t="shared" si="35"/>
        <v>41754.672766203701</v>
      </c>
    </row>
    <row r="1115" spans="1:20" ht="45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>E1115/D1115</f>
        <v>12.121296000000001</v>
      </c>
      <c r="P1115">
        <f>E1115/L1115</f>
        <v>27.226630727762803</v>
      </c>
      <c r="Q1115" t="s">
        <v>8329</v>
      </c>
      <c r="R1115" t="s">
        <v>8347</v>
      </c>
      <c r="S1115" s="9">
        <f t="shared" si="34"/>
        <v>41423.702557870369</v>
      </c>
      <c r="T1115" s="9">
        <f t="shared" si="35"/>
        <v>41450</v>
      </c>
    </row>
    <row r="1116" spans="1:20" ht="45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>E1116/D1116</f>
        <v>4.9580000000000002</v>
      </c>
      <c r="P1116">
        <f>E1116/L1116</f>
        <v>25.091093117408906</v>
      </c>
      <c r="Q1116" t="s">
        <v>8329</v>
      </c>
      <c r="R1116" t="s">
        <v>8347</v>
      </c>
      <c r="S1116" s="9">
        <f t="shared" si="34"/>
        <v>41806.585740740738</v>
      </c>
      <c r="T1116" s="9">
        <f t="shared" si="35"/>
        <v>41838.916666666664</v>
      </c>
    </row>
    <row r="1117" spans="1:20" ht="45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>E1117/D1117</f>
        <v>3.3203999999999998</v>
      </c>
      <c r="P1117">
        <f>E1117/L1117</f>
        <v>21.230179028132991</v>
      </c>
      <c r="Q1117" t="s">
        <v>8329</v>
      </c>
      <c r="R1117" t="s">
        <v>8347</v>
      </c>
      <c r="S1117" s="9">
        <f t="shared" si="34"/>
        <v>42331.170590277776</v>
      </c>
      <c r="T1117" s="9">
        <f t="shared" si="35"/>
        <v>42351.791666666664</v>
      </c>
    </row>
    <row r="1118" spans="1:20" ht="45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>E1118/D1118</f>
        <v>11.65</v>
      </c>
      <c r="P1118">
        <f>E1118/L1118</f>
        <v>41.607142857142854</v>
      </c>
      <c r="Q1118" t="s">
        <v>8329</v>
      </c>
      <c r="R1118" t="s">
        <v>8347</v>
      </c>
      <c r="S1118" s="9">
        <f t="shared" si="34"/>
        <v>42710.616284722222</v>
      </c>
      <c r="T1118" s="9">
        <f t="shared" si="35"/>
        <v>42740.616284722222</v>
      </c>
    </row>
    <row r="1119" spans="1:20" ht="30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>E1119/D1119</f>
        <v>1.5331538461538461</v>
      </c>
      <c r="P1119">
        <f>E1119/L1119</f>
        <v>135.58503401360545</v>
      </c>
      <c r="Q1119" t="s">
        <v>8329</v>
      </c>
      <c r="R1119" t="s">
        <v>8347</v>
      </c>
      <c r="S1119" s="9">
        <f t="shared" si="34"/>
        <v>42061.813784722217</v>
      </c>
      <c r="T1119" s="9">
        <f t="shared" si="35"/>
        <v>42091.772118055553</v>
      </c>
    </row>
    <row r="1120" spans="1:20" ht="30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>E1120/D1120</f>
        <v>5.3710714285714287</v>
      </c>
      <c r="P1120">
        <f>E1120/L1120</f>
        <v>22.116176470588236</v>
      </c>
      <c r="Q1120" t="s">
        <v>8329</v>
      </c>
      <c r="R1120" t="s">
        <v>8347</v>
      </c>
      <c r="S1120" s="9">
        <f t="shared" si="34"/>
        <v>42371.408831018511</v>
      </c>
      <c r="T1120" s="9">
        <f t="shared" si="35"/>
        <v>42401.408831018511</v>
      </c>
    </row>
    <row r="1121" spans="1:20" ht="45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>E1121/D1121</f>
        <v>3.5292777777777777</v>
      </c>
      <c r="P1121">
        <f>E1121/L1121</f>
        <v>64.625635808748726</v>
      </c>
      <c r="Q1121" t="s">
        <v>8329</v>
      </c>
      <c r="R1121" t="s">
        <v>8347</v>
      </c>
      <c r="S1121" s="9">
        <f t="shared" si="34"/>
        <v>41914.794942129629</v>
      </c>
      <c r="T1121" s="9">
        <f t="shared" si="35"/>
        <v>41955.124305555553</v>
      </c>
    </row>
    <row r="1122" spans="1:20" ht="30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>E1122/D1122</f>
        <v>1.3740000000000001</v>
      </c>
      <c r="P1122">
        <f>E1122/L1122</f>
        <v>69.569620253164558</v>
      </c>
      <c r="Q1122" t="s">
        <v>8329</v>
      </c>
      <c r="R1122" t="s">
        <v>8347</v>
      </c>
      <c r="S1122" s="9">
        <f t="shared" si="34"/>
        <v>42774.41337962963</v>
      </c>
      <c r="T1122" s="9">
        <f t="shared" si="35"/>
        <v>42804.41337962963</v>
      </c>
    </row>
    <row r="1123" spans="1:20" ht="30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>E1123/D1123</f>
        <v>1.2802667999999999</v>
      </c>
      <c r="P1123">
        <f>E1123/L1123</f>
        <v>75.133028169014082</v>
      </c>
      <c r="Q1123" t="s">
        <v>8329</v>
      </c>
      <c r="R1123" t="s">
        <v>8347</v>
      </c>
      <c r="S1123" s="9">
        <f t="shared" si="34"/>
        <v>41572.750162037039</v>
      </c>
      <c r="T1123" s="9">
        <f t="shared" si="35"/>
        <v>41608.959722222222</v>
      </c>
    </row>
    <row r="1124" spans="1:20" ht="45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>E1124/D1124</f>
        <v>2.7067999999999999</v>
      </c>
      <c r="P1124">
        <f>E1124/L1124</f>
        <v>140.97916666666666</v>
      </c>
      <c r="Q1124" t="s">
        <v>8329</v>
      </c>
      <c r="R1124" t="s">
        <v>8347</v>
      </c>
      <c r="S1124" s="9">
        <f t="shared" si="34"/>
        <v>42452.617407407401</v>
      </c>
      <c r="T1124" s="9">
        <f t="shared" si="35"/>
        <v>42482.617407407401</v>
      </c>
    </row>
    <row r="1125" spans="1:20" ht="45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>E1125/D1125</f>
        <v>8.0640000000000001</v>
      </c>
      <c r="P1125">
        <f>E1125/L1125</f>
        <v>49.472392638036808</v>
      </c>
      <c r="Q1125" t="s">
        <v>8329</v>
      </c>
      <c r="R1125" t="s">
        <v>8347</v>
      </c>
      <c r="S1125" s="9">
        <f t="shared" si="34"/>
        <v>42766.619212962956</v>
      </c>
      <c r="T1125" s="9">
        <f t="shared" si="35"/>
        <v>42796.619212962956</v>
      </c>
    </row>
    <row r="1126" spans="1:20" ht="30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>E1126/D1126</f>
        <v>13.600976000000001</v>
      </c>
      <c r="P1126">
        <f>E1126/L1126</f>
        <v>53.865251485148519</v>
      </c>
      <c r="Q1126" t="s">
        <v>8329</v>
      </c>
      <c r="R1126" t="s">
        <v>8347</v>
      </c>
      <c r="S1126" s="9">
        <f t="shared" si="34"/>
        <v>41569.367280092592</v>
      </c>
      <c r="T1126" s="9">
        <f t="shared" si="35"/>
        <v>41604.918055555558</v>
      </c>
    </row>
    <row r="1127" spans="1:20" ht="45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>E1127/D1127</f>
        <v>9302.5</v>
      </c>
      <c r="P1127">
        <f>E1127/L1127</f>
        <v>4.5712530712530715</v>
      </c>
      <c r="Q1127" t="s">
        <v>8329</v>
      </c>
      <c r="R1127" t="s">
        <v>8347</v>
      </c>
      <c r="S1127" s="9">
        <f t="shared" si="34"/>
        <v>42800.542708333327</v>
      </c>
      <c r="T1127" s="9">
        <f t="shared" si="35"/>
        <v>42806.916666666664</v>
      </c>
    </row>
    <row r="1128" spans="1:20" ht="45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>E1128/D1128</f>
        <v>3.7702</v>
      </c>
      <c r="P1128">
        <f>E1128/L1128</f>
        <v>65.00344827586207</v>
      </c>
      <c r="Q1128" t="s">
        <v>8329</v>
      </c>
      <c r="R1128" t="s">
        <v>8347</v>
      </c>
      <c r="S1128" s="9">
        <f t="shared" si="34"/>
        <v>42647.610486111109</v>
      </c>
      <c r="T1128" s="9">
        <f t="shared" si="35"/>
        <v>42659.645833333336</v>
      </c>
    </row>
    <row r="1129" spans="1:20" ht="45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>E1129/D1129</f>
        <v>26.47025</v>
      </c>
      <c r="P1129">
        <f>E1129/L1129</f>
        <v>53.475252525252522</v>
      </c>
      <c r="Q1129" t="s">
        <v>8329</v>
      </c>
      <c r="R1129" t="s">
        <v>8347</v>
      </c>
      <c r="S1129" s="9">
        <f t="shared" si="34"/>
        <v>41660.500196759254</v>
      </c>
      <c r="T1129" s="9">
        <f t="shared" si="35"/>
        <v>41691.541666666664</v>
      </c>
    </row>
    <row r="1130" spans="1:20" ht="45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>E1130/D1130</f>
        <v>1.0012000000000001</v>
      </c>
      <c r="P1130">
        <f>E1130/L1130</f>
        <v>43.912280701754383</v>
      </c>
      <c r="Q1130" t="s">
        <v>8329</v>
      </c>
      <c r="R1130" t="s">
        <v>8347</v>
      </c>
      <c r="S1130" s="9">
        <f t="shared" si="34"/>
        <v>42221.583449074074</v>
      </c>
      <c r="T1130" s="9">
        <f t="shared" si="35"/>
        <v>42251.583449074074</v>
      </c>
    </row>
    <row r="1131" spans="1:20" ht="30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>E1131/D1131</f>
        <v>1.0445405405405406</v>
      </c>
      <c r="P1131">
        <f>E1131/L1131</f>
        <v>50.852631578947367</v>
      </c>
      <c r="Q1131" t="s">
        <v>8329</v>
      </c>
      <c r="R1131" t="s">
        <v>8347</v>
      </c>
      <c r="S1131" s="9">
        <f t="shared" si="34"/>
        <v>42200.457928240743</v>
      </c>
      <c r="T1131" s="9">
        <f t="shared" si="35"/>
        <v>42214.457928240743</v>
      </c>
    </row>
    <row r="1132" spans="1:20" ht="45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>E1132/D1132</f>
        <v>1.0721428571428571</v>
      </c>
      <c r="P1132">
        <f>E1132/L1132</f>
        <v>58.6328125</v>
      </c>
      <c r="Q1132" t="s">
        <v>8329</v>
      </c>
      <c r="R1132" t="s">
        <v>8347</v>
      </c>
      <c r="S1132" s="9">
        <f t="shared" si="34"/>
        <v>42688.667569444442</v>
      </c>
      <c r="T1132" s="9">
        <f t="shared" si="35"/>
        <v>42718.667569444442</v>
      </c>
    </row>
    <row r="1133" spans="1:20" ht="45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>E1133/D1133</f>
        <v>1.6877142857142857</v>
      </c>
      <c r="P1133">
        <f>E1133/L1133</f>
        <v>32.81666666666667</v>
      </c>
      <c r="Q1133" t="s">
        <v>8329</v>
      </c>
      <c r="R1133" t="s">
        <v>8347</v>
      </c>
      <c r="S1133" s="9">
        <f t="shared" si="34"/>
        <v>41336.49496527778</v>
      </c>
      <c r="T1133" s="9">
        <f t="shared" si="35"/>
        <v>41366.453298611108</v>
      </c>
    </row>
    <row r="1134" spans="1:20" ht="45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>E1134/D1134</f>
        <v>9.7511200000000002</v>
      </c>
      <c r="P1134">
        <f>E1134/L1134</f>
        <v>426.93169877408059</v>
      </c>
      <c r="Q1134" t="s">
        <v>8329</v>
      </c>
      <c r="R1134" t="s">
        <v>8347</v>
      </c>
      <c r="S1134" s="9">
        <f t="shared" si="34"/>
        <v>42676.7971412037</v>
      </c>
      <c r="T1134" s="9">
        <f t="shared" si="35"/>
        <v>42706.838807870365</v>
      </c>
    </row>
    <row r="1135" spans="1:20" ht="45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>E1135/D1135</f>
        <v>1.3444929411764706</v>
      </c>
      <c r="P1135">
        <f>E1135/L1135</f>
        <v>23.808729166666669</v>
      </c>
      <c r="Q1135" t="s">
        <v>8329</v>
      </c>
      <c r="R1135" t="s">
        <v>8347</v>
      </c>
      <c r="S1135" s="9">
        <f t="shared" si="34"/>
        <v>41846.137465277774</v>
      </c>
      <c r="T1135" s="9">
        <f t="shared" si="35"/>
        <v>41867.137465277774</v>
      </c>
    </row>
    <row r="1136" spans="1:20" ht="45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>E1136/D1136</f>
        <v>2.722777777777778</v>
      </c>
      <c r="P1136">
        <f>E1136/L1136</f>
        <v>98.413654618473899</v>
      </c>
      <c r="Q1136" t="s">
        <v>8329</v>
      </c>
      <c r="R1136" t="s">
        <v>8347</v>
      </c>
      <c r="S1136" s="9">
        <f t="shared" si="34"/>
        <v>42573.119652777772</v>
      </c>
      <c r="T1136" s="9">
        <f t="shared" si="35"/>
        <v>42588.119652777772</v>
      </c>
    </row>
    <row r="1137" spans="1:20" ht="45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>E1137/D1137</f>
        <v>1.1268750000000001</v>
      </c>
      <c r="P1137">
        <f>E1137/L1137</f>
        <v>107.32142857142857</v>
      </c>
      <c r="Q1137" t="s">
        <v>8329</v>
      </c>
      <c r="R1137" t="s">
        <v>8347</v>
      </c>
      <c r="S1137" s="9">
        <f t="shared" si="34"/>
        <v>42296.422997685186</v>
      </c>
      <c r="T1137" s="9">
        <f t="shared" si="35"/>
        <v>42326.46466435185</v>
      </c>
    </row>
    <row r="1138" spans="1:20" ht="30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>E1138/D1138</f>
        <v>4.5979999999999999</v>
      </c>
      <c r="P1138">
        <f>E1138/L1138</f>
        <v>11.67005076142132</v>
      </c>
      <c r="Q1138" t="s">
        <v>8329</v>
      </c>
      <c r="R1138" t="s">
        <v>8347</v>
      </c>
      <c r="S1138" s="9">
        <f t="shared" si="34"/>
        <v>42752.439444444441</v>
      </c>
      <c r="T1138" s="9">
        <f t="shared" si="35"/>
        <v>42759.439444444441</v>
      </c>
    </row>
    <row r="1139" spans="1:20" ht="30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>E1139/D1139</f>
        <v>2.8665822784810127</v>
      </c>
      <c r="P1139">
        <f>E1139/L1139</f>
        <v>41.782287822878232</v>
      </c>
      <c r="Q1139" t="s">
        <v>8329</v>
      </c>
      <c r="R1139" t="s">
        <v>8347</v>
      </c>
      <c r="S1139" s="9">
        <f t="shared" si="34"/>
        <v>42467.743645833332</v>
      </c>
      <c r="T1139" s="9">
        <f t="shared" si="35"/>
        <v>42497.743645833332</v>
      </c>
    </row>
    <row r="1140" spans="1:20" ht="45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>E1140/D1140</f>
        <v>2.2270833333333333</v>
      </c>
      <c r="P1140">
        <f>E1140/L1140</f>
        <v>21.38</v>
      </c>
      <c r="Q1140" t="s">
        <v>8329</v>
      </c>
      <c r="R1140" t="s">
        <v>8347</v>
      </c>
      <c r="S1140" s="9">
        <f t="shared" si="34"/>
        <v>42682.243587962956</v>
      </c>
      <c r="T1140" s="9">
        <f t="shared" si="35"/>
        <v>42696.243587962956</v>
      </c>
    </row>
    <row r="1141" spans="1:20" ht="45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>E1141/D1141</f>
        <v>6.3613999999999997</v>
      </c>
      <c r="P1141">
        <f>E1141/L1141</f>
        <v>94.103550295857985</v>
      </c>
      <c r="Q1141" t="s">
        <v>8329</v>
      </c>
      <c r="R1141" t="s">
        <v>8347</v>
      </c>
      <c r="S1141" s="9">
        <f t="shared" si="34"/>
        <v>42505.728344907409</v>
      </c>
      <c r="T1141" s="9">
        <f t="shared" si="35"/>
        <v>42540.749999999993</v>
      </c>
    </row>
    <row r="1142" spans="1:20" ht="30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>E1142/D1142</f>
        <v>1.4650000000000001</v>
      </c>
      <c r="P1142">
        <f>E1142/L1142</f>
        <v>15.721951219512196</v>
      </c>
      <c r="Q1142" t="s">
        <v>8329</v>
      </c>
      <c r="R1142" t="s">
        <v>8347</v>
      </c>
      <c r="S1142" s="9">
        <f t="shared" si="34"/>
        <v>42136.542673611104</v>
      </c>
      <c r="T1142" s="9">
        <f t="shared" si="35"/>
        <v>42166.542673611104</v>
      </c>
    </row>
    <row r="1143" spans="1:20" ht="45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>E1143/D1143</f>
        <v>18.670999999999999</v>
      </c>
      <c r="P1143">
        <f>E1143/L1143</f>
        <v>90.635922330097088</v>
      </c>
      <c r="Q1143" t="s">
        <v>8329</v>
      </c>
      <c r="R1143" t="s">
        <v>8347</v>
      </c>
      <c r="S1143" s="9">
        <f t="shared" si="34"/>
        <v>42702.59648148148</v>
      </c>
      <c r="T1143" s="9">
        <f t="shared" si="35"/>
        <v>42712.59648148148</v>
      </c>
    </row>
    <row r="1144" spans="1:20" ht="45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>E1144/D1144</f>
        <v>3.2692000000000001</v>
      </c>
      <c r="P1144">
        <f>E1144/L1144</f>
        <v>97.297619047619051</v>
      </c>
      <c r="Q1144" t="s">
        <v>8329</v>
      </c>
      <c r="R1144" t="s">
        <v>8347</v>
      </c>
      <c r="S1144" s="9">
        <f t="shared" si="34"/>
        <v>41694.808449074073</v>
      </c>
      <c r="T1144" s="9">
        <f t="shared" si="35"/>
        <v>41724.766782407409</v>
      </c>
    </row>
    <row r="1145" spans="1:20" ht="45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>E1145/D1145</f>
        <v>7.7949999999999999</v>
      </c>
      <c r="P1145">
        <f>E1145/L1145</f>
        <v>37.11904761904762</v>
      </c>
      <c r="Q1145" t="s">
        <v>8329</v>
      </c>
      <c r="R1145" t="s">
        <v>8347</v>
      </c>
      <c r="S1145" s="9">
        <f t="shared" si="34"/>
        <v>42759.516435185178</v>
      </c>
      <c r="T1145" s="9">
        <f t="shared" si="35"/>
        <v>42780.516435185178</v>
      </c>
    </row>
    <row r="1146" spans="1:20" ht="30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>E1146/D1146</f>
        <v>1.5415151515151515</v>
      </c>
      <c r="P1146">
        <f>E1146/L1146</f>
        <v>28.104972375690608</v>
      </c>
      <c r="Q1146" t="s">
        <v>8329</v>
      </c>
      <c r="R1146" t="s">
        <v>8347</v>
      </c>
      <c r="S1146" s="9">
        <f t="shared" si="34"/>
        <v>41926.376828703702</v>
      </c>
      <c r="T1146" s="9">
        <f t="shared" si="35"/>
        <v>41960.791666666664</v>
      </c>
    </row>
    <row r="1147" spans="1:20" ht="45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>E1147/D1147</f>
        <v>1.1554666666666666</v>
      </c>
      <c r="P1147">
        <f>E1147/L1147</f>
        <v>144.43333333333334</v>
      </c>
      <c r="Q1147" t="s">
        <v>8329</v>
      </c>
      <c r="R1147" t="s">
        <v>8347</v>
      </c>
      <c r="S1147" s="9">
        <f t="shared" si="34"/>
        <v>42014.623993055553</v>
      </c>
      <c r="T1147" s="9">
        <f t="shared" si="35"/>
        <v>42035.623993055553</v>
      </c>
    </row>
    <row r="1148" spans="1:20" ht="45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>E1148/D1148</f>
        <v>1.8003333333333333</v>
      </c>
      <c r="P1148">
        <f>E1148/L1148</f>
        <v>24.274157303370785</v>
      </c>
      <c r="Q1148" t="s">
        <v>8329</v>
      </c>
      <c r="R1148" t="s">
        <v>8347</v>
      </c>
      <c r="S1148" s="9">
        <f t="shared" si="34"/>
        <v>42496.374004629623</v>
      </c>
      <c r="T1148" s="9">
        <f t="shared" si="35"/>
        <v>42512.916666666664</v>
      </c>
    </row>
    <row r="1149" spans="1:20" ht="45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>E1149/D1149</f>
        <v>2.9849999999999999</v>
      </c>
      <c r="P1149">
        <f>E1149/L1149</f>
        <v>35.117647058823529</v>
      </c>
      <c r="Q1149" t="s">
        <v>8329</v>
      </c>
      <c r="R1149" t="s">
        <v>8347</v>
      </c>
      <c r="S1149" s="9">
        <f t="shared" si="34"/>
        <v>42689.644756944443</v>
      </c>
      <c r="T1149" s="9">
        <f t="shared" si="35"/>
        <v>42696.644756944443</v>
      </c>
    </row>
    <row r="1150" spans="1:20" ht="45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>E1150/D1150</f>
        <v>3.2026666666666666</v>
      </c>
      <c r="P1150">
        <f>E1150/L1150</f>
        <v>24.762886597938145</v>
      </c>
      <c r="Q1150" t="s">
        <v>8329</v>
      </c>
      <c r="R1150" t="s">
        <v>8347</v>
      </c>
      <c r="S1150" s="9">
        <f t="shared" si="34"/>
        <v>42469.666574074072</v>
      </c>
      <c r="T1150" s="9">
        <f t="shared" si="35"/>
        <v>42486.874999999993</v>
      </c>
    </row>
    <row r="1151" spans="1:20" ht="45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>E1151/D1151</f>
        <v>3.80525</v>
      </c>
      <c r="P1151">
        <f>E1151/L1151</f>
        <v>188.37871287128712</v>
      </c>
      <c r="Q1151" t="s">
        <v>8329</v>
      </c>
      <c r="R1151" t="s">
        <v>8347</v>
      </c>
      <c r="S1151" s="9">
        <f t="shared" si="34"/>
        <v>41968.621493055551</v>
      </c>
      <c r="T1151" s="9">
        <f t="shared" si="35"/>
        <v>41993.833333333336</v>
      </c>
    </row>
    <row r="1152" spans="1:20" ht="45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>E1152/D1152</f>
        <v>1.026</v>
      </c>
      <c r="P1152">
        <f>E1152/L1152</f>
        <v>148.08247422680412</v>
      </c>
      <c r="Q1152" t="s">
        <v>8329</v>
      </c>
      <c r="R1152" t="s">
        <v>8347</v>
      </c>
      <c r="S1152" s="9">
        <f t="shared" si="34"/>
        <v>42775.874016203707</v>
      </c>
      <c r="T1152" s="9">
        <f t="shared" si="35"/>
        <v>42805.874016203707</v>
      </c>
    </row>
    <row r="1153" spans="1:20" ht="45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>E1153/D1153</f>
        <v>18.016400000000001</v>
      </c>
      <c r="P1153">
        <f>E1153/L1153</f>
        <v>49.934589800443462</v>
      </c>
      <c r="Q1153" t="s">
        <v>8329</v>
      </c>
      <c r="R1153" t="s">
        <v>8347</v>
      </c>
      <c r="S1153" s="9">
        <f t="shared" si="34"/>
        <v>42776.496099537035</v>
      </c>
      <c r="T1153" s="9">
        <f t="shared" si="35"/>
        <v>42800.999999999993</v>
      </c>
    </row>
    <row r="1154" spans="1:20" ht="45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>E1154/D1154</f>
        <v>7.2024800000000004</v>
      </c>
      <c r="P1154">
        <f>E1154/L1154</f>
        <v>107.82155688622754</v>
      </c>
      <c r="Q1154" t="s">
        <v>8329</v>
      </c>
      <c r="R1154" t="s">
        <v>8347</v>
      </c>
      <c r="S1154" s="9">
        <f t="shared" si="34"/>
        <v>42725.661030092589</v>
      </c>
      <c r="T1154" s="9">
        <f t="shared" si="35"/>
        <v>42745.707638888889</v>
      </c>
    </row>
    <row r="1155" spans="1:20" ht="45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>E1155/D1155</f>
        <v>2.8309000000000002</v>
      </c>
      <c r="P1155">
        <f>E1155/L1155</f>
        <v>42.63403614457831</v>
      </c>
      <c r="Q1155" t="s">
        <v>8329</v>
      </c>
      <c r="R1155" t="s">
        <v>8347</v>
      </c>
      <c r="S1155" s="9">
        <f t="shared" ref="S1155:S1218" si="36">(J1155/86400)+25569+(-5/24)</f>
        <v>42683.791712962957</v>
      </c>
      <c r="T1155" s="9">
        <f t="shared" ref="T1155:T1218" si="37">(I1155/86400)+25569+(-5/24)</f>
        <v>42713.791712962957</v>
      </c>
    </row>
    <row r="1156" spans="1:20" ht="45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>E1156/D1156</f>
        <v>13.566000000000001</v>
      </c>
      <c r="P1156">
        <f>E1156/L1156</f>
        <v>14.370762711864407</v>
      </c>
      <c r="Q1156" t="s">
        <v>8329</v>
      </c>
      <c r="R1156" t="s">
        <v>8347</v>
      </c>
      <c r="S1156" s="9">
        <f t="shared" si="36"/>
        <v>42315.491157407407</v>
      </c>
      <c r="T1156" s="9">
        <f t="shared" si="37"/>
        <v>42345.491157407407</v>
      </c>
    </row>
    <row r="1157" spans="1:20" ht="45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>E1157/D1157</f>
        <v>2.2035999999999998</v>
      </c>
      <c r="P1157">
        <f>E1157/L1157</f>
        <v>37.476190476190474</v>
      </c>
      <c r="Q1157" t="s">
        <v>8329</v>
      </c>
      <c r="R1157" t="s">
        <v>8347</v>
      </c>
      <c r="S1157" s="9">
        <f t="shared" si="36"/>
        <v>42781.340763888882</v>
      </c>
      <c r="T1157" s="9">
        <f t="shared" si="37"/>
        <v>42806.299097222225</v>
      </c>
    </row>
    <row r="1158" spans="1:20" ht="45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>E1158/D1158</f>
        <v>1.196</v>
      </c>
      <c r="P1158">
        <f>E1158/L1158</f>
        <v>30.202020202020201</v>
      </c>
      <c r="Q1158" t="s">
        <v>8329</v>
      </c>
      <c r="R1158" t="s">
        <v>8347</v>
      </c>
      <c r="S1158" s="9">
        <f t="shared" si="36"/>
        <v>41663.292326388888</v>
      </c>
      <c r="T1158" s="9">
        <f t="shared" si="37"/>
        <v>41693.292326388888</v>
      </c>
    </row>
    <row r="1159" spans="1:20" ht="45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>E1159/D1159</f>
        <v>4.0776923076923079</v>
      </c>
      <c r="P1159">
        <f>E1159/L1159</f>
        <v>33.550632911392405</v>
      </c>
      <c r="Q1159" t="s">
        <v>8329</v>
      </c>
      <c r="R1159" t="s">
        <v>8347</v>
      </c>
      <c r="S1159" s="9">
        <f t="shared" si="36"/>
        <v>41965.408321759256</v>
      </c>
      <c r="T1159" s="9">
        <f t="shared" si="37"/>
        <v>41995.408321759256</v>
      </c>
    </row>
    <row r="1160" spans="1:20" ht="45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>E1160/D1160</f>
        <v>1.0581826105905425</v>
      </c>
      <c r="P1160">
        <f>E1160/L1160</f>
        <v>64.74666666666667</v>
      </c>
      <c r="Q1160" t="s">
        <v>8329</v>
      </c>
      <c r="R1160" t="s">
        <v>8347</v>
      </c>
      <c r="S1160" s="9">
        <f t="shared" si="36"/>
        <v>41614.443159722221</v>
      </c>
      <c r="T1160" s="9">
        <f t="shared" si="37"/>
        <v>41644.443159722221</v>
      </c>
    </row>
    <row r="1161" spans="1:20" ht="45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>E1161/D1161</f>
        <v>1.4108235294117648</v>
      </c>
      <c r="P1161">
        <f>E1161/L1161</f>
        <v>57.932367149758456</v>
      </c>
      <c r="Q1161" t="s">
        <v>8329</v>
      </c>
      <c r="R1161" t="s">
        <v>8347</v>
      </c>
      <c r="S1161" s="9">
        <f t="shared" si="36"/>
        <v>40936.470173611109</v>
      </c>
      <c r="T1161" s="9">
        <f t="shared" si="37"/>
        <v>40966.470173611109</v>
      </c>
    </row>
    <row r="1162" spans="1:20" ht="30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>
        <f>E1162/L1162</f>
        <v>53.078431372549019</v>
      </c>
      <c r="Q1162" t="s">
        <v>8329</v>
      </c>
      <c r="R1162" t="s">
        <v>8347</v>
      </c>
      <c r="S1162" s="9">
        <f t="shared" si="36"/>
        <v>42338.500775462962</v>
      </c>
      <c r="T1162" s="9">
        <f t="shared" si="37"/>
        <v>42372.749305555553</v>
      </c>
    </row>
    <row r="1163" spans="1:20" ht="45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>E1163/D1163</f>
        <v>1.538</v>
      </c>
      <c r="P1163">
        <f>E1163/L1163</f>
        <v>48.0625</v>
      </c>
      <c r="Q1163" t="s">
        <v>8329</v>
      </c>
      <c r="R1163" t="s">
        <v>8347</v>
      </c>
      <c r="S1163" s="9">
        <f t="shared" si="36"/>
        <v>42020.598368055558</v>
      </c>
      <c r="T1163" s="9">
        <f t="shared" si="37"/>
        <v>42038.958333333336</v>
      </c>
    </row>
    <row r="1164" spans="1:20" ht="45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>E1164/D1164</f>
        <v>4.0357653061224488</v>
      </c>
      <c r="P1164">
        <f>E1164/L1164</f>
        <v>82.396874999999994</v>
      </c>
      <c r="Q1164" t="s">
        <v>8329</v>
      </c>
      <c r="R1164" t="s">
        <v>8347</v>
      </c>
      <c r="S1164" s="9">
        <f t="shared" si="36"/>
        <v>42234.416562499995</v>
      </c>
      <c r="T1164" s="9">
        <f t="shared" si="37"/>
        <v>42264.416562499995</v>
      </c>
    </row>
    <row r="1165" spans="1:20" ht="45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>E1165/D1165</f>
        <v>1.85</v>
      </c>
      <c r="P1165">
        <f>E1165/L1165</f>
        <v>50.454545454545453</v>
      </c>
      <c r="Q1165" t="s">
        <v>8321</v>
      </c>
      <c r="R1165" t="s">
        <v>8322</v>
      </c>
      <c r="S1165" s="9">
        <f t="shared" si="36"/>
        <v>40687.077511574069</v>
      </c>
      <c r="T1165" s="9">
        <f t="shared" si="37"/>
        <v>40749.076388888883</v>
      </c>
    </row>
    <row r="1166" spans="1:20" ht="30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>E1166/D1166</f>
        <v>1.8533333333333333</v>
      </c>
      <c r="P1166">
        <f>E1166/L1166</f>
        <v>115.83333333333333</v>
      </c>
      <c r="Q1166" t="s">
        <v>8321</v>
      </c>
      <c r="R1166" t="s">
        <v>8322</v>
      </c>
      <c r="S1166" s="9">
        <f t="shared" si="36"/>
        <v>42322.966273148144</v>
      </c>
      <c r="T1166" s="9">
        <f t="shared" si="37"/>
        <v>42382.966273148144</v>
      </c>
    </row>
    <row r="1167" spans="1:20" ht="45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>E1167/D1167</f>
        <v>1.0085533333333332</v>
      </c>
      <c r="P1167">
        <f>E1167/L1167</f>
        <v>63.03458333333333</v>
      </c>
      <c r="Q1167" t="s">
        <v>8321</v>
      </c>
      <c r="R1167" t="s">
        <v>8322</v>
      </c>
      <c r="S1167" s="9">
        <f t="shared" si="36"/>
        <v>40977.916712962957</v>
      </c>
      <c r="T1167" s="9">
        <f t="shared" si="37"/>
        <v>41037.875046296293</v>
      </c>
    </row>
    <row r="1168" spans="1:20" ht="30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>E1168/D1168</f>
        <v>1.0622116666666668</v>
      </c>
      <c r="P1168">
        <f>E1168/L1168</f>
        <v>108.02152542372882</v>
      </c>
      <c r="Q1168" t="s">
        <v>8321</v>
      </c>
      <c r="R1168" t="s">
        <v>8322</v>
      </c>
      <c r="S1168" s="9">
        <f t="shared" si="36"/>
        <v>40585.588483796295</v>
      </c>
      <c r="T1168" s="9">
        <f t="shared" si="37"/>
        <v>40613.958333333328</v>
      </c>
    </row>
    <row r="1169" spans="1:20" ht="45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>E1169/D1169</f>
        <v>1.2136666666666667</v>
      </c>
      <c r="P1169">
        <f>E1169/L1169</f>
        <v>46.088607594936711</v>
      </c>
      <c r="Q1169" t="s">
        <v>8321</v>
      </c>
      <c r="R1169" t="s">
        <v>8322</v>
      </c>
      <c r="S1169" s="9">
        <f t="shared" si="36"/>
        <v>41058.977349537039</v>
      </c>
      <c r="T1169" s="9">
        <f t="shared" si="37"/>
        <v>41088.977349537039</v>
      </c>
    </row>
    <row r="1170" spans="1:20" ht="45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>E1170/D1170</f>
        <v>1.0006666666666666</v>
      </c>
      <c r="P1170">
        <f>E1170/L1170</f>
        <v>107.21428571428571</v>
      </c>
      <c r="Q1170" t="s">
        <v>8321</v>
      </c>
      <c r="R1170" t="s">
        <v>8322</v>
      </c>
      <c r="S1170" s="9">
        <f t="shared" si="36"/>
        <v>41494.755254629628</v>
      </c>
      <c r="T1170" s="9">
        <f t="shared" si="37"/>
        <v>41522.957638888889</v>
      </c>
    </row>
    <row r="1171" spans="1:20" ht="45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>E1171/D1171</f>
        <v>1.1997755555555556</v>
      </c>
      <c r="P1171">
        <f>E1171/L1171</f>
        <v>50.9338679245283</v>
      </c>
      <c r="Q1171" t="s">
        <v>8321</v>
      </c>
      <c r="R1171" t="s">
        <v>8322</v>
      </c>
      <c r="S1171" s="9">
        <f t="shared" si="36"/>
        <v>41792.459027777775</v>
      </c>
      <c r="T1171" s="9">
        <f t="shared" si="37"/>
        <v>41813.459027777775</v>
      </c>
    </row>
    <row r="1172" spans="1:20" ht="45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>E1172/D1172</f>
        <v>1.0009999999999999</v>
      </c>
      <c r="P1172">
        <f>E1172/L1172</f>
        <v>40.04</v>
      </c>
      <c r="Q1172" t="s">
        <v>8321</v>
      </c>
      <c r="R1172" t="s">
        <v>8322</v>
      </c>
      <c r="S1172" s="9">
        <f t="shared" si="36"/>
        <v>41067.619085648148</v>
      </c>
      <c r="T1172" s="9">
        <f t="shared" si="37"/>
        <v>41086.541666666664</v>
      </c>
    </row>
    <row r="1173" spans="1:20" ht="45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>E1173/D1173</f>
        <v>1.0740000000000001</v>
      </c>
      <c r="P1173">
        <f>E1173/L1173</f>
        <v>64.44</v>
      </c>
      <c r="Q1173" t="s">
        <v>8321</v>
      </c>
      <c r="R1173" t="s">
        <v>8322</v>
      </c>
      <c r="S1173" s="9">
        <f t="shared" si="36"/>
        <v>41571.790046296293</v>
      </c>
      <c r="T1173" s="9">
        <f t="shared" si="37"/>
        <v>41614.765277777777</v>
      </c>
    </row>
    <row r="1174" spans="1:20" ht="45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>E1174/D1174</f>
        <v>1.0406666666666666</v>
      </c>
      <c r="P1174">
        <f>E1174/L1174</f>
        <v>53.827586206896555</v>
      </c>
      <c r="Q1174" t="s">
        <v>8321</v>
      </c>
      <c r="R1174" t="s">
        <v>8322</v>
      </c>
      <c r="S1174" s="9">
        <f t="shared" si="36"/>
        <v>40070.045486111107</v>
      </c>
      <c r="T1174" s="9">
        <f t="shared" si="37"/>
        <v>40148.5</v>
      </c>
    </row>
    <row r="1175" spans="1:20" ht="45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>E1175/D1175</f>
        <v>1.728</v>
      </c>
      <c r="P1175">
        <f>E1175/L1175</f>
        <v>100.46511627906976</v>
      </c>
      <c r="Q1175" t="s">
        <v>8321</v>
      </c>
      <c r="R1175" t="s">
        <v>8322</v>
      </c>
      <c r="S1175" s="9">
        <f t="shared" si="36"/>
        <v>40987.768726851849</v>
      </c>
      <c r="T1175" s="9">
        <f t="shared" si="37"/>
        <v>41021.958333333328</v>
      </c>
    </row>
    <row r="1176" spans="1:20" ht="45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>E1176/D1176</f>
        <v>1.072505</v>
      </c>
      <c r="P1176">
        <f>E1176/L1176</f>
        <v>46.630652173913049</v>
      </c>
      <c r="Q1176" t="s">
        <v>8321</v>
      </c>
      <c r="R1176" t="s">
        <v>8322</v>
      </c>
      <c r="S1176" s="9">
        <f t="shared" si="36"/>
        <v>40987.489305555551</v>
      </c>
      <c r="T1176" s="9">
        <f t="shared" si="37"/>
        <v>41017.489305555551</v>
      </c>
    </row>
    <row r="1177" spans="1:20" ht="30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>E1177/D1177</f>
        <v>1.0823529411764705</v>
      </c>
      <c r="P1177">
        <f>E1177/L1177</f>
        <v>34.074074074074076</v>
      </c>
      <c r="Q1177" t="s">
        <v>8321</v>
      </c>
      <c r="R1177" t="s">
        <v>8322</v>
      </c>
      <c r="S1177" s="9">
        <f t="shared" si="36"/>
        <v>41151.499988425923</v>
      </c>
      <c r="T1177" s="9">
        <f t="shared" si="37"/>
        <v>41176.957638888889</v>
      </c>
    </row>
    <row r="1178" spans="1:20" ht="45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>E1178/D1178</f>
        <v>1.4608079999999999</v>
      </c>
      <c r="P1178">
        <f>E1178/L1178</f>
        <v>65.214642857142863</v>
      </c>
      <c r="Q1178" t="s">
        <v>8321</v>
      </c>
      <c r="R1178" t="s">
        <v>8322</v>
      </c>
      <c r="S1178" s="9">
        <f t="shared" si="36"/>
        <v>41264.514814814815</v>
      </c>
      <c r="T1178" s="9">
        <f t="shared" si="37"/>
        <v>41294.514814814815</v>
      </c>
    </row>
    <row r="1179" spans="1:20" ht="45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>E1179/D1179</f>
        <v>1.2524999999999999</v>
      </c>
      <c r="P1179">
        <f>E1179/L1179</f>
        <v>44.205882352941174</v>
      </c>
      <c r="Q1179" t="s">
        <v>8321</v>
      </c>
      <c r="R1179" t="s">
        <v>8322</v>
      </c>
      <c r="S1179" s="9">
        <f t="shared" si="36"/>
        <v>41270.746018518512</v>
      </c>
      <c r="T1179" s="9">
        <f t="shared" si="37"/>
        <v>41300.746018518512</v>
      </c>
    </row>
    <row r="1180" spans="1:20" ht="45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>E1180/D1180</f>
        <v>1.4907142857142857</v>
      </c>
      <c r="P1180">
        <f>E1180/L1180</f>
        <v>71.965517241379317</v>
      </c>
      <c r="Q1180" t="s">
        <v>8321</v>
      </c>
      <c r="R1180" t="s">
        <v>8322</v>
      </c>
      <c r="S1180" s="9">
        <f t="shared" si="36"/>
        <v>40927.52344907407</v>
      </c>
      <c r="T1180" s="9">
        <f t="shared" si="37"/>
        <v>40962.52344907407</v>
      </c>
    </row>
    <row r="1181" spans="1:20" ht="30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>E1181/D1181</f>
        <v>1.006</v>
      </c>
      <c r="P1181">
        <f>E1181/L1181</f>
        <v>52.94736842105263</v>
      </c>
      <c r="Q1181" t="s">
        <v>8321</v>
      </c>
      <c r="R1181" t="s">
        <v>8322</v>
      </c>
      <c r="S1181" s="9">
        <f t="shared" si="36"/>
        <v>40947.83390046296</v>
      </c>
      <c r="T1181" s="9">
        <f t="shared" si="37"/>
        <v>40981.957638888889</v>
      </c>
    </row>
    <row r="1182" spans="1:20" ht="45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>E1182/D1182</f>
        <v>1.0507333333333333</v>
      </c>
      <c r="P1182">
        <f>E1182/L1182</f>
        <v>109.45138888888889</v>
      </c>
      <c r="Q1182" t="s">
        <v>8321</v>
      </c>
      <c r="R1182" t="s">
        <v>8322</v>
      </c>
      <c r="S1182" s="9">
        <f t="shared" si="36"/>
        <v>41694.632326388884</v>
      </c>
      <c r="T1182" s="9">
        <f t="shared" si="37"/>
        <v>41724.59065972222</v>
      </c>
    </row>
    <row r="1183" spans="1:20" ht="45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>E1183/D1183</f>
        <v>3.5016666666666665</v>
      </c>
      <c r="P1183">
        <f>E1183/L1183</f>
        <v>75.035714285714292</v>
      </c>
      <c r="Q1183" t="s">
        <v>8321</v>
      </c>
      <c r="R1183" t="s">
        <v>8322</v>
      </c>
      <c r="S1183" s="9">
        <f t="shared" si="36"/>
        <v>40564.824178240735</v>
      </c>
      <c r="T1183" s="9">
        <f t="shared" si="37"/>
        <v>40579.824178240735</v>
      </c>
    </row>
    <row r="1184" spans="1:20" ht="45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>E1184/D1184</f>
        <v>1.0125</v>
      </c>
      <c r="P1184">
        <f>E1184/L1184</f>
        <v>115.71428571428571</v>
      </c>
      <c r="Q1184" t="s">
        <v>8321</v>
      </c>
      <c r="R1184" t="s">
        <v>8322</v>
      </c>
      <c r="S1184" s="9">
        <f t="shared" si="36"/>
        <v>41074.518703703703</v>
      </c>
      <c r="T1184" s="9">
        <f t="shared" si="37"/>
        <v>41088.518703703703</v>
      </c>
    </row>
    <row r="1185" spans="1:20" ht="30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>E1185/D1185</f>
        <v>1.336044</v>
      </c>
      <c r="P1185">
        <f>E1185/L1185</f>
        <v>31.659810426540286</v>
      </c>
      <c r="Q1185" t="s">
        <v>8321</v>
      </c>
      <c r="R1185" t="s">
        <v>8325</v>
      </c>
      <c r="S1185" s="9">
        <f t="shared" si="36"/>
        <v>41415.938611111109</v>
      </c>
      <c r="T1185" s="9">
        <f t="shared" si="37"/>
        <v>41445.938611111109</v>
      </c>
    </row>
    <row r="1186" spans="1:20" ht="45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>E1186/D1186</f>
        <v>1.7065217391304348</v>
      </c>
      <c r="P1186">
        <f>E1186/L1186</f>
        <v>46.176470588235297</v>
      </c>
      <c r="Q1186" t="s">
        <v>8321</v>
      </c>
      <c r="R1186" t="s">
        <v>8325</v>
      </c>
      <c r="S1186" s="9">
        <f t="shared" si="36"/>
        <v>41605.660115740735</v>
      </c>
      <c r="T1186" s="9">
        <f t="shared" si="37"/>
        <v>41639.083333333328</v>
      </c>
    </row>
    <row r="1187" spans="1:20" ht="45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>E1187/D1187</f>
        <v>1.0935829457364341</v>
      </c>
      <c r="P1187">
        <f>E1187/L1187</f>
        <v>68.481650485436887</v>
      </c>
      <c r="Q1187" t="s">
        <v>8321</v>
      </c>
      <c r="R1187" t="s">
        <v>8325</v>
      </c>
      <c r="S1187" s="9">
        <f t="shared" si="36"/>
        <v>40849.902731481481</v>
      </c>
      <c r="T1187" s="9">
        <f t="shared" si="37"/>
        <v>40889.944398148145</v>
      </c>
    </row>
    <row r="1188" spans="1:20" ht="45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>E1188/D1188</f>
        <v>1.0070033333333335</v>
      </c>
      <c r="P1188">
        <f>E1188/L1188</f>
        <v>53.469203539823013</v>
      </c>
      <c r="Q1188" t="s">
        <v>8321</v>
      </c>
      <c r="R1188" t="s">
        <v>8325</v>
      </c>
      <c r="S1188" s="9">
        <f t="shared" si="36"/>
        <v>40502.607534722221</v>
      </c>
      <c r="T1188" s="9">
        <f t="shared" si="37"/>
        <v>40543.999305555553</v>
      </c>
    </row>
    <row r="1189" spans="1:20" ht="45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>E1189/D1189</f>
        <v>1.0122777777777778</v>
      </c>
      <c r="P1189">
        <f>E1189/L1189</f>
        <v>109.10778443113773</v>
      </c>
      <c r="Q1189" t="s">
        <v>8321</v>
      </c>
      <c r="R1189" t="s">
        <v>8325</v>
      </c>
      <c r="S1189" s="9">
        <f t="shared" si="36"/>
        <v>41834.486944444441</v>
      </c>
      <c r="T1189" s="9">
        <f t="shared" si="37"/>
        <v>41859.541666666664</v>
      </c>
    </row>
    <row r="1190" spans="1:20" ht="45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>E1190/D1190</f>
        <v>1.0675857142857144</v>
      </c>
      <c r="P1190">
        <f>E1190/L1190</f>
        <v>51.185616438356163</v>
      </c>
      <c r="Q1190" t="s">
        <v>8321</v>
      </c>
      <c r="R1190" t="s">
        <v>8325</v>
      </c>
      <c r="S1190" s="9">
        <f t="shared" si="36"/>
        <v>40947.959826388884</v>
      </c>
      <c r="T1190" s="9">
        <f t="shared" si="37"/>
        <v>40977.959826388884</v>
      </c>
    </row>
    <row r="1191" spans="1:20" ht="45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>E1191/D1191</f>
        <v>1.0665777537961894</v>
      </c>
      <c r="P1191">
        <f>E1191/L1191</f>
        <v>27.936800000000002</v>
      </c>
      <c r="Q1191" t="s">
        <v>8321</v>
      </c>
      <c r="R1191" t="s">
        <v>8325</v>
      </c>
      <c r="S1191" s="9">
        <f t="shared" si="36"/>
        <v>41004.594131944446</v>
      </c>
      <c r="T1191" s="9">
        <f t="shared" si="37"/>
        <v>41034.59407407407</v>
      </c>
    </row>
    <row r="1192" spans="1:20" ht="45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>E1192/D1192</f>
        <v>1.0130622</v>
      </c>
      <c r="P1192">
        <f>E1192/L1192</f>
        <v>82.496921824104234</v>
      </c>
      <c r="Q1192" t="s">
        <v>8321</v>
      </c>
      <c r="R1192" t="s">
        <v>8325</v>
      </c>
      <c r="S1192" s="9">
        <f t="shared" si="36"/>
        <v>41851.754583333335</v>
      </c>
      <c r="T1192" s="9">
        <f t="shared" si="37"/>
        <v>41879.833333333328</v>
      </c>
    </row>
    <row r="1193" spans="1:20" ht="45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>E1193/D1193</f>
        <v>1.0667450000000001</v>
      </c>
      <c r="P1193">
        <f>E1193/L1193</f>
        <v>59.817476635514019</v>
      </c>
      <c r="Q1193" t="s">
        <v>8321</v>
      </c>
      <c r="R1193" t="s">
        <v>8325</v>
      </c>
      <c r="S1193" s="9">
        <f t="shared" si="36"/>
        <v>41307.779363425921</v>
      </c>
      <c r="T1193" s="9">
        <f t="shared" si="37"/>
        <v>41342.779363425921</v>
      </c>
    </row>
    <row r="1194" spans="1:20" ht="45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>E1194/D1194</f>
        <v>4.288397837837838</v>
      </c>
      <c r="P1194">
        <f>E1194/L1194</f>
        <v>64.816470588235291</v>
      </c>
      <c r="Q1194" t="s">
        <v>8321</v>
      </c>
      <c r="R1194" t="s">
        <v>8325</v>
      </c>
      <c r="S1194" s="9">
        <f t="shared" si="36"/>
        <v>41324.585821759254</v>
      </c>
      <c r="T1194" s="9">
        <f t="shared" si="37"/>
        <v>41354.54415509259</v>
      </c>
    </row>
    <row r="1195" spans="1:20" ht="45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>E1195/D1195</f>
        <v>1.0411111111111111</v>
      </c>
      <c r="P1195">
        <f>E1195/L1195</f>
        <v>90.09615384615384</v>
      </c>
      <c r="Q1195" t="s">
        <v>8321</v>
      </c>
      <c r="R1195" t="s">
        <v>8325</v>
      </c>
      <c r="S1195" s="9">
        <f t="shared" si="36"/>
        <v>41735.796168981477</v>
      </c>
      <c r="T1195" s="9">
        <f t="shared" si="37"/>
        <v>41765.796168981477</v>
      </c>
    </row>
    <row r="1196" spans="1:20" ht="45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>E1196/D1196</f>
        <v>1.0786666666666667</v>
      </c>
      <c r="P1196">
        <f>E1196/L1196</f>
        <v>40.962025316455694</v>
      </c>
      <c r="Q1196" t="s">
        <v>8321</v>
      </c>
      <c r="R1196" t="s">
        <v>8325</v>
      </c>
      <c r="S1196" s="9">
        <f t="shared" si="36"/>
        <v>41716.424513888887</v>
      </c>
      <c r="T1196" s="9">
        <f t="shared" si="37"/>
        <v>41747.75</v>
      </c>
    </row>
    <row r="1197" spans="1:20" ht="30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>E1197/D1197</f>
        <v>1.7584040000000001</v>
      </c>
      <c r="P1197">
        <f>E1197/L1197</f>
        <v>56.000127388535034</v>
      </c>
      <c r="Q1197" t="s">
        <v>8321</v>
      </c>
      <c r="R1197" t="s">
        <v>8325</v>
      </c>
      <c r="S1197" s="9">
        <f t="shared" si="36"/>
        <v>41002.750300925924</v>
      </c>
      <c r="T1197" s="9">
        <f t="shared" si="37"/>
        <v>41032.750300925924</v>
      </c>
    </row>
    <row r="1198" spans="1:20" ht="45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>E1198/D1198</f>
        <v>1.5697000000000001</v>
      </c>
      <c r="P1198">
        <f>E1198/L1198</f>
        <v>37.672800000000002</v>
      </c>
      <c r="Q1198" t="s">
        <v>8321</v>
      </c>
      <c r="R1198" t="s">
        <v>8325</v>
      </c>
      <c r="S1198" s="9">
        <f t="shared" si="36"/>
        <v>41037.343252314815</v>
      </c>
      <c r="T1198" s="9">
        <f t="shared" si="37"/>
        <v>41067.343252314815</v>
      </c>
    </row>
    <row r="1199" spans="1:20" ht="30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>
        <f>E1199/L1199</f>
        <v>40.078125</v>
      </c>
      <c r="Q1199" t="s">
        <v>8321</v>
      </c>
      <c r="R1199" t="s">
        <v>8325</v>
      </c>
      <c r="S1199" s="9">
        <f t="shared" si="36"/>
        <v>41004.517858796295</v>
      </c>
      <c r="T1199" s="9">
        <f t="shared" si="37"/>
        <v>41034.517858796295</v>
      </c>
    </row>
    <row r="1200" spans="1:20" ht="45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>E1200/D1200</f>
        <v>1.0404266666666666</v>
      </c>
      <c r="P1200">
        <f>E1200/L1200</f>
        <v>78.031999999999996</v>
      </c>
      <c r="Q1200" t="s">
        <v>8321</v>
      </c>
      <c r="R1200" t="s">
        <v>8325</v>
      </c>
      <c r="S1200" s="9">
        <f t="shared" si="36"/>
        <v>40079.516782407409</v>
      </c>
      <c r="T1200" s="9">
        <f t="shared" si="37"/>
        <v>40156.558333333327</v>
      </c>
    </row>
    <row r="1201" spans="1:20" ht="45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>E1201/D1201</f>
        <v>1.04</v>
      </c>
      <c r="P1201">
        <f>E1201/L1201</f>
        <v>18.90909090909091</v>
      </c>
      <c r="Q1201" t="s">
        <v>8321</v>
      </c>
      <c r="R1201" t="s">
        <v>8325</v>
      </c>
      <c r="S1201" s="9">
        <f t="shared" si="36"/>
        <v>40192.33390046296</v>
      </c>
      <c r="T1201" s="9">
        <f t="shared" si="37"/>
        <v>40224</v>
      </c>
    </row>
    <row r="1202" spans="1:20" ht="60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>E1202/D1202</f>
        <v>1.2105999999999999</v>
      </c>
      <c r="P1202">
        <f>E1202/L1202</f>
        <v>37.134969325153371</v>
      </c>
      <c r="Q1202" t="s">
        <v>8321</v>
      </c>
      <c r="R1202" t="s">
        <v>8325</v>
      </c>
      <c r="S1202" s="9">
        <f t="shared" si="36"/>
        <v>40050.435347222221</v>
      </c>
      <c r="T1202" s="9">
        <f t="shared" si="37"/>
        <v>40081.957638888889</v>
      </c>
    </row>
    <row r="1203" spans="1:20" ht="45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>E1203/D1203</f>
        <v>1.077</v>
      </c>
      <c r="P1203">
        <f>E1203/L1203</f>
        <v>41.961038961038959</v>
      </c>
      <c r="Q1203" t="s">
        <v>8321</v>
      </c>
      <c r="R1203" t="s">
        <v>8325</v>
      </c>
      <c r="S1203" s="9">
        <f t="shared" si="36"/>
        <v>41592.873668981476</v>
      </c>
      <c r="T1203" s="9">
        <f t="shared" si="37"/>
        <v>41622.873668981476</v>
      </c>
    </row>
    <row r="1204" spans="1:20" ht="45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>E1204/D1204</f>
        <v>1.0866</v>
      </c>
      <c r="P1204">
        <f>E1204/L1204</f>
        <v>61.044943820224717</v>
      </c>
      <c r="Q1204" t="s">
        <v>8321</v>
      </c>
      <c r="R1204" t="s">
        <v>8325</v>
      </c>
      <c r="S1204" s="9">
        <f t="shared" si="36"/>
        <v>41696.608796296292</v>
      </c>
      <c r="T1204" s="9">
        <f t="shared" si="37"/>
        <v>41731.567129629628</v>
      </c>
    </row>
    <row r="1205" spans="1:20" ht="30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>E1205/D1205</f>
        <v>5.2609431428571432</v>
      </c>
      <c r="P1205">
        <f>E1205/L1205</f>
        <v>54.883162444113267</v>
      </c>
      <c r="Q1205" t="s">
        <v>8332</v>
      </c>
      <c r="R1205" t="s">
        <v>8348</v>
      </c>
      <c r="S1205" s="9">
        <f t="shared" si="36"/>
        <v>41842.708796296291</v>
      </c>
      <c r="T1205" s="9">
        <f t="shared" si="37"/>
        <v>41877.708796296291</v>
      </c>
    </row>
    <row r="1206" spans="1:20" ht="60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>E1206/D1206</f>
        <v>2.5445000000000002</v>
      </c>
      <c r="P1206">
        <f>E1206/L1206</f>
        <v>47.383612662942269</v>
      </c>
      <c r="Q1206" t="s">
        <v>8332</v>
      </c>
      <c r="R1206" t="s">
        <v>8348</v>
      </c>
      <c r="S1206" s="9">
        <f t="shared" si="36"/>
        <v>42139.573344907403</v>
      </c>
      <c r="T1206" s="9">
        <f t="shared" si="37"/>
        <v>42169.573344907403</v>
      </c>
    </row>
    <row r="1207" spans="1:20" ht="45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>E1207/D1207</f>
        <v>1.0591999999999999</v>
      </c>
      <c r="P1207">
        <f>E1207/L1207</f>
        <v>211.84</v>
      </c>
      <c r="Q1207" t="s">
        <v>8332</v>
      </c>
      <c r="R1207" t="s">
        <v>8348</v>
      </c>
      <c r="S1207" s="9">
        <f t="shared" si="36"/>
        <v>41807.416041666664</v>
      </c>
      <c r="T1207" s="9">
        <f t="shared" si="37"/>
        <v>41837.416041666664</v>
      </c>
    </row>
    <row r="1208" spans="1:20" ht="45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>E1208/D1208</f>
        <v>1.0242285714285715</v>
      </c>
      <c r="P1208">
        <f>E1208/L1208</f>
        <v>219.92638036809817</v>
      </c>
      <c r="Q1208" t="s">
        <v>8332</v>
      </c>
      <c r="R1208" t="s">
        <v>8348</v>
      </c>
      <c r="S1208" s="9">
        <f t="shared" si="36"/>
        <v>42332.691469907404</v>
      </c>
      <c r="T1208" s="9">
        <f t="shared" si="37"/>
        <v>42362.791666666664</v>
      </c>
    </row>
    <row r="1209" spans="1:20" ht="45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>E1209/D1209</f>
        <v>1.4431375</v>
      </c>
      <c r="P1209">
        <f>E1209/L1209</f>
        <v>40.795406360424032</v>
      </c>
      <c r="Q1209" t="s">
        <v>8332</v>
      </c>
      <c r="R1209" t="s">
        <v>8348</v>
      </c>
      <c r="S1209" s="9">
        <f t="shared" si="36"/>
        <v>41838.797337962962</v>
      </c>
      <c r="T1209" s="9">
        <f t="shared" si="37"/>
        <v>41868.797337962962</v>
      </c>
    </row>
    <row r="1210" spans="1:20" ht="45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>E1210/D1210</f>
        <v>1.06308</v>
      </c>
      <c r="P1210">
        <f>E1210/L1210</f>
        <v>75.502840909090907</v>
      </c>
      <c r="Q1210" t="s">
        <v>8332</v>
      </c>
      <c r="R1210" t="s">
        <v>8348</v>
      </c>
      <c r="S1210" s="9">
        <f t="shared" si="36"/>
        <v>42011.419803240737</v>
      </c>
      <c r="T1210" s="9">
        <f t="shared" si="37"/>
        <v>42041.419803240737</v>
      </c>
    </row>
    <row r="1211" spans="1:20" ht="45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>E1211/D1211</f>
        <v>2.1216666666666666</v>
      </c>
      <c r="P1211">
        <f>E1211/L1211</f>
        <v>13.542553191489361</v>
      </c>
      <c r="Q1211" t="s">
        <v>8332</v>
      </c>
      <c r="R1211" t="s">
        <v>8348</v>
      </c>
      <c r="S1211" s="9">
        <f t="shared" si="36"/>
        <v>41767.442013888889</v>
      </c>
      <c r="T1211" s="9">
        <f t="shared" si="37"/>
        <v>41788.534722222219</v>
      </c>
    </row>
    <row r="1212" spans="1:20" ht="45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>E1212/D1212</f>
        <v>1.0195000000000001</v>
      </c>
      <c r="P1212">
        <f>E1212/L1212</f>
        <v>60.865671641791046</v>
      </c>
      <c r="Q1212" t="s">
        <v>8332</v>
      </c>
      <c r="R1212" t="s">
        <v>8348</v>
      </c>
      <c r="S1212" s="9">
        <f t="shared" si="36"/>
        <v>41918.461782407401</v>
      </c>
      <c r="T1212" s="9">
        <f t="shared" si="37"/>
        <v>41948.523611111108</v>
      </c>
    </row>
    <row r="1213" spans="1:20" ht="45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>E1213/D1213</f>
        <v>1.0227200000000001</v>
      </c>
      <c r="P1213">
        <f>E1213/L1213</f>
        <v>115.69230769230769</v>
      </c>
      <c r="Q1213" t="s">
        <v>8332</v>
      </c>
      <c r="R1213" t="s">
        <v>8348</v>
      </c>
      <c r="S1213" s="9">
        <f t="shared" si="36"/>
        <v>41771.363923611112</v>
      </c>
      <c r="T1213" s="9">
        <f t="shared" si="37"/>
        <v>41801.363923611112</v>
      </c>
    </row>
    <row r="1214" spans="1:20" ht="45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>E1214/D1214</f>
        <v>5.2073254999999996</v>
      </c>
      <c r="P1214">
        <f>E1214/L1214</f>
        <v>48.104623556581984</v>
      </c>
      <c r="Q1214" t="s">
        <v>8332</v>
      </c>
      <c r="R1214" t="s">
        <v>8348</v>
      </c>
      <c r="S1214" s="9">
        <f t="shared" si="36"/>
        <v>41666.716377314813</v>
      </c>
      <c r="T1214" s="9">
        <f t="shared" si="37"/>
        <v>41706.716377314813</v>
      </c>
    </row>
    <row r="1215" spans="1:20" ht="30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E1215/D1215</f>
        <v>1.1065833333333333</v>
      </c>
      <c r="P1215">
        <f>E1215/L1215</f>
        <v>74.184357541899445</v>
      </c>
      <c r="Q1215" t="s">
        <v>8332</v>
      </c>
      <c r="R1215" t="s">
        <v>8348</v>
      </c>
      <c r="S1215" s="9">
        <f t="shared" si="36"/>
        <v>41786.432210648149</v>
      </c>
      <c r="T1215" s="9">
        <f t="shared" si="37"/>
        <v>41816.432210648149</v>
      </c>
    </row>
    <row r="1216" spans="1:20" ht="45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>E1216/D1216</f>
        <v>1.0114333333333334</v>
      </c>
      <c r="P1216">
        <f>E1216/L1216</f>
        <v>123.34552845528455</v>
      </c>
      <c r="Q1216" t="s">
        <v>8332</v>
      </c>
      <c r="R1216" t="s">
        <v>8348</v>
      </c>
      <c r="S1216" s="9">
        <f t="shared" si="36"/>
        <v>41789.688472222224</v>
      </c>
      <c r="T1216" s="9">
        <f t="shared" si="37"/>
        <v>41819.688472222224</v>
      </c>
    </row>
    <row r="1217" spans="1:20" ht="45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>E1217/D1217</f>
        <v>2.9420799999999998</v>
      </c>
      <c r="P1217">
        <f>E1217/L1217</f>
        <v>66.623188405797094</v>
      </c>
      <c r="Q1217" t="s">
        <v>8332</v>
      </c>
      <c r="R1217" t="s">
        <v>8348</v>
      </c>
      <c r="S1217" s="9">
        <f t="shared" si="36"/>
        <v>42692.591539351844</v>
      </c>
      <c r="T1217" s="9">
        <f t="shared" si="37"/>
        <v>42723.124305555553</v>
      </c>
    </row>
    <row r="1218" spans="1:20" ht="45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>E1218/D1218</f>
        <v>1.0577749999999999</v>
      </c>
      <c r="P1218">
        <f>E1218/L1218</f>
        <v>104.99007444168734</v>
      </c>
      <c r="Q1218" t="s">
        <v>8332</v>
      </c>
      <c r="R1218" t="s">
        <v>8348</v>
      </c>
      <c r="S1218" s="9">
        <f t="shared" si="36"/>
        <v>42643.434467592589</v>
      </c>
      <c r="T1218" s="9">
        <f t="shared" si="37"/>
        <v>42673.434467592589</v>
      </c>
    </row>
    <row r="1219" spans="1:20" ht="30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>E1219/D1219</f>
        <v>1.0788</v>
      </c>
      <c r="P1219">
        <f>E1219/L1219</f>
        <v>74.22935779816514</v>
      </c>
      <c r="Q1219" t="s">
        <v>8332</v>
      </c>
      <c r="R1219" t="s">
        <v>8348</v>
      </c>
      <c r="S1219" s="9">
        <f t="shared" ref="S1219:S1282" si="38">(J1219/86400)+25569+(-5/24)</f>
        <v>42186.917291666665</v>
      </c>
      <c r="T1219" s="9">
        <f t="shared" ref="T1219:T1282" si="39">(I1219/86400)+25569+(-5/24)</f>
        <v>42207.999305555553</v>
      </c>
    </row>
    <row r="1220" spans="1:20" ht="30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>E1220/D1220</f>
        <v>1.2594166666666666</v>
      </c>
      <c r="P1220">
        <f>E1220/L1220</f>
        <v>81.252688172043008</v>
      </c>
      <c r="Q1220" t="s">
        <v>8332</v>
      </c>
      <c r="R1220" t="s">
        <v>8348</v>
      </c>
      <c r="S1220" s="9">
        <f t="shared" si="38"/>
        <v>42052.458657407406</v>
      </c>
      <c r="T1220" s="9">
        <f t="shared" si="39"/>
        <v>42082.416990740741</v>
      </c>
    </row>
    <row r="1221" spans="1:20" ht="45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>E1221/D1221</f>
        <v>2.0251494999999999</v>
      </c>
      <c r="P1221">
        <f>E1221/L1221</f>
        <v>130.23469453376205</v>
      </c>
      <c r="Q1221" t="s">
        <v>8332</v>
      </c>
      <c r="R1221" t="s">
        <v>8348</v>
      </c>
      <c r="S1221" s="9">
        <f t="shared" si="38"/>
        <v>41836.416921296295</v>
      </c>
      <c r="T1221" s="9">
        <f t="shared" si="39"/>
        <v>41866.416921296295</v>
      </c>
    </row>
    <row r="1222" spans="1:20" ht="45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>E1222/D1222</f>
        <v>1.0860000000000001</v>
      </c>
      <c r="P1222">
        <f>E1222/L1222</f>
        <v>53.409836065573771</v>
      </c>
      <c r="Q1222" t="s">
        <v>8332</v>
      </c>
      <c r="R1222" t="s">
        <v>8348</v>
      </c>
      <c r="S1222" s="9">
        <f t="shared" si="38"/>
        <v>42485.54619212963</v>
      </c>
      <c r="T1222" s="9">
        <f t="shared" si="39"/>
        <v>42515.54619212963</v>
      </c>
    </row>
    <row r="1223" spans="1:20" ht="60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>E1223/D1223</f>
        <v>1.728</v>
      </c>
      <c r="P1223">
        <f>E1223/L1223</f>
        <v>75.130434782608702</v>
      </c>
      <c r="Q1223" t="s">
        <v>8332</v>
      </c>
      <c r="R1223" t="s">
        <v>8348</v>
      </c>
      <c r="S1223" s="9">
        <f t="shared" si="38"/>
        <v>42242.981724537036</v>
      </c>
      <c r="T1223" s="9">
        <f t="shared" si="39"/>
        <v>42272.981724537036</v>
      </c>
    </row>
    <row r="1224" spans="1:20" ht="45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>E1224/D1224</f>
        <v>1.6798</v>
      </c>
      <c r="P1224">
        <f>E1224/L1224</f>
        <v>75.666666666666671</v>
      </c>
      <c r="Q1224" t="s">
        <v>8332</v>
      </c>
      <c r="R1224" t="s">
        <v>8348</v>
      </c>
      <c r="S1224" s="9">
        <f t="shared" si="38"/>
        <v>42670.394340277773</v>
      </c>
      <c r="T1224" s="9">
        <f t="shared" si="39"/>
        <v>42700.436006944445</v>
      </c>
    </row>
    <row r="1225" spans="1:20" ht="45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>E1225/D1225</f>
        <v>4.2720000000000002</v>
      </c>
      <c r="P1225">
        <f>E1225/L1225</f>
        <v>31.691394658753708</v>
      </c>
      <c r="Q1225" t="s">
        <v>8332</v>
      </c>
      <c r="R1225" t="s">
        <v>8348</v>
      </c>
      <c r="S1225" s="9">
        <f t="shared" si="38"/>
        <v>42654.26149305555</v>
      </c>
      <c r="T1225" s="9">
        <f t="shared" si="39"/>
        <v>42685.958333333336</v>
      </c>
    </row>
    <row r="1226" spans="1:20" ht="45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>E1226/D1226</f>
        <v>1.075</v>
      </c>
      <c r="P1226">
        <f>E1226/L1226</f>
        <v>47.777777777777779</v>
      </c>
      <c r="Q1226" t="s">
        <v>8332</v>
      </c>
      <c r="R1226" t="s">
        <v>8348</v>
      </c>
      <c r="S1226" s="9">
        <f t="shared" si="38"/>
        <v>42607.107789351845</v>
      </c>
      <c r="T1226" s="9">
        <f t="shared" si="39"/>
        <v>42613.025000000001</v>
      </c>
    </row>
    <row r="1227" spans="1:20" ht="45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>E1227/D1227</f>
        <v>1.08</v>
      </c>
      <c r="P1227">
        <f>E1227/L1227</f>
        <v>90</v>
      </c>
      <c r="Q1227" t="s">
        <v>8332</v>
      </c>
      <c r="R1227" t="s">
        <v>8348</v>
      </c>
      <c r="S1227" s="9">
        <f t="shared" si="38"/>
        <v>41942.934201388889</v>
      </c>
      <c r="T1227" s="9">
        <f t="shared" si="39"/>
        <v>41972.975868055553</v>
      </c>
    </row>
    <row r="1228" spans="1:20" ht="45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>E1228/D1228</f>
        <v>1.0153353333333335</v>
      </c>
      <c r="P1228">
        <f>E1228/L1228</f>
        <v>149.31401960784314</v>
      </c>
      <c r="Q1228" t="s">
        <v>8332</v>
      </c>
      <c r="R1228" t="s">
        <v>8348</v>
      </c>
      <c r="S1228" s="9">
        <f t="shared" si="38"/>
        <v>41901.864074074074</v>
      </c>
      <c r="T1228" s="9">
        <f t="shared" si="39"/>
        <v>41939.924305555549</v>
      </c>
    </row>
    <row r="1229" spans="1:20" ht="45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>E1229/D1229</f>
        <v>1.1545000000000001</v>
      </c>
      <c r="P1229">
        <f>E1229/L1229</f>
        <v>62.06989247311828</v>
      </c>
      <c r="Q1229" t="s">
        <v>8332</v>
      </c>
      <c r="R1229" t="s">
        <v>8348</v>
      </c>
      <c r="S1229" s="9">
        <f t="shared" si="38"/>
        <v>42779.700115740743</v>
      </c>
      <c r="T1229" s="9">
        <f t="shared" si="39"/>
        <v>42799.700115740743</v>
      </c>
    </row>
    <row r="1230" spans="1:20" ht="45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>E1230/D1230</f>
        <v>1.335</v>
      </c>
      <c r="P1230">
        <f>E1230/L1230</f>
        <v>53.4</v>
      </c>
      <c r="Q1230" t="s">
        <v>8332</v>
      </c>
      <c r="R1230" t="s">
        <v>8348</v>
      </c>
      <c r="S1230" s="9">
        <f t="shared" si="38"/>
        <v>42338.635416666664</v>
      </c>
      <c r="T1230" s="9">
        <f t="shared" si="39"/>
        <v>42367.749999999993</v>
      </c>
    </row>
    <row r="1231" spans="1:20" ht="45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>E1231/D1231</f>
        <v>1.5469999999999999</v>
      </c>
      <c r="P1231">
        <f>E1231/L1231</f>
        <v>69.268656716417908</v>
      </c>
      <c r="Q1231" t="s">
        <v>8332</v>
      </c>
      <c r="R1231" t="s">
        <v>8348</v>
      </c>
      <c r="S1231" s="9">
        <f t="shared" si="38"/>
        <v>42738.483900462961</v>
      </c>
      <c r="T1231" s="9">
        <f t="shared" si="39"/>
        <v>42768.483900462961</v>
      </c>
    </row>
    <row r="1232" spans="1:20" ht="45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>E1232/D1232</f>
        <v>1.0084571428571429</v>
      </c>
      <c r="P1232">
        <f>E1232/L1232</f>
        <v>271.50769230769231</v>
      </c>
      <c r="Q1232" t="s">
        <v>8332</v>
      </c>
      <c r="R1232" t="s">
        <v>8348</v>
      </c>
      <c r="S1232" s="9">
        <f t="shared" si="38"/>
        <v>42769.993148148147</v>
      </c>
      <c r="T1232" s="9">
        <f t="shared" si="39"/>
        <v>42804.993148148147</v>
      </c>
    </row>
    <row r="1233" spans="1:20" ht="45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>E1233/D1233</f>
        <v>1.82</v>
      </c>
      <c r="P1233">
        <f>E1233/L1233</f>
        <v>34.125</v>
      </c>
      <c r="Q1233" t="s">
        <v>8332</v>
      </c>
      <c r="R1233" t="s">
        <v>8348</v>
      </c>
      <c r="S1233" s="9">
        <f t="shared" si="38"/>
        <v>42452.573495370372</v>
      </c>
      <c r="T1233" s="9">
        <f t="shared" si="39"/>
        <v>42480.573495370372</v>
      </c>
    </row>
    <row r="1234" spans="1:20" ht="45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>E1234/D1234</f>
        <v>1.8086666666666666</v>
      </c>
      <c r="P1234">
        <f>E1234/L1234</f>
        <v>40.492537313432834</v>
      </c>
      <c r="Q1234" t="s">
        <v>8332</v>
      </c>
      <c r="R1234" t="s">
        <v>8348</v>
      </c>
      <c r="S1234" s="9">
        <f t="shared" si="38"/>
        <v>42761.752766203703</v>
      </c>
      <c r="T1234" s="9">
        <f t="shared" si="39"/>
        <v>42791.752766203703</v>
      </c>
    </row>
    <row r="1235" spans="1:20" ht="45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>E1235/D1235</f>
        <v>1.0230434782608695</v>
      </c>
      <c r="P1235">
        <f>E1235/L1235</f>
        <v>189.75806451612902</v>
      </c>
      <c r="Q1235" t="s">
        <v>8332</v>
      </c>
      <c r="R1235" t="s">
        <v>8348</v>
      </c>
      <c r="S1235" s="9">
        <f t="shared" si="38"/>
        <v>42423.394166666665</v>
      </c>
      <c r="T1235" s="9">
        <f t="shared" si="39"/>
        <v>42453.352500000001</v>
      </c>
    </row>
    <row r="1236" spans="1:20" ht="45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>E1236/D1236</f>
        <v>1.1017999999999999</v>
      </c>
      <c r="P1236">
        <f>E1236/L1236</f>
        <v>68.862499999999997</v>
      </c>
      <c r="Q1236" t="s">
        <v>8332</v>
      </c>
      <c r="R1236" t="s">
        <v>8348</v>
      </c>
      <c r="S1236" s="9">
        <f t="shared" si="38"/>
        <v>42495.663402777776</v>
      </c>
      <c r="T1236" s="9">
        <f t="shared" si="39"/>
        <v>42530.583333333336</v>
      </c>
    </row>
    <row r="1237" spans="1:20" ht="45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>E1237/D1237</f>
        <v>1.0225</v>
      </c>
      <c r="P1237">
        <f>E1237/L1237</f>
        <v>108.77659574468085</v>
      </c>
      <c r="Q1237" t="s">
        <v>8332</v>
      </c>
      <c r="R1237" t="s">
        <v>8348</v>
      </c>
      <c r="S1237" s="9">
        <f t="shared" si="38"/>
        <v>42407.429224537038</v>
      </c>
      <c r="T1237" s="9">
        <f t="shared" si="39"/>
        <v>42452.387557870366</v>
      </c>
    </row>
    <row r="1238" spans="1:20" ht="45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>E1238/D1238</f>
        <v>1.0078823529411765</v>
      </c>
      <c r="P1238">
        <f>E1238/L1238</f>
        <v>125.98529411764706</v>
      </c>
      <c r="Q1238" t="s">
        <v>8332</v>
      </c>
      <c r="R1238" t="s">
        <v>8348</v>
      </c>
      <c r="S1238" s="9">
        <f t="shared" si="38"/>
        <v>42703.978784722225</v>
      </c>
      <c r="T1238" s="9">
        <f t="shared" si="39"/>
        <v>42737.970138888886</v>
      </c>
    </row>
    <row r="1239" spans="1:20" ht="45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>E1239/D1239</f>
        <v>1.038</v>
      </c>
      <c r="P1239">
        <f>E1239/L1239</f>
        <v>90.523255813953483</v>
      </c>
      <c r="Q1239" t="s">
        <v>8321</v>
      </c>
      <c r="R1239" t="s">
        <v>8325</v>
      </c>
      <c r="S1239" s="9">
        <f t="shared" si="38"/>
        <v>40783.804363425923</v>
      </c>
      <c r="T1239" s="9">
        <f t="shared" si="39"/>
        <v>40816.916666666664</v>
      </c>
    </row>
    <row r="1240" spans="1:20" ht="45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>E1240/D1240</f>
        <v>1.1070833333333334</v>
      </c>
      <c r="P1240">
        <f>E1240/L1240</f>
        <v>28.880434782608695</v>
      </c>
      <c r="Q1240" t="s">
        <v>8321</v>
      </c>
      <c r="R1240" t="s">
        <v>8325</v>
      </c>
      <c r="S1240" s="9">
        <f t="shared" si="38"/>
        <v>41088.977962962963</v>
      </c>
      <c r="T1240" s="9">
        <f t="shared" si="39"/>
        <v>41108.977962962963</v>
      </c>
    </row>
    <row r="1241" spans="1:20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>E1241/D1241</f>
        <v>1.1625000000000001</v>
      </c>
      <c r="P1241">
        <f>E1241/L1241</f>
        <v>31</v>
      </c>
      <c r="Q1241" t="s">
        <v>8321</v>
      </c>
      <c r="R1241" t="s">
        <v>8325</v>
      </c>
      <c r="S1241" s="9">
        <f t="shared" si="38"/>
        <v>41340.903067129628</v>
      </c>
      <c r="T1241" s="9">
        <f t="shared" si="39"/>
        <v>41380.583333333328</v>
      </c>
    </row>
    <row r="1242" spans="1:20" ht="45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>E1242/D1242</f>
        <v>1.111</v>
      </c>
      <c r="P1242">
        <f>E1242/L1242</f>
        <v>51.674418604651166</v>
      </c>
      <c r="Q1242" t="s">
        <v>8321</v>
      </c>
      <c r="R1242" t="s">
        <v>8325</v>
      </c>
      <c r="S1242" s="9">
        <f t="shared" si="38"/>
        <v>42248.692094907405</v>
      </c>
      <c r="T1242" s="9">
        <f t="shared" si="39"/>
        <v>42277.603472222218</v>
      </c>
    </row>
    <row r="1243" spans="1:20" ht="30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>E1243/D1243</f>
        <v>1.8014285714285714</v>
      </c>
      <c r="P1243">
        <f>E1243/L1243</f>
        <v>26.270833333333332</v>
      </c>
      <c r="Q1243" t="s">
        <v>8321</v>
      </c>
      <c r="R1243" t="s">
        <v>8325</v>
      </c>
      <c r="S1243" s="9">
        <f t="shared" si="38"/>
        <v>41145.510972222219</v>
      </c>
      <c r="T1243" s="9">
        <f t="shared" si="39"/>
        <v>41175.510972222219</v>
      </c>
    </row>
    <row r="1244" spans="1:20" ht="45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>
        <f>E1244/L1244</f>
        <v>48.07692307692308</v>
      </c>
      <c r="Q1244" t="s">
        <v>8321</v>
      </c>
      <c r="R1244" t="s">
        <v>8325</v>
      </c>
      <c r="S1244" s="9">
        <f t="shared" si="38"/>
        <v>41372.894131944442</v>
      </c>
      <c r="T1244" s="9">
        <f t="shared" si="39"/>
        <v>41402.894131944442</v>
      </c>
    </row>
    <row r="1245" spans="1:20" ht="45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>E1245/D1245</f>
        <v>1.1850000000000001</v>
      </c>
      <c r="P1245">
        <f>E1245/L1245</f>
        <v>27.558139534883722</v>
      </c>
      <c r="Q1245" t="s">
        <v>8321</v>
      </c>
      <c r="R1245" t="s">
        <v>8325</v>
      </c>
      <c r="S1245" s="9">
        <f t="shared" si="38"/>
        <v>41025.665868055556</v>
      </c>
      <c r="T1245" s="9">
        <f t="shared" si="39"/>
        <v>41039.5</v>
      </c>
    </row>
    <row r="1246" spans="1:20" ht="30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>E1246/D1246</f>
        <v>1.0721700000000001</v>
      </c>
      <c r="P1246">
        <f>E1246/L1246</f>
        <v>36.97137931034483</v>
      </c>
      <c r="Q1246" t="s">
        <v>8321</v>
      </c>
      <c r="R1246" t="s">
        <v>8325</v>
      </c>
      <c r="S1246" s="9">
        <f t="shared" si="38"/>
        <v>41173.945844907408</v>
      </c>
      <c r="T1246" s="9">
        <f t="shared" si="39"/>
        <v>41210</v>
      </c>
    </row>
    <row r="1247" spans="1:20" ht="45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>E1247/D1247</f>
        <v>1.1366666666666667</v>
      </c>
      <c r="P1247">
        <f>E1247/L1247</f>
        <v>29.021276595744681</v>
      </c>
      <c r="Q1247" t="s">
        <v>8321</v>
      </c>
      <c r="R1247" t="s">
        <v>8325</v>
      </c>
      <c r="S1247" s="9">
        <f t="shared" si="38"/>
        <v>40557.221400462957</v>
      </c>
      <c r="T1247" s="9">
        <f t="shared" si="39"/>
        <v>40582.221400462957</v>
      </c>
    </row>
    <row r="1248" spans="1:20" ht="45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>E1248/D1248</f>
        <v>1.0316400000000001</v>
      </c>
      <c r="P1248">
        <f>E1248/L1248</f>
        <v>28.65666666666667</v>
      </c>
      <c r="Q1248" t="s">
        <v>8321</v>
      </c>
      <c r="R1248" t="s">
        <v>8325</v>
      </c>
      <c r="S1248" s="9">
        <f t="shared" si="38"/>
        <v>41022.866377314815</v>
      </c>
      <c r="T1248" s="9">
        <f t="shared" si="39"/>
        <v>41052.866377314815</v>
      </c>
    </row>
    <row r="1249" spans="1:20" ht="45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>E1249/D1249</f>
        <v>1.28</v>
      </c>
      <c r="P1249">
        <f>E1249/L1249</f>
        <v>37.647058823529413</v>
      </c>
      <c r="Q1249" t="s">
        <v>8321</v>
      </c>
      <c r="R1249" t="s">
        <v>8325</v>
      </c>
      <c r="S1249" s="9">
        <f t="shared" si="38"/>
        <v>40893.784629629627</v>
      </c>
      <c r="T1249" s="9">
        <f t="shared" si="39"/>
        <v>40933.784629629627</v>
      </c>
    </row>
    <row r="1250" spans="1:20" ht="45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>E1250/D1250</f>
        <v>1.3576026666666667</v>
      </c>
      <c r="P1250">
        <f>E1250/L1250</f>
        <v>97.904038461538462</v>
      </c>
      <c r="Q1250" t="s">
        <v>8321</v>
      </c>
      <c r="R1250" t="s">
        <v>8325</v>
      </c>
      <c r="S1250" s="9">
        <f t="shared" si="38"/>
        <v>40353.907175925924</v>
      </c>
      <c r="T1250" s="9">
        <f t="shared" si="39"/>
        <v>40424.835416666661</v>
      </c>
    </row>
    <row r="1251" spans="1:20" ht="45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>E1251/D1251</f>
        <v>1</v>
      </c>
      <c r="P1251">
        <f>E1251/L1251</f>
        <v>42.553191489361701</v>
      </c>
      <c r="Q1251" t="s">
        <v>8321</v>
      </c>
      <c r="R1251" t="s">
        <v>8325</v>
      </c>
      <c r="S1251" s="9">
        <f t="shared" si="38"/>
        <v>41193.540150462963</v>
      </c>
      <c r="T1251" s="9">
        <f t="shared" si="39"/>
        <v>41223.581817129627</v>
      </c>
    </row>
    <row r="1252" spans="1:20" ht="45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1.0000360000000001</v>
      </c>
      <c r="P1252">
        <f>E1252/L1252</f>
        <v>131.58368421052631</v>
      </c>
      <c r="Q1252" t="s">
        <v>8321</v>
      </c>
      <c r="R1252" t="s">
        <v>8325</v>
      </c>
      <c r="S1252" s="9">
        <f t="shared" si="38"/>
        <v>40416.80296296296</v>
      </c>
      <c r="T1252" s="9">
        <f t="shared" si="39"/>
        <v>40461.80296296296</v>
      </c>
    </row>
    <row r="1253" spans="1:20" ht="30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>E1253/D1253</f>
        <v>1.0471999999999999</v>
      </c>
      <c r="P1253">
        <f>E1253/L1253</f>
        <v>32.320987654320987</v>
      </c>
      <c r="Q1253" t="s">
        <v>8321</v>
      </c>
      <c r="R1253" t="s">
        <v>8325</v>
      </c>
      <c r="S1253" s="9">
        <f t="shared" si="38"/>
        <v>40310.079340277771</v>
      </c>
      <c r="T1253" s="9">
        <f t="shared" si="39"/>
        <v>40369.708333333328</v>
      </c>
    </row>
    <row r="1254" spans="1:20" ht="45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>E1254/D1254</f>
        <v>1.050225</v>
      </c>
      <c r="P1254">
        <f>E1254/L1254</f>
        <v>61.103999999999999</v>
      </c>
      <c r="Q1254" t="s">
        <v>8321</v>
      </c>
      <c r="R1254" t="s">
        <v>8325</v>
      </c>
      <c r="S1254" s="9">
        <f t="shared" si="38"/>
        <v>41913.120023148142</v>
      </c>
      <c r="T1254" s="9">
        <f t="shared" si="39"/>
        <v>41946.161689814813</v>
      </c>
    </row>
    <row r="1255" spans="1:20" ht="30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>E1255/D1255</f>
        <v>1.7133333333333334</v>
      </c>
      <c r="P1255">
        <f>E1255/L1255</f>
        <v>31.341463414634145</v>
      </c>
      <c r="Q1255" t="s">
        <v>8321</v>
      </c>
      <c r="R1255" t="s">
        <v>8325</v>
      </c>
      <c r="S1255" s="9">
        <f t="shared" si="38"/>
        <v>41088.483159722222</v>
      </c>
      <c r="T1255" s="9">
        <f t="shared" si="39"/>
        <v>41133.483159722222</v>
      </c>
    </row>
    <row r="1256" spans="1:20" ht="45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>E1256/D1256</f>
        <v>1.2749999999999999</v>
      </c>
      <c r="P1256">
        <f>E1256/L1256</f>
        <v>129.1139240506329</v>
      </c>
      <c r="Q1256" t="s">
        <v>8321</v>
      </c>
      <c r="R1256" t="s">
        <v>8325</v>
      </c>
      <c r="S1256" s="9">
        <f t="shared" si="38"/>
        <v>41257.742048611108</v>
      </c>
      <c r="T1256" s="9">
        <f t="shared" si="39"/>
        <v>41287.742048611108</v>
      </c>
    </row>
    <row r="1257" spans="1:20" ht="30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>E1257/D1257</f>
        <v>1.3344333333333334</v>
      </c>
      <c r="P1257">
        <f>E1257/L1257</f>
        <v>25.020624999999999</v>
      </c>
      <c r="Q1257" t="s">
        <v>8321</v>
      </c>
      <c r="R1257" t="s">
        <v>8325</v>
      </c>
      <c r="S1257" s="9">
        <f t="shared" si="38"/>
        <v>41107.518449074072</v>
      </c>
      <c r="T1257" s="9">
        <f t="shared" si="39"/>
        <v>41117.875</v>
      </c>
    </row>
    <row r="1258" spans="1:20" ht="45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>E1258/D1258</f>
        <v>1</v>
      </c>
      <c r="P1258">
        <f>E1258/L1258</f>
        <v>250</v>
      </c>
      <c r="Q1258" t="s">
        <v>8321</v>
      </c>
      <c r="R1258" t="s">
        <v>8325</v>
      </c>
      <c r="S1258" s="9">
        <f t="shared" si="38"/>
        <v>42227.727824074071</v>
      </c>
      <c r="T1258" s="9">
        <f t="shared" si="39"/>
        <v>42287.727824074071</v>
      </c>
    </row>
    <row r="1259" spans="1:20" ht="45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>E1259/D1259</f>
        <v>1.1291099999999998</v>
      </c>
      <c r="P1259">
        <f>E1259/L1259</f>
        <v>47.541473684210523</v>
      </c>
      <c r="Q1259" t="s">
        <v>8321</v>
      </c>
      <c r="R1259" t="s">
        <v>8325</v>
      </c>
      <c r="S1259" s="9">
        <f t="shared" si="38"/>
        <v>40999.437592592592</v>
      </c>
      <c r="T1259" s="9">
        <f t="shared" si="39"/>
        <v>41029.437592592592</v>
      </c>
    </row>
    <row r="1260" spans="1:20" ht="45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>E1260/D1260</f>
        <v>1.0009999999999999</v>
      </c>
      <c r="P1260">
        <f>E1260/L1260</f>
        <v>40.04</v>
      </c>
      <c r="Q1260" t="s">
        <v>8321</v>
      </c>
      <c r="R1260" t="s">
        <v>8325</v>
      </c>
      <c r="S1260" s="9">
        <f t="shared" si="38"/>
        <v>40711.573877314811</v>
      </c>
      <c r="T1260" s="9">
        <f t="shared" si="39"/>
        <v>40756.573877314811</v>
      </c>
    </row>
    <row r="1261" spans="1:20" ht="30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>E1261/D1261</f>
        <v>1.1372727272727272</v>
      </c>
      <c r="P1261">
        <f>E1261/L1261</f>
        <v>65.84210526315789</v>
      </c>
      <c r="Q1261" t="s">
        <v>8321</v>
      </c>
      <c r="R1261" t="s">
        <v>8325</v>
      </c>
      <c r="S1261" s="9">
        <f t="shared" si="38"/>
        <v>40970.541701388887</v>
      </c>
      <c r="T1261" s="9">
        <f t="shared" si="39"/>
        <v>41030.500034722216</v>
      </c>
    </row>
    <row r="1262" spans="1:20" ht="45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>E1262/D1262</f>
        <v>1.1931742857142855</v>
      </c>
      <c r="P1262">
        <f>E1262/L1262</f>
        <v>46.401222222222216</v>
      </c>
      <c r="Q1262" t="s">
        <v>8321</v>
      </c>
      <c r="R1262" t="s">
        <v>8325</v>
      </c>
      <c r="S1262" s="9">
        <f t="shared" si="38"/>
        <v>40771.708368055552</v>
      </c>
      <c r="T1262" s="9">
        <f t="shared" si="39"/>
        <v>40801.708368055552</v>
      </c>
    </row>
    <row r="1263" spans="1:20" ht="45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>E1263/D1263</f>
        <v>1.0325</v>
      </c>
      <c r="P1263">
        <f>E1263/L1263</f>
        <v>50.365853658536587</v>
      </c>
      <c r="Q1263" t="s">
        <v>8321</v>
      </c>
      <c r="R1263" t="s">
        <v>8325</v>
      </c>
      <c r="S1263" s="9">
        <f t="shared" si="38"/>
        <v>40793.790266203701</v>
      </c>
      <c r="T1263" s="9">
        <f t="shared" si="39"/>
        <v>40828.790266203701</v>
      </c>
    </row>
    <row r="1264" spans="1:20" ht="45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>E1264/D1264</f>
        <v>2.6566666666666667</v>
      </c>
      <c r="P1264">
        <f>E1264/L1264</f>
        <v>26.566666666666666</v>
      </c>
      <c r="Q1264" t="s">
        <v>8321</v>
      </c>
      <c r="R1264" t="s">
        <v>8325</v>
      </c>
      <c r="S1264" s="9">
        <f t="shared" si="38"/>
        <v>40991.499722222223</v>
      </c>
      <c r="T1264" s="9">
        <f t="shared" si="39"/>
        <v>41021.499722222223</v>
      </c>
    </row>
    <row r="1265" spans="1:20" ht="45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>E1265/D1265</f>
        <v>1.0005066666666667</v>
      </c>
      <c r="P1265">
        <f>E1265/L1265</f>
        <v>39.493684210526318</v>
      </c>
      <c r="Q1265" t="s">
        <v>8321</v>
      </c>
      <c r="R1265" t="s">
        <v>8325</v>
      </c>
      <c r="S1265" s="9">
        <f t="shared" si="38"/>
        <v>41025.874965277777</v>
      </c>
      <c r="T1265" s="9">
        <f t="shared" si="39"/>
        <v>41055.874965277777</v>
      </c>
    </row>
    <row r="1266" spans="1:20" ht="45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>E1266/D1266</f>
        <v>1.0669999999999999</v>
      </c>
      <c r="P1266">
        <f>E1266/L1266</f>
        <v>49.246153846153845</v>
      </c>
      <c r="Q1266" t="s">
        <v>8321</v>
      </c>
      <c r="R1266" t="s">
        <v>8325</v>
      </c>
      <c r="S1266" s="9">
        <f t="shared" si="38"/>
        <v>40833.424861111111</v>
      </c>
      <c r="T1266" s="9">
        <f t="shared" si="39"/>
        <v>40863.466527777775</v>
      </c>
    </row>
    <row r="1267" spans="1:20" ht="45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>E1267/D1267</f>
        <v>1.3367142857142857</v>
      </c>
      <c r="P1267">
        <f>E1267/L1267</f>
        <v>62.38</v>
      </c>
      <c r="Q1267" t="s">
        <v>8321</v>
      </c>
      <c r="R1267" t="s">
        <v>8325</v>
      </c>
      <c r="S1267" s="9">
        <f t="shared" si="38"/>
        <v>41373.481932870367</v>
      </c>
      <c r="T1267" s="9">
        <f t="shared" si="39"/>
        <v>41403.481932870367</v>
      </c>
    </row>
    <row r="1268" spans="1:20" ht="45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>E1268/D1268</f>
        <v>1.214</v>
      </c>
      <c r="P1268">
        <f>E1268/L1268</f>
        <v>37.9375</v>
      </c>
      <c r="Q1268" t="s">
        <v>8321</v>
      </c>
      <c r="R1268" t="s">
        <v>8325</v>
      </c>
      <c r="S1268" s="9">
        <f t="shared" si="38"/>
        <v>41023.01939814815</v>
      </c>
      <c r="T1268" s="9">
        <f t="shared" si="39"/>
        <v>41083.01939814815</v>
      </c>
    </row>
    <row r="1269" spans="1:20" ht="45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>E1269/D1269</f>
        <v>1.032</v>
      </c>
      <c r="P1269">
        <f>E1269/L1269</f>
        <v>51.6</v>
      </c>
      <c r="Q1269" t="s">
        <v>8321</v>
      </c>
      <c r="R1269" t="s">
        <v>8325</v>
      </c>
      <c r="S1269" s="9">
        <f t="shared" si="38"/>
        <v>40542.630949074075</v>
      </c>
      <c r="T1269" s="9">
        <f t="shared" si="39"/>
        <v>40558.868750000001</v>
      </c>
    </row>
    <row r="1270" spans="1:20" ht="30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>E1270/D1270</f>
        <v>1.25</v>
      </c>
      <c r="P1270">
        <f>E1270/L1270</f>
        <v>27.777777777777779</v>
      </c>
      <c r="Q1270" t="s">
        <v>8321</v>
      </c>
      <c r="R1270" t="s">
        <v>8325</v>
      </c>
      <c r="S1270" s="9">
        <f t="shared" si="38"/>
        <v>41024.777638888889</v>
      </c>
      <c r="T1270" s="9">
        <f t="shared" si="39"/>
        <v>41076.207638888889</v>
      </c>
    </row>
    <row r="1271" spans="1:20" ht="45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>E1271/D1271</f>
        <v>1.2869999999999999</v>
      </c>
      <c r="P1271">
        <f>E1271/L1271</f>
        <v>99.382239382239376</v>
      </c>
      <c r="Q1271" t="s">
        <v>8321</v>
      </c>
      <c r="R1271" t="s">
        <v>8325</v>
      </c>
      <c r="S1271" s="9">
        <f t="shared" si="38"/>
        <v>41347.959953703699</v>
      </c>
      <c r="T1271" s="9">
        <f t="shared" si="39"/>
        <v>41392.959953703699</v>
      </c>
    </row>
    <row r="1272" spans="1:20" ht="45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>
        <f>E1272/L1272</f>
        <v>38.848205128205123</v>
      </c>
      <c r="Q1272" t="s">
        <v>8321</v>
      </c>
      <c r="R1272" t="s">
        <v>8325</v>
      </c>
      <c r="S1272" s="9">
        <f t="shared" si="38"/>
        <v>41022.436851851853</v>
      </c>
      <c r="T1272" s="9">
        <f t="shared" si="39"/>
        <v>41052.436851851853</v>
      </c>
    </row>
    <row r="1273" spans="1:20" ht="45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>
        <f>E1273/L1273</f>
        <v>45.548809523809524</v>
      </c>
      <c r="Q1273" t="s">
        <v>8321</v>
      </c>
      <c r="R1273" t="s">
        <v>8325</v>
      </c>
      <c r="S1273" s="9">
        <f t="shared" si="38"/>
        <v>41036.738136574073</v>
      </c>
      <c r="T1273" s="9">
        <f t="shared" si="39"/>
        <v>41066.738136574073</v>
      </c>
    </row>
    <row r="1274" spans="1:20" ht="30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>E1274/D1274</f>
        <v>1</v>
      </c>
      <c r="P1274">
        <f>E1274/L1274</f>
        <v>600</v>
      </c>
      <c r="Q1274" t="s">
        <v>8321</v>
      </c>
      <c r="R1274" t="s">
        <v>8325</v>
      </c>
      <c r="S1274" s="9">
        <f t="shared" si="38"/>
        <v>41327.788101851846</v>
      </c>
      <c r="T1274" s="9">
        <f t="shared" si="39"/>
        <v>41362.746435185181</v>
      </c>
    </row>
    <row r="1275" spans="1:20" ht="45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>E1275/D1275</f>
        <v>1.127715</v>
      </c>
      <c r="P1275">
        <f>E1275/L1275</f>
        <v>80.551071428571419</v>
      </c>
      <c r="Q1275" t="s">
        <v>8321</v>
      </c>
      <c r="R1275" t="s">
        <v>8325</v>
      </c>
      <c r="S1275" s="9">
        <f t="shared" si="38"/>
        <v>40730.670578703699</v>
      </c>
      <c r="T1275" s="9">
        <f t="shared" si="39"/>
        <v>40760.670578703699</v>
      </c>
    </row>
    <row r="1276" spans="1:20" ht="45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>E1276/D1276</f>
        <v>1.056</v>
      </c>
      <c r="P1276">
        <f>E1276/L1276</f>
        <v>52.8</v>
      </c>
      <c r="Q1276" t="s">
        <v>8321</v>
      </c>
      <c r="R1276" t="s">
        <v>8325</v>
      </c>
      <c r="S1276" s="9">
        <f t="shared" si="38"/>
        <v>42017.759108796294</v>
      </c>
      <c r="T1276" s="9">
        <f t="shared" si="39"/>
        <v>42031.759108796294</v>
      </c>
    </row>
    <row r="1277" spans="1:20" ht="45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>E1277/D1277</f>
        <v>2.0262500000000001</v>
      </c>
      <c r="P1277">
        <f>E1277/L1277</f>
        <v>47.676470588235297</v>
      </c>
      <c r="Q1277" t="s">
        <v>8321</v>
      </c>
      <c r="R1277" t="s">
        <v>8325</v>
      </c>
      <c r="S1277" s="9">
        <f t="shared" si="38"/>
        <v>41226.440243055556</v>
      </c>
      <c r="T1277" s="9">
        <f t="shared" si="39"/>
        <v>41274.541666666664</v>
      </c>
    </row>
    <row r="1278" spans="1:20" ht="45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>E1278/D1278</f>
        <v>1.1333333333333333</v>
      </c>
      <c r="P1278">
        <f>E1278/L1278</f>
        <v>23.448275862068964</v>
      </c>
      <c r="Q1278" t="s">
        <v>8321</v>
      </c>
      <c r="R1278" t="s">
        <v>8325</v>
      </c>
      <c r="S1278" s="9">
        <f t="shared" si="38"/>
        <v>41053.564525462956</v>
      </c>
      <c r="T1278" s="9">
        <f t="shared" si="39"/>
        <v>41083.564525462956</v>
      </c>
    </row>
    <row r="1279" spans="1:20" ht="45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>E1279/D1279</f>
        <v>1.0948792000000001</v>
      </c>
      <c r="P1279">
        <f>E1279/L1279</f>
        <v>103.68174242424243</v>
      </c>
      <c r="Q1279" t="s">
        <v>8321</v>
      </c>
      <c r="R1279" t="s">
        <v>8350</v>
      </c>
      <c r="S1279" s="9">
        <f t="shared" si="38"/>
        <v>42269.75950231481</v>
      </c>
      <c r="T1279" s="9">
        <f t="shared" si="39"/>
        <v>42290.75950231481</v>
      </c>
    </row>
    <row r="1280" spans="1:20" ht="45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>E1280/D1280</f>
        <v>1</v>
      </c>
      <c r="P1280">
        <f>E1280/L1280</f>
        <v>185.18518518518519</v>
      </c>
      <c r="Q1280" t="s">
        <v>8321</v>
      </c>
      <c r="R1280" t="s">
        <v>8350</v>
      </c>
      <c r="S1280" s="9">
        <f t="shared" si="38"/>
        <v>42460.365277777775</v>
      </c>
      <c r="T1280" s="9">
        <f t="shared" si="39"/>
        <v>42482.411111111105</v>
      </c>
    </row>
    <row r="1281" spans="1:20" ht="45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>E1281/D1281</f>
        <v>1.5644444444444445</v>
      </c>
      <c r="P1281">
        <f>E1281/L1281</f>
        <v>54.153846153846153</v>
      </c>
      <c r="Q1281" t="s">
        <v>8321</v>
      </c>
      <c r="R1281" t="s">
        <v>8350</v>
      </c>
      <c r="S1281" s="9">
        <f t="shared" si="38"/>
        <v>41930.767268518517</v>
      </c>
      <c r="T1281" s="9">
        <f t="shared" si="39"/>
        <v>41960.808935185181</v>
      </c>
    </row>
    <row r="1282" spans="1:20" ht="30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>E1282/D1282</f>
        <v>1.016</v>
      </c>
      <c r="P1282">
        <f>E1282/L1282</f>
        <v>177.2093023255814</v>
      </c>
      <c r="Q1282" t="s">
        <v>8321</v>
      </c>
      <c r="R1282" t="s">
        <v>8350</v>
      </c>
      <c r="S1282" s="9">
        <f t="shared" si="38"/>
        <v>41961.599039351851</v>
      </c>
      <c r="T1282" s="9">
        <f t="shared" si="39"/>
        <v>41993.979166666664</v>
      </c>
    </row>
    <row r="1283" spans="1:20" ht="45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>E1283/D1283</f>
        <v>1.00325</v>
      </c>
      <c r="P1283">
        <f>E1283/L1283</f>
        <v>100.325</v>
      </c>
      <c r="Q1283" t="s">
        <v>8321</v>
      </c>
      <c r="R1283" t="s">
        <v>8350</v>
      </c>
      <c r="S1283" s="9">
        <f t="shared" ref="S1283:S1346" si="40">(J1283/86400)+25569+(-5/24)</f>
        <v>41058.636238425919</v>
      </c>
      <c r="T1283" s="9">
        <f t="shared" ref="T1283:T1346" si="41">(I1283/86400)+25569+(-5/24)</f>
        <v>41088.636238425919</v>
      </c>
    </row>
    <row r="1284" spans="1:20" ht="45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>E1284/D1284</f>
        <v>1.1294999999999999</v>
      </c>
      <c r="P1284">
        <f>E1284/L1284</f>
        <v>136.90909090909091</v>
      </c>
      <c r="Q1284" t="s">
        <v>8321</v>
      </c>
      <c r="R1284" t="s">
        <v>8350</v>
      </c>
      <c r="S1284" s="9">
        <f t="shared" si="40"/>
        <v>41952.882800925923</v>
      </c>
      <c r="T1284" s="9">
        <f t="shared" si="41"/>
        <v>41980.999305555553</v>
      </c>
    </row>
    <row r="1285" spans="1:20" ht="45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>E1285/D1285</f>
        <v>1.02125</v>
      </c>
      <c r="P1285">
        <f>E1285/L1285</f>
        <v>57.535211267605632</v>
      </c>
      <c r="Q1285" t="s">
        <v>8321</v>
      </c>
      <c r="R1285" t="s">
        <v>8350</v>
      </c>
      <c r="S1285" s="9">
        <f t="shared" si="40"/>
        <v>41546.542719907404</v>
      </c>
      <c r="T1285" s="9">
        <f t="shared" si="41"/>
        <v>41564.957638888889</v>
      </c>
    </row>
    <row r="1286" spans="1:20" ht="45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>E1286/D1286</f>
        <v>1.0724974999999999</v>
      </c>
      <c r="P1286">
        <f>E1286/L1286</f>
        <v>52.962839506172834</v>
      </c>
      <c r="Q1286" t="s">
        <v>8321</v>
      </c>
      <c r="R1286" t="s">
        <v>8350</v>
      </c>
      <c r="S1286" s="9">
        <f t="shared" si="40"/>
        <v>42217.626192129632</v>
      </c>
      <c r="T1286" s="9">
        <f t="shared" si="41"/>
        <v>42236.249999999993</v>
      </c>
    </row>
    <row r="1287" spans="1:20" ht="30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>E1287/D1287</f>
        <v>1.0428333333333333</v>
      </c>
      <c r="P1287">
        <f>E1287/L1287</f>
        <v>82.328947368421055</v>
      </c>
      <c r="Q1287" t="s">
        <v>8321</v>
      </c>
      <c r="R1287" t="s">
        <v>8350</v>
      </c>
      <c r="S1287" s="9">
        <f t="shared" si="40"/>
        <v>40947.872395833328</v>
      </c>
      <c r="T1287" s="9">
        <f t="shared" si="41"/>
        <v>40992.830729166664</v>
      </c>
    </row>
    <row r="1288" spans="1:20" ht="45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>E1288/D1288</f>
        <v>1</v>
      </c>
      <c r="P1288">
        <f>E1288/L1288</f>
        <v>135.41666666666666</v>
      </c>
      <c r="Q1288" t="s">
        <v>8321</v>
      </c>
      <c r="R1288" t="s">
        <v>8350</v>
      </c>
      <c r="S1288" s="9">
        <f t="shared" si="40"/>
        <v>42081.656307870369</v>
      </c>
      <c r="T1288" s="9">
        <f t="shared" si="41"/>
        <v>42113.993055555555</v>
      </c>
    </row>
    <row r="1289" spans="1:20" ht="45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>E1289/D1289</f>
        <v>1.004</v>
      </c>
      <c r="P1289">
        <f>E1289/L1289</f>
        <v>74.06557377049181</v>
      </c>
      <c r="Q1289" t="s">
        <v>8321</v>
      </c>
      <c r="R1289" t="s">
        <v>8350</v>
      </c>
      <c r="S1289" s="9">
        <f t="shared" si="40"/>
        <v>42208.471689814811</v>
      </c>
      <c r="T1289" s="9">
        <f t="shared" si="41"/>
        <v>42230.957638888889</v>
      </c>
    </row>
    <row r="1290" spans="1:20" ht="45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>E1290/D1290</f>
        <v>1.26125</v>
      </c>
      <c r="P1290">
        <f>E1290/L1290</f>
        <v>84.083333333333329</v>
      </c>
      <c r="Q1290" t="s">
        <v>8321</v>
      </c>
      <c r="R1290" t="s">
        <v>8350</v>
      </c>
      <c r="S1290" s="9">
        <f t="shared" si="40"/>
        <v>41107.640810185185</v>
      </c>
      <c r="T1290" s="9">
        <f t="shared" si="41"/>
        <v>41137.640810185185</v>
      </c>
    </row>
    <row r="1291" spans="1:20" ht="45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>E1291/D1291</f>
        <v>1.1066666666666667</v>
      </c>
      <c r="P1291">
        <f>E1291/L1291</f>
        <v>61.029411764705884</v>
      </c>
      <c r="Q1291" t="s">
        <v>8321</v>
      </c>
      <c r="R1291" t="s">
        <v>8350</v>
      </c>
      <c r="S1291" s="9">
        <f t="shared" si="40"/>
        <v>41304.542951388888</v>
      </c>
      <c r="T1291" s="9">
        <f t="shared" si="41"/>
        <v>41334.542453703703</v>
      </c>
    </row>
    <row r="1292" spans="1:20" ht="60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>E1292/D1292</f>
        <v>1.05</v>
      </c>
      <c r="P1292">
        <f>E1292/L1292</f>
        <v>150</v>
      </c>
      <c r="Q1292" t="s">
        <v>8321</v>
      </c>
      <c r="R1292" t="s">
        <v>8350</v>
      </c>
      <c r="S1292" s="9">
        <f t="shared" si="40"/>
        <v>40127.492037037031</v>
      </c>
      <c r="T1292" s="9">
        <f t="shared" si="41"/>
        <v>40179.041666666664</v>
      </c>
    </row>
    <row r="1293" spans="1:20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>E1293/D1293</f>
        <v>1.03775</v>
      </c>
      <c r="P1293">
        <f>E1293/L1293</f>
        <v>266.08974358974359</v>
      </c>
      <c r="Q1293" t="s">
        <v>8321</v>
      </c>
      <c r="R1293" t="s">
        <v>8350</v>
      </c>
      <c r="S1293" s="9">
        <f t="shared" si="40"/>
        <v>41943.582696759258</v>
      </c>
      <c r="T1293" s="9">
        <f t="shared" si="41"/>
        <v>41974.624363425923</v>
      </c>
    </row>
    <row r="1294" spans="1:20" ht="45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>E1294/D1294</f>
        <v>1.1599999999999999</v>
      </c>
      <c r="P1294">
        <f>E1294/L1294</f>
        <v>7.25</v>
      </c>
      <c r="Q1294" t="s">
        <v>8321</v>
      </c>
      <c r="R1294" t="s">
        <v>8350</v>
      </c>
      <c r="S1294" s="9">
        <f t="shared" si="40"/>
        <v>41463.89775462963</v>
      </c>
      <c r="T1294" s="9">
        <f t="shared" si="41"/>
        <v>41484.89775462963</v>
      </c>
    </row>
    <row r="1295" spans="1:20" ht="45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>E1295/D1295</f>
        <v>1.1000000000000001</v>
      </c>
      <c r="P1295">
        <f>E1295/L1295</f>
        <v>100</v>
      </c>
      <c r="Q1295" t="s">
        <v>8321</v>
      </c>
      <c r="R1295" t="s">
        <v>8350</v>
      </c>
      <c r="S1295" s="9">
        <f t="shared" si="40"/>
        <v>40696.440451388888</v>
      </c>
      <c r="T1295" s="9">
        <f t="shared" si="41"/>
        <v>40756.440451388888</v>
      </c>
    </row>
    <row r="1296" spans="1:20" ht="30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>E1296/D1296</f>
        <v>1.130176111111111</v>
      </c>
      <c r="P1296">
        <f>E1296/L1296</f>
        <v>109.96308108108107</v>
      </c>
      <c r="Q1296" t="s">
        <v>8321</v>
      </c>
      <c r="R1296" t="s">
        <v>8350</v>
      </c>
      <c r="S1296" s="9">
        <f t="shared" si="40"/>
        <v>41298.301631944443</v>
      </c>
      <c r="T1296" s="9">
        <f t="shared" si="41"/>
        <v>41328.999305555553</v>
      </c>
    </row>
    <row r="1297" spans="1:20" ht="45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>E1297/D1297</f>
        <v>1.0024999999999999</v>
      </c>
      <c r="P1297">
        <f>E1297/L1297</f>
        <v>169.91525423728814</v>
      </c>
      <c r="Q1297" t="s">
        <v>8321</v>
      </c>
      <c r="R1297" t="s">
        <v>8350</v>
      </c>
      <c r="S1297" s="9">
        <f t="shared" si="40"/>
        <v>41977.693888888891</v>
      </c>
      <c r="T1297" s="9">
        <f t="shared" si="41"/>
        <v>42037.693888888891</v>
      </c>
    </row>
    <row r="1298" spans="1:20" ht="45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>E1298/D1298</f>
        <v>1.034</v>
      </c>
      <c r="P1298">
        <f>E1298/L1298</f>
        <v>95.740740740740748</v>
      </c>
      <c r="Q1298" t="s">
        <v>8321</v>
      </c>
      <c r="R1298" t="s">
        <v>8350</v>
      </c>
      <c r="S1298" s="9">
        <f t="shared" si="40"/>
        <v>40785.466678240737</v>
      </c>
      <c r="T1298" s="9">
        <f t="shared" si="41"/>
        <v>40845.466678240737</v>
      </c>
    </row>
    <row r="1299" spans="1:20" ht="45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>E1299/D1299</f>
        <v>1.0702857142857143</v>
      </c>
      <c r="P1299">
        <f>E1299/L1299</f>
        <v>59.460317460317462</v>
      </c>
      <c r="Q1299" t="s">
        <v>8321</v>
      </c>
      <c r="R1299" t="s">
        <v>8350</v>
      </c>
      <c r="S1299" s="9">
        <f t="shared" si="40"/>
        <v>41483.240949074076</v>
      </c>
      <c r="T1299" s="9">
        <f t="shared" si="41"/>
        <v>41543.240949074076</v>
      </c>
    </row>
    <row r="1300" spans="1:20" ht="45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>E1300/D1300</f>
        <v>1.0357142857142858</v>
      </c>
      <c r="P1300">
        <f>E1300/L1300</f>
        <v>55.769230769230766</v>
      </c>
      <c r="Q1300" t="s">
        <v>8321</v>
      </c>
      <c r="R1300" t="s">
        <v>8350</v>
      </c>
      <c r="S1300" s="9">
        <f t="shared" si="40"/>
        <v>41509.218252314815</v>
      </c>
      <c r="T1300" s="9">
        <f t="shared" si="41"/>
        <v>41547.957638888889</v>
      </c>
    </row>
    <row r="1301" spans="1:20" ht="45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>E1301/D1301</f>
        <v>1.5640000000000001</v>
      </c>
      <c r="P1301">
        <f>E1301/L1301</f>
        <v>30.076923076923077</v>
      </c>
      <c r="Q1301" t="s">
        <v>8321</v>
      </c>
      <c r="R1301" t="s">
        <v>8350</v>
      </c>
      <c r="S1301" s="9">
        <f t="shared" si="40"/>
        <v>40513.899282407401</v>
      </c>
      <c r="T1301" s="9">
        <f t="shared" si="41"/>
        <v>40544.916666666664</v>
      </c>
    </row>
    <row r="1302" spans="1:20" ht="45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>E1302/D1302</f>
        <v>1.0082</v>
      </c>
      <c r="P1302">
        <f>E1302/L1302</f>
        <v>88.438596491228068</v>
      </c>
      <c r="Q1302" t="s">
        <v>8321</v>
      </c>
      <c r="R1302" t="s">
        <v>8350</v>
      </c>
      <c r="S1302" s="9">
        <f t="shared" si="40"/>
        <v>41068.3121412037</v>
      </c>
      <c r="T1302" s="9">
        <f t="shared" si="41"/>
        <v>41098.3121412037</v>
      </c>
    </row>
    <row r="1303" spans="1:20" ht="45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>E1303/D1303</f>
        <v>1.9530000000000001</v>
      </c>
      <c r="P1303">
        <f>E1303/L1303</f>
        <v>64.032786885245898</v>
      </c>
      <c r="Q1303" t="s">
        <v>8321</v>
      </c>
      <c r="R1303" t="s">
        <v>8350</v>
      </c>
      <c r="S1303" s="9">
        <f t="shared" si="40"/>
        <v>42026.929837962962</v>
      </c>
      <c r="T1303" s="9">
        <f t="shared" si="41"/>
        <v>42061.812499999993</v>
      </c>
    </row>
    <row r="1304" spans="1:20" ht="45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>E1304/D1304</f>
        <v>1.1171428571428572</v>
      </c>
      <c r="P1304">
        <f>E1304/L1304</f>
        <v>60.153846153846153</v>
      </c>
      <c r="Q1304" t="s">
        <v>8321</v>
      </c>
      <c r="R1304" t="s">
        <v>8350</v>
      </c>
      <c r="S1304" s="9">
        <f t="shared" si="40"/>
        <v>41524.650219907409</v>
      </c>
      <c r="T1304" s="9">
        <f t="shared" si="41"/>
        <v>41552</v>
      </c>
    </row>
    <row r="1305" spans="1:20" ht="45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>E1305/D1305</f>
        <v>1.1985454545454546</v>
      </c>
      <c r="P1305">
        <f>E1305/L1305</f>
        <v>49.194029850746269</v>
      </c>
      <c r="Q1305" t="s">
        <v>8321</v>
      </c>
      <c r="R1305" t="s">
        <v>8350</v>
      </c>
      <c r="S1305" s="9">
        <f t="shared" si="40"/>
        <v>40973.564849537033</v>
      </c>
      <c r="T1305" s="9">
        <f t="shared" si="41"/>
        <v>41003.523182870369</v>
      </c>
    </row>
    <row r="1306" spans="1:20" ht="45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>E1306/D1306</f>
        <v>1.0185</v>
      </c>
      <c r="P1306">
        <f>E1306/L1306</f>
        <v>165.16216216216216</v>
      </c>
      <c r="Q1306" t="s">
        <v>8321</v>
      </c>
      <c r="R1306" t="s">
        <v>8350</v>
      </c>
      <c r="S1306" s="9">
        <f t="shared" si="40"/>
        <v>42618.417094907403</v>
      </c>
      <c r="T1306" s="9">
        <f t="shared" si="41"/>
        <v>42642.977083333331</v>
      </c>
    </row>
    <row r="1307" spans="1:20" ht="45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>E1307/D1307</f>
        <v>1.0280254777070064</v>
      </c>
      <c r="P1307">
        <f>E1307/L1307</f>
        <v>43.621621621621621</v>
      </c>
      <c r="Q1307" t="s">
        <v>8321</v>
      </c>
      <c r="R1307" t="s">
        <v>8350</v>
      </c>
      <c r="S1307" s="9">
        <f t="shared" si="40"/>
        <v>41390.549421296295</v>
      </c>
      <c r="T1307" s="9">
        <f t="shared" si="41"/>
        <v>41425.5</v>
      </c>
    </row>
    <row r="1308" spans="1:20" ht="45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>E1308/D1308</f>
        <v>1.0084615384615385</v>
      </c>
      <c r="P1308">
        <f>E1308/L1308</f>
        <v>43.7</v>
      </c>
      <c r="Q1308" t="s">
        <v>8321</v>
      </c>
      <c r="R1308" t="s">
        <v>8350</v>
      </c>
      <c r="S1308" s="9">
        <f t="shared" si="40"/>
        <v>42228.425995370366</v>
      </c>
      <c r="T1308" s="9">
        <f t="shared" si="41"/>
        <v>42284.957638888889</v>
      </c>
    </row>
    <row r="1309" spans="1:20" ht="45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>E1309/D1309</f>
        <v>1.0273469387755103</v>
      </c>
      <c r="P1309">
        <f>E1309/L1309</f>
        <v>67.419642857142861</v>
      </c>
      <c r="Q1309" t="s">
        <v>8321</v>
      </c>
      <c r="R1309" t="s">
        <v>8350</v>
      </c>
      <c r="S1309" s="9">
        <f t="shared" si="40"/>
        <v>40961.043807870366</v>
      </c>
      <c r="T1309" s="9">
        <f t="shared" si="41"/>
        <v>40989.658333333333</v>
      </c>
    </row>
    <row r="1310" spans="1:20" ht="45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>E1310/D1310</f>
        <v>1.0649999999999999</v>
      </c>
      <c r="P1310">
        <f>E1310/L1310</f>
        <v>177.5</v>
      </c>
      <c r="Q1310" t="s">
        <v>8321</v>
      </c>
      <c r="R1310" t="s">
        <v>8350</v>
      </c>
      <c r="S1310" s="9">
        <f t="shared" si="40"/>
        <v>42769.601631944439</v>
      </c>
      <c r="T1310" s="9">
        <f t="shared" si="41"/>
        <v>42799.601631944439</v>
      </c>
    </row>
    <row r="1311" spans="1:20" ht="45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>E1311/D1311</f>
        <v>1.5553333333333332</v>
      </c>
      <c r="P1311">
        <f>E1311/L1311</f>
        <v>38.883333333333333</v>
      </c>
      <c r="Q1311" t="s">
        <v>8321</v>
      </c>
      <c r="R1311" t="s">
        <v>8350</v>
      </c>
      <c r="S1311" s="9">
        <f t="shared" si="40"/>
        <v>41112.990821759253</v>
      </c>
      <c r="T1311" s="9">
        <f t="shared" si="41"/>
        <v>41172.990821759253</v>
      </c>
    </row>
    <row r="1312" spans="1:20" ht="45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>E1312/D1312</f>
        <v>1.228</v>
      </c>
      <c r="P1312">
        <f>E1312/L1312</f>
        <v>54.985074626865675</v>
      </c>
      <c r="Q1312" t="s">
        <v>8321</v>
      </c>
      <c r="R1312" t="s">
        <v>8350</v>
      </c>
      <c r="S1312" s="9">
        <f t="shared" si="40"/>
        <v>42124.869942129626</v>
      </c>
      <c r="T1312" s="9">
        <f t="shared" si="41"/>
        <v>42155.957638888889</v>
      </c>
    </row>
    <row r="1313" spans="1:20" ht="45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>E1313/D1313</f>
        <v>1.0734999999999999</v>
      </c>
      <c r="P1313">
        <f>E1313/L1313</f>
        <v>61.342857142857142</v>
      </c>
      <c r="Q1313" t="s">
        <v>8321</v>
      </c>
      <c r="R1313" t="s">
        <v>8350</v>
      </c>
      <c r="S1313" s="9">
        <f t="shared" si="40"/>
        <v>41026.44667824074</v>
      </c>
      <c r="T1313" s="9">
        <f t="shared" si="41"/>
        <v>41057.44667824074</v>
      </c>
    </row>
    <row r="1314" spans="1:20" ht="45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>E1314/D1314</f>
        <v>1.0550335570469798</v>
      </c>
      <c r="P1314">
        <f>E1314/L1314</f>
        <v>23.117647058823529</v>
      </c>
      <c r="Q1314" t="s">
        <v>8321</v>
      </c>
      <c r="R1314" t="s">
        <v>8350</v>
      </c>
      <c r="S1314" s="9">
        <f t="shared" si="40"/>
        <v>41222.783067129625</v>
      </c>
      <c r="T1314" s="9">
        <f t="shared" si="41"/>
        <v>41267.783067129625</v>
      </c>
    </row>
    <row r="1315" spans="1:20" ht="30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>E1315/D1315</f>
        <v>1.1844444444444444</v>
      </c>
      <c r="P1315">
        <f>E1315/L1315</f>
        <v>29.611111111111111</v>
      </c>
      <c r="Q1315" t="s">
        <v>8321</v>
      </c>
      <c r="R1315" t="s">
        <v>8350</v>
      </c>
      <c r="S1315" s="9">
        <f t="shared" si="40"/>
        <v>41744.536874999998</v>
      </c>
      <c r="T1315" s="9">
        <f t="shared" si="41"/>
        <v>41774.536874999998</v>
      </c>
    </row>
    <row r="1316" spans="1:20" ht="30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>E1316/D1316</f>
        <v>1.0888</v>
      </c>
      <c r="P1316">
        <f>E1316/L1316</f>
        <v>75.611111111111114</v>
      </c>
      <c r="Q1316" t="s">
        <v>8321</v>
      </c>
      <c r="R1316" t="s">
        <v>8350</v>
      </c>
      <c r="S1316" s="9">
        <f t="shared" si="40"/>
        <v>42093.651689814811</v>
      </c>
      <c r="T1316" s="9">
        <f t="shared" si="41"/>
        <v>42125.374305555553</v>
      </c>
    </row>
    <row r="1317" spans="1:20" ht="45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>E1317/D1317</f>
        <v>1.1125</v>
      </c>
      <c r="P1317">
        <f>E1317/L1317</f>
        <v>35.6</v>
      </c>
      <c r="Q1317" t="s">
        <v>8321</v>
      </c>
      <c r="R1317" t="s">
        <v>8350</v>
      </c>
      <c r="S1317" s="9">
        <f t="shared" si="40"/>
        <v>40829.665324074071</v>
      </c>
      <c r="T1317" s="9">
        <f t="shared" si="41"/>
        <v>40862.609027777777</v>
      </c>
    </row>
    <row r="1318" spans="1:20" ht="45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>E1318/D1318</f>
        <v>1.0009999999999999</v>
      </c>
      <c r="P1318">
        <f>E1318/L1318</f>
        <v>143</v>
      </c>
      <c r="Q1318" t="s">
        <v>8321</v>
      </c>
      <c r="R1318" t="s">
        <v>8350</v>
      </c>
      <c r="S1318" s="9">
        <f t="shared" si="40"/>
        <v>42039.742754629631</v>
      </c>
      <c r="T1318" s="9">
        <f t="shared" si="41"/>
        <v>42069.742754629631</v>
      </c>
    </row>
    <row r="1319" spans="1:20" ht="45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>E1319/D1319</f>
        <v>6.6139999999999999</v>
      </c>
      <c r="P1319">
        <f>E1319/L1319</f>
        <v>21.900662251655628</v>
      </c>
      <c r="Q1319" t="s">
        <v>8315</v>
      </c>
      <c r="R1319" t="s">
        <v>8351</v>
      </c>
      <c r="S1319" s="9">
        <f t="shared" si="40"/>
        <v>41150.693854166668</v>
      </c>
      <c r="T1319" s="9">
        <f t="shared" si="41"/>
        <v>41164.957638888889</v>
      </c>
    </row>
    <row r="1320" spans="1:20" ht="45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>E1320/D1320</f>
        <v>3.2609166666666667</v>
      </c>
      <c r="P1320">
        <f>E1320/L1320</f>
        <v>80.022494887525568</v>
      </c>
      <c r="Q1320" t="s">
        <v>8315</v>
      </c>
      <c r="R1320" t="s">
        <v>8351</v>
      </c>
      <c r="S1320" s="9">
        <f t="shared" si="40"/>
        <v>41915.538981481477</v>
      </c>
      <c r="T1320" s="9">
        <f t="shared" si="41"/>
        <v>41955.680555555555</v>
      </c>
    </row>
    <row r="1321" spans="1:20" ht="30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>E1321/D1321</f>
        <v>1.0148571428571429</v>
      </c>
      <c r="P1321">
        <f>E1321/L1321</f>
        <v>35.520000000000003</v>
      </c>
      <c r="Q1321" t="s">
        <v>8315</v>
      </c>
      <c r="R1321" t="s">
        <v>8351</v>
      </c>
      <c r="S1321" s="9">
        <f t="shared" si="40"/>
        <v>41617.704328703701</v>
      </c>
      <c r="T1321" s="9">
        <f t="shared" si="41"/>
        <v>41631.704328703701</v>
      </c>
    </row>
    <row r="1322" spans="1:20" ht="45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>E1322/D1322</f>
        <v>1.0421799999999999</v>
      </c>
      <c r="P1322">
        <f>E1322/L1322</f>
        <v>64.933333333333323</v>
      </c>
      <c r="Q1322" t="s">
        <v>8315</v>
      </c>
      <c r="R1322" t="s">
        <v>8351</v>
      </c>
      <c r="S1322" s="9">
        <f t="shared" si="40"/>
        <v>40997.842858796292</v>
      </c>
      <c r="T1322" s="9">
        <f t="shared" si="41"/>
        <v>41027.842858796292</v>
      </c>
    </row>
    <row r="1323" spans="1:20" ht="45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>E1323/D1323</f>
        <v>1.0742157000000001</v>
      </c>
      <c r="P1323">
        <f>E1323/L1323</f>
        <v>60.965703745743475</v>
      </c>
      <c r="Q1323" t="s">
        <v>8315</v>
      </c>
      <c r="R1323" t="s">
        <v>8351</v>
      </c>
      <c r="S1323" s="9">
        <f t="shared" si="40"/>
        <v>42508.33321759259</v>
      </c>
      <c r="T1323" s="9">
        <f t="shared" si="41"/>
        <v>42538.33321759259</v>
      </c>
    </row>
    <row r="1324" spans="1:20" ht="60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>E1324/D1324</f>
        <v>1.1005454545454545</v>
      </c>
      <c r="P1324">
        <f>E1324/L1324</f>
        <v>31.444155844155844</v>
      </c>
      <c r="Q1324" t="s">
        <v>8315</v>
      </c>
      <c r="R1324" t="s">
        <v>8351</v>
      </c>
      <c r="S1324" s="9">
        <f t="shared" si="40"/>
        <v>41726.504421296289</v>
      </c>
      <c r="T1324" s="9">
        <f t="shared" si="41"/>
        <v>41758.504421296289</v>
      </c>
    </row>
    <row r="1325" spans="1:20" ht="45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>E1325/D1325</f>
        <v>4.077</v>
      </c>
      <c r="P1325">
        <f>E1325/L1325</f>
        <v>81.949748743718587</v>
      </c>
      <c r="Q1325" t="s">
        <v>8315</v>
      </c>
      <c r="R1325" t="s">
        <v>8351</v>
      </c>
      <c r="S1325" s="9">
        <f t="shared" si="40"/>
        <v>42184.666342592587</v>
      </c>
      <c r="T1325" s="9">
        <f t="shared" si="41"/>
        <v>42227.874999999993</v>
      </c>
    </row>
    <row r="1326" spans="1:20" ht="45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>E1326/D1326</f>
        <v>2.2392500000000002</v>
      </c>
      <c r="P1326">
        <f>E1326/L1326</f>
        <v>58.92763157894737</v>
      </c>
      <c r="Q1326" t="s">
        <v>8315</v>
      </c>
      <c r="R1326" t="s">
        <v>8351</v>
      </c>
      <c r="S1326" s="9">
        <f t="shared" si="40"/>
        <v>42767.593379629623</v>
      </c>
      <c r="T1326" s="9">
        <f t="shared" si="41"/>
        <v>42808.791666666664</v>
      </c>
    </row>
    <row r="1327" spans="1:20" ht="45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>E1327/D1327</f>
        <v>3.038011142857143</v>
      </c>
      <c r="P1327">
        <f>E1327/L1327</f>
        <v>157.29347633136095</v>
      </c>
      <c r="Q1327" t="s">
        <v>8315</v>
      </c>
      <c r="R1327" t="s">
        <v>8351</v>
      </c>
      <c r="S1327" s="9">
        <f t="shared" si="40"/>
        <v>41075.02952546296</v>
      </c>
      <c r="T1327" s="9">
        <f t="shared" si="41"/>
        <v>41105.02952546296</v>
      </c>
    </row>
    <row r="1328" spans="1:20" ht="30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>E1328/D1328</f>
        <v>1.4132510432681749</v>
      </c>
      <c r="P1328">
        <f>E1328/L1328</f>
        <v>55.758509532062391</v>
      </c>
      <c r="Q1328" t="s">
        <v>8315</v>
      </c>
      <c r="R1328" t="s">
        <v>8351</v>
      </c>
      <c r="S1328" s="9">
        <f t="shared" si="40"/>
        <v>42564.672743055555</v>
      </c>
      <c r="T1328" s="9">
        <f t="shared" si="41"/>
        <v>42604.082638888889</v>
      </c>
    </row>
    <row r="1329" spans="1:20" ht="45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>E1329/D1329</f>
        <v>27.906363636363636</v>
      </c>
      <c r="P1329">
        <f>E1329/L1329</f>
        <v>83.802893802893806</v>
      </c>
      <c r="Q1329" t="s">
        <v>8315</v>
      </c>
      <c r="R1329" t="s">
        <v>8351</v>
      </c>
      <c r="S1329" s="9">
        <f t="shared" si="40"/>
        <v>42704.127476851849</v>
      </c>
      <c r="T1329" s="9">
        <f t="shared" si="41"/>
        <v>42737.749305555553</v>
      </c>
    </row>
    <row r="1330" spans="1:20" ht="45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>E1330/D1330</f>
        <v>1.7176130000000001</v>
      </c>
      <c r="P1330">
        <f>E1330/L1330</f>
        <v>58.422210884353746</v>
      </c>
      <c r="Q1330" t="s">
        <v>8315</v>
      </c>
      <c r="R1330" t="s">
        <v>8351</v>
      </c>
      <c r="S1330" s="9">
        <f t="shared" si="40"/>
        <v>41981.934837962959</v>
      </c>
      <c r="T1330" s="9">
        <f t="shared" si="41"/>
        <v>42012.934837962959</v>
      </c>
    </row>
    <row r="1331" spans="1:20" ht="45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>E1331/D1331</f>
        <v>1.0101333333333333</v>
      </c>
      <c r="P1331">
        <f>E1331/L1331</f>
        <v>270.57142857142856</v>
      </c>
      <c r="Q1331" t="s">
        <v>8315</v>
      </c>
      <c r="R1331" t="s">
        <v>8351</v>
      </c>
      <c r="S1331" s="9">
        <f t="shared" si="40"/>
        <v>41143.609884259255</v>
      </c>
      <c r="T1331" s="9">
        <f t="shared" si="41"/>
        <v>41173.609884259255</v>
      </c>
    </row>
    <row r="1332" spans="1:20" ht="45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>E1332/D1332</f>
        <v>1.02</v>
      </c>
      <c r="P1332">
        <f>E1332/L1332</f>
        <v>107.1</v>
      </c>
      <c r="Q1332" t="s">
        <v>8315</v>
      </c>
      <c r="R1332" t="s">
        <v>8351</v>
      </c>
      <c r="S1332" s="9">
        <f t="shared" si="40"/>
        <v>41730.500138888885</v>
      </c>
      <c r="T1332" s="9">
        <f t="shared" si="41"/>
        <v>41759</v>
      </c>
    </row>
    <row r="1333" spans="1:20" ht="45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>E1333/D1333</f>
        <v>1.6976511744127936</v>
      </c>
      <c r="P1333">
        <f>E1333/L1333</f>
        <v>47.180555555555557</v>
      </c>
      <c r="Q1333" t="s">
        <v>8315</v>
      </c>
      <c r="R1333" t="s">
        <v>8351</v>
      </c>
      <c r="S1333" s="9">
        <f t="shared" si="40"/>
        <v>42453.288935185185</v>
      </c>
      <c r="T1333" s="9">
        <f t="shared" si="41"/>
        <v>42490.291666666664</v>
      </c>
    </row>
    <row r="1334" spans="1:20" ht="45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>E1334/D1334</f>
        <v>1.14534</v>
      </c>
      <c r="P1334">
        <f>E1334/L1334</f>
        <v>120.30882352941177</v>
      </c>
      <c r="Q1334" t="s">
        <v>8315</v>
      </c>
      <c r="R1334" t="s">
        <v>8351</v>
      </c>
      <c r="S1334" s="9">
        <f t="shared" si="40"/>
        <v>42211.786215277774</v>
      </c>
      <c r="T1334" s="9">
        <f t="shared" si="41"/>
        <v>42241.786215277774</v>
      </c>
    </row>
    <row r="1335" spans="1:20" ht="45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>E1335/D1335</f>
        <v>8.7759999999999998</v>
      </c>
      <c r="P1335">
        <f>E1335/L1335</f>
        <v>27.59748427672956</v>
      </c>
      <c r="Q1335" t="s">
        <v>8315</v>
      </c>
      <c r="R1335" t="s">
        <v>8351</v>
      </c>
      <c r="S1335" s="9">
        <f t="shared" si="40"/>
        <v>41902.666099537033</v>
      </c>
      <c r="T1335" s="9">
        <f t="shared" si="41"/>
        <v>41932.666099537033</v>
      </c>
    </row>
    <row r="1336" spans="1:20" ht="30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>E1336/D1336</f>
        <v>1.0538666666666667</v>
      </c>
      <c r="P1336">
        <f>E1336/L1336</f>
        <v>205.2987012987013</v>
      </c>
      <c r="Q1336" t="s">
        <v>8315</v>
      </c>
      <c r="R1336" t="s">
        <v>8351</v>
      </c>
      <c r="S1336" s="9">
        <f t="shared" si="40"/>
        <v>42279.584039351852</v>
      </c>
      <c r="T1336" s="9">
        <f t="shared" si="41"/>
        <v>42339.625706018516</v>
      </c>
    </row>
    <row r="1337" spans="1:20" ht="45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>E1337/D1337</f>
        <v>1.8839999999999999</v>
      </c>
      <c r="P1337">
        <f>E1337/L1337</f>
        <v>35.547169811320757</v>
      </c>
      <c r="Q1337" t="s">
        <v>8315</v>
      </c>
      <c r="R1337" t="s">
        <v>8351</v>
      </c>
      <c r="S1337" s="9">
        <f t="shared" si="40"/>
        <v>42273.67597222222</v>
      </c>
      <c r="T1337" s="9">
        <f t="shared" si="41"/>
        <v>42300.249999999993</v>
      </c>
    </row>
    <row r="1338" spans="1:20" ht="45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>E1338/D1338</f>
        <v>1.436523076923077</v>
      </c>
      <c r="P1338">
        <f>E1338/L1338</f>
        <v>74.639488409272587</v>
      </c>
      <c r="Q1338" t="s">
        <v>8315</v>
      </c>
      <c r="R1338" t="s">
        <v>8351</v>
      </c>
      <c r="S1338" s="9">
        <f t="shared" si="40"/>
        <v>42250.958819444444</v>
      </c>
      <c r="T1338" s="9">
        <f t="shared" si="41"/>
        <v>42287.833333333336</v>
      </c>
    </row>
    <row r="1339" spans="1:20" ht="45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>E1339/D1339</f>
        <v>1.4588000000000001</v>
      </c>
      <c r="P1339">
        <f>E1339/L1339</f>
        <v>47.058064516129029</v>
      </c>
      <c r="Q1339" t="s">
        <v>8315</v>
      </c>
      <c r="R1339" t="s">
        <v>8351</v>
      </c>
      <c r="S1339" s="9">
        <f t="shared" si="40"/>
        <v>42115.539212962962</v>
      </c>
      <c r="T1339" s="9">
        <f t="shared" si="41"/>
        <v>42145.539212962962</v>
      </c>
    </row>
    <row r="1340" spans="1:20" ht="45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>E1340/D1340</f>
        <v>1.3118399999999999</v>
      </c>
      <c r="P1340">
        <f>E1340/L1340</f>
        <v>26.591351351351353</v>
      </c>
      <c r="Q1340" t="s">
        <v>8315</v>
      </c>
      <c r="R1340" t="s">
        <v>8351</v>
      </c>
      <c r="S1340" s="9">
        <f t="shared" si="40"/>
        <v>42689.534907407404</v>
      </c>
      <c r="T1340" s="9">
        <f t="shared" si="41"/>
        <v>42734.534907407404</v>
      </c>
    </row>
    <row r="1341" spans="1:20" ht="45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>E1341/D1341</f>
        <v>1.1399999999999999</v>
      </c>
      <c r="P1341">
        <f>E1341/L1341</f>
        <v>36.774193548387096</v>
      </c>
      <c r="Q1341" t="s">
        <v>8315</v>
      </c>
      <c r="R1341" t="s">
        <v>8351</v>
      </c>
      <c r="S1341" s="9">
        <f t="shared" si="40"/>
        <v>42692.048217592594</v>
      </c>
      <c r="T1341" s="9">
        <f t="shared" si="41"/>
        <v>42706.048217592594</v>
      </c>
    </row>
    <row r="1342" spans="1:20" ht="45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>E1342/D1342</f>
        <v>13.794206249999998</v>
      </c>
      <c r="P1342">
        <f>E1342/L1342</f>
        <v>31.820544982698959</v>
      </c>
      <c r="Q1342" t="s">
        <v>8315</v>
      </c>
      <c r="R1342" t="s">
        <v>8351</v>
      </c>
      <c r="S1342" s="9">
        <f t="shared" si="40"/>
        <v>41144.213217592587</v>
      </c>
      <c r="T1342" s="9">
        <f t="shared" si="41"/>
        <v>41165.213217592587</v>
      </c>
    </row>
    <row r="1343" spans="1:20" ht="45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>E1343/D1343</f>
        <v>9.56</v>
      </c>
      <c r="P1343">
        <f>E1343/L1343</f>
        <v>27.576923076923077</v>
      </c>
      <c r="Q1343" t="s">
        <v>8315</v>
      </c>
      <c r="R1343" t="s">
        <v>8351</v>
      </c>
      <c r="S1343" s="9">
        <f t="shared" si="40"/>
        <v>42658.601944444446</v>
      </c>
      <c r="T1343" s="9">
        <f t="shared" si="41"/>
        <v>42683.643611111103</v>
      </c>
    </row>
    <row r="1344" spans="1:20" ht="45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>E1344/D1344</f>
        <v>1.1200000000000001</v>
      </c>
      <c r="P1344">
        <f>E1344/L1344</f>
        <v>56</v>
      </c>
      <c r="Q1344" t="s">
        <v>8315</v>
      </c>
      <c r="R1344" t="s">
        <v>8351</v>
      </c>
      <c r="S1344" s="9">
        <f t="shared" si="40"/>
        <v>42128.41978009259</v>
      </c>
      <c r="T1344" s="9">
        <f t="shared" si="41"/>
        <v>42158.41978009259</v>
      </c>
    </row>
    <row r="1345" spans="1:20" ht="45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>E1345/D1345</f>
        <v>6.4666666666666668</v>
      </c>
      <c r="P1345">
        <f>E1345/L1345</f>
        <v>21.555555555555557</v>
      </c>
      <c r="Q1345" t="s">
        <v>8315</v>
      </c>
      <c r="R1345" t="s">
        <v>8351</v>
      </c>
      <c r="S1345" s="9">
        <f t="shared" si="40"/>
        <v>42304.621076388888</v>
      </c>
      <c r="T1345" s="9">
        <f t="shared" si="41"/>
        <v>42334.662743055553</v>
      </c>
    </row>
    <row r="1346" spans="1:20" ht="30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>E1346/D1346</f>
        <v>1.1036948748510131</v>
      </c>
      <c r="P1346">
        <f>E1346/L1346</f>
        <v>44.095238095238095</v>
      </c>
      <c r="Q1346" t="s">
        <v>8315</v>
      </c>
      <c r="R1346" t="s">
        <v>8351</v>
      </c>
      <c r="S1346" s="9">
        <f t="shared" si="40"/>
        <v>41953.757719907408</v>
      </c>
      <c r="T1346" s="9">
        <f t="shared" si="41"/>
        <v>41973.757719907408</v>
      </c>
    </row>
    <row r="1347" spans="1:20" ht="30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>E1347/D1347</f>
        <v>1.2774000000000001</v>
      </c>
      <c r="P1347">
        <f>E1347/L1347</f>
        <v>63.87</v>
      </c>
      <c r="Q1347" t="s">
        <v>8315</v>
      </c>
      <c r="R1347" t="s">
        <v>8351</v>
      </c>
      <c r="S1347" s="9">
        <f t="shared" ref="S1347:S1410" si="42">(J1347/86400)+25569+(-5/24)</f>
        <v>42108.330115740733</v>
      </c>
      <c r="T1347" s="9">
        <f t="shared" ref="T1347:T1410" si="43">(I1347/86400)+25569+(-5/24)</f>
        <v>42138.330115740733</v>
      </c>
    </row>
    <row r="1348" spans="1:20" ht="45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>E1348/D1348</f>
        <v>1.579</v>
      </c>
      <c r="P1348">
        <f>E1348/L1348</f>
        <v>38.987654320987652</v>
      </c>
      <c r="Q1348" t="s">
        <v>8315</v>
      </c>
      <c r="R1348" t="s">
        <v>8351</v>
      </c>
      <c r="S1348" s="9">
        <f t="shared" si="42"/>
        <v>42523.897129629629</v>
      </c>
      <c r="T1348" s="9">
        <f t="shared" si="43"/>
        <v>42551.208333333336</v>
      </c>
    </row>
    <row r="1349" spans="1:20" ht="45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>E1349/D1349</f>
        <v>1.1466525000000001</v>
      </c>
      <c r="P1349">
        <f>E1349/L1349</f>
        <v>80.185489510489504</v>
      </c>
      <c r="Q1349" t="s">
        <v>8315</v>
      </c>
      <c r="R1349" t="s">
        <v>8351</v>
      </c>
      <c r="S1349" s="9">
        <f t="shared" si="42"/>
        <v>42217.960960648146</v>
      </c>
      <c r="T1349" s="9">
        <f t="shared" si="43"/>
        <v>42245.960960648146</v>
      </c>
    </row>
    <row r="1350" spans="1:20" ht="45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>E1350/D1350</f>
        <v>1.3700934579439252</v>
      </c>
      <c r="P1350">
        <f>E1350/L1350</f>
        <v>34.904761904761905</v>
      </c>
      <c r="Q1350" t="s">
        <v>8315</v>
      </c>
      <c r="R1350" t="s">
        <v>8351</v>
      </c>
      <c r="S1350" s="9">
        <f t="shared" si="42"/>
        <v>42493.853460648148</v>
      </c>
      <c r="T1350" s="9">
        <f t="shared" si="43"/>
        <v>42518.853460648148</v>
      </c>
    </row>
    <row r="1351" spans="1:20" ht="45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>E1351/D1351</f>
        <v>3.5461999999999998</v>
      </c>
      <c r="P1351">
        <f>E1351/L1351</f>
        <v>89.100502512562812</v>
      </c>
      <c r="Q1351" t="s">
        <v>8315</v>
      </c>
      <c r="R1351" t="s">
        <v>8351</v>
      </c>
      <c r="S1351" s="9">
        <f t="shared" si="42"/>
        <v>41667.614953703705</v>
      </c>
      <c r="T1351" s="9">
        <f t="shared" si="43"/>
        <v>41697.75</v>
      </c>
    </row>
    <row r="1352" spans="1:20" ht="45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>E1352/D1352</f>
        <v>1.0602150537634409</v>
      </c>
      <c r="P1352">
        <f>E1352/L1352</f>
        <v>39.44</v>
      </c>
      <c r="Q1352" t="s">
        <v>8315</v>
      </c>
      <c r="R1352" t="s">
        <v>8351</v>
      </c>
      <c r="S1352" s="9">
        <f t="shared" si="42"/>
        <v>42612.448159722218</v>
      </c>
      <c r="T1352" s="9">
        <f t="shared" si="43"/>
        <v>42642.448159722218</v>
      </c>
    </row>
    <row r="1353" spans="1:20" ht="45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>E1353/D1353</f>
        <v>1</v>
      </c>
      <c r="P1353">
        <f>E1353/L1353</f>
        <v>136.9047619047619</v>
      </c>
      <c r="Q1353" t="s">
        <v>8315</v>
      </c>
      <c r="R1353" t="s">
        <v>8351</v>
      </c>
      <c r="S1353" s="9">
        <f t="shared" si="42"/>
        <v>42037.742604166669</v>
      </c>
      <c r="T1353" s="9">
        <f t="shared" si="43"/>
        <v>42072.700937499998</v>
      </c>
    </row>
    <row r="1354" spans="1:20" ht="45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>E1354/D1354</f>
        <v>1.873</v>
      </c>
      <c r="P1354">
        <f>E1354/L1354</f>
        <v>37.46</v>
      </c>
      <c r="Q1354" t="s">
        <v>8315</v>
      </c>
      <c r="R1354" t="s">
        <v>8351</v>
      </c>
      <c r="S1354" s="9">
        <f t="shared" si="42"/>
        <v>42636.406412037039</v>
      </c>
      <c r="T1354" s="9">
        <f t="shared" si="43"/>
        <v>42658.833333333336</v>
      </c>
    </row>
    <row r="1355" spans="1:20" ht="30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>E1355/D1355</f>
        <v>1.6619999999999999</v>
      </c>
      <c r="P1355">
        <f>E1355/L1355</f>
        <v>31.96153846153846</v>
      </c>
      <c r="Q1355" t="s">
        <v>8315</v>
      </c>
      <c r="R1355" t="s">
        <v>8351</v>
      </c>
      <c r="S1355" s="9">
        <f t="shared" si="42"/>
        <v>42639.341145833336</v>
      </c>
      <c r="T1355" s="9">
        <f t="shared" si="43"/>
        <v>42655.341145833336</v>
      </c>
    </row>
    <row r="1356" spans="1:20" ht="45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>E1356/D1356</f>
        <v>1.0172910662824208</v>
      </c>
      <c r="P1356">
        <f>E1356/L1356</f>
        <v>25.214285714285715</v>
      </c>
      <c r="Q1356" t="s">
        <v>8315</v>
      </c>
      <c r="R1356" t="s">
        <v>8351</v>
      </c>
      <c r="S1356" s="9">
        <f t="shared" si="42"/>
        <v>41989.70480324074</v>
      </c>
      <c r="T1356" s="9">
        <f t="shared" si="43"/>
        <v>42019.70480324074</v>
      </c>
    </row>
    <row r="1357" spans="1:20" ht="45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>E1357/D1357</f>
        <v>1.64</v>
      </c>
      <c r="P1357">
        <f>E1357/L1357</f>
        <v>10.040816326530612</v>
      </c>
      <c r="Q1357" t="s">
        <v>8315</v>
      </c>
      <c r="R1357" t="s">
        <v>8351</v>
      </c>
      <c r="S1357" s="9">
        <f t="shared" si="42"/>
        <v>42024.656805555554</v>
      </c>
      <c r="T1357" s="9">
        <f t="shared" si="43"/>
        <v>42054.656805555554</v>
      </c>
    </row>
    <row r="1358" spans="1:20" ht="60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>E1358/D1358</f>
        <v>1.0566666666666666</v>
      </c>
      <c r="P1358">
        <f>E1358/L1358</f>
        <v>45.94202898550725</v>
      </c>
      <c r="Q1358" t="s">
        <v>8315</v>
      </c>
      <c r="R1358" t="s">
        <v>8351</v>
      </c>
      <c r="S1358" s="9">
        <f t="shared" si="42"/>
        <v>42102.952245370368</v>
      </c>
      <c r="T1358" s="9">
        <f t="shared" si="43"/>
        <v>42162.952245370368</v>
      </c>
    </row>
    <row r="1359" spans="1:20" ht="45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>E1359/D1359</f>
        <v>1.0289999999999999</v>
      </c>
      <c r="P1359">
        <f>E1359/L1359</f>
        <v>85.75</v>
      </c>
      <c r="Q1359" t="s">
        <v>8315</v>
      </c>
      <c r="R1359" t="s">
        <v>8352</v>
      </c>
      <c r="S1359" s="9">
        <f t="shared" si="42"/>
        <v>41542.750115740739</v>
      </c>
      <c r="T1359" s="9">
        <f t="shared" si="43"/>
        <v>41572.750115740739</v>
      </c>
    </row>
    <row r="1360" spans="1:20" ht="45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>E1360/D1360</f>
        <v>1.0680000000000001</v>
      </c>
      <c r="P1360">
        <f>E1360/L1360</f>
        <v>267</v>
      </c>
      <c r="Q1360" t="s">
        <v>8315</v>
      </c>
      <c r="R1360" t="s">
        <v>8352</v>
      </c>
      <c r="S1360" s="9">
        <f t="shared" si="42"/>
        <v>42207.538344907407</v>
      </c>
      <c r="T1360" s="9">
        <f t="shared" si="43"/>
        <v>42237.538344907407</v>
      </c>
    </row>
    <row r="1361" spans="1:20" ht="45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>E1361/D1361</f>
        <v>1.0459624999999999</v>
      </c>
      <c r="P1361">
        <f>E1361/L1361</f>
        <v>373.55803571428572</v>
      </c>
      <c r="Q1361" t="s">
        <v>8315</v>
      </c>
      <c r="R1361" t="s">
        <v>8352</v>
      </c>
      <c r="S1361" s="9">
        <f t="shared" si="42"/>
        <v>42222.41443287037</v>
      </c>
      <c r="T1361" s="9">
        <f t="shared" si="43"/>
        <v>42251.416666666664</v>
      </c>
    </row>
    <row r="1362" spans="1:20" ht="45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>E1362/D1362</f>
        <v>1.0342857142857143</v>
      </c>
      <c r="P1362">
        <f>E1362/L1362</f>
        <v>174.03846153846155</v>
      </c>
      <c r="Q1362" t="s">
        <v>8315</v>
      </c>
      <c r="R1362" t="s">
        <v>8352</v>
      </c>
      <c r="S1362" s="9">
        <f t="shared" si="42"/>
        <v>42312.817094907405</v>
      </c>
      <c r="T1362" s="9">
        <f t="shared" si="43"/>
        <v>42347.082638888889</v>
      </c>
    </row>
    <row r="1363" spans="1:20" ht="45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>E1363/D1363</f>
        <v>1.2314285714285715</v>
      </c>
      <c r="P1363">
        <f>E1363/L1363</f>
        <v>93.695652173913047</v>
      </c>
      <c r="Q1363" t="s">
        <v>8315</v>
      </c>
      <c r="R1363" t="s">
        <v>8352</v>
      </c>
      <c r="S1363" s="9">
        <f t="shared" si="42"/>
        <v>42083.687199074069</v>
      </c>
      <c r="T1363" s="9">
        <f t="shared" si="43"/>
        <v>42128.687199074069</v>
      </c>
    </row>
    <row r="1364" spans="1:20" ht="45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>E1364/D1364</f>
        <v>1.592951</v>
      </c>
      <c r="P1364">
        <f>E1364/L1364</f>
        <v>77.327718446601949</v>
      </c>
      <c r="Q1364" t="s">
        <v>8315</v>
      </c>
      <c r="R1364" t="s">
        <v>8352</v>
      </c>
      <c r="S1364" s="9">
        <f t="shared" si="42"/>
        <v>42235.55600694444</v>
      </c>
      <c r="T1364" s="9">
        <f t="shared" si="43"/>
        <v>42272.666666666664</v>
      </c>
    </row>
    <row r="1365" spans="1:20" ht="45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>E1365/D1365</f>
        <v>1.1066666666666667</v>
      </c>
      <c r="P1365">
        <f>E1365/L1365</f>
        <v>92.222222222222229</v>
      </c>
      <c r="Q1365" t="s">
        <v>8315</v>
      </c>
      <c r="R1365" t="s">
        <v>8352</v>
      </c>
      <c r="S1365" s="9">
        <f t="shared" si="42"/>
        <v>42380.717777777776</v>
      </c>
      <c r="T1365" s="9">
        <f t="shared" si="43"/>
        <v>42410.717777777776</v>
      </c>
    </row>
    <row r="1366" spans="1:20" ht="30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>E1366/D1366</f>
        <v>1.7070000000000001</v>
      </c>
      <c r="P1366">
        <f>E1366/L1366</f>
        <v>60.964285714285715</v>
      </c>
      <c r="Q1366" t="s">
        <v>8315</v>
      </c>
      <c r="R1366" t="s">
        <v>8352</v>
      </c>
      <c r="S1366" s="9">
        <f t="shared" si="42"/>
        <v>42275.380381944444</v>
      </c>
      <c r="T1366" s="9">
        <f t="shared" si="43"/>
        <v>42317.397222222215</v>
      </c>
    </row>
    <row r="1367" spans="1:20" ht="45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>E1367/D1367</f>
        <v>1.25125</v>
      </c>
      <c r="P1367">
        <f>E1367/L1367</f>
        <v>91</v>
      </c>
      <c r="Q1367" t="s">
        <v>8315</v>
      </c>
      <c r="R1367" t="s">
        <v>8352</v>
      </c>
      <c r="S1367" s="9">
        <f t="shared" si="42"/>
        <v>42318.827499999992</v>
      </c>
      <c r="T1367" s="9">
        <f t="shared" si="43"/>
        <v>42378.827499999992</v>
      </c>
    </row>
    <row r="1368" spans="1:20" ht="45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>E1368/D1368</f>
        <v>1.1229714285714285</v>
      </c>
      <c r="P1368">
        <f>E1368/L1368</f>
        <v>149.44486692015209</v>
      </c>
      <c r="Q1368" t="s">
        <v>8313</v>
      </c>
      <c r="R1368" t="s">
        <v>8353</v>
      </c>
      <c r="S1368" s="9">
        <f t="shared" si="42"/>
        <v>41899.086608796293</v>
      </c>
      <c r="T1368" s="9">
        <f t="shared" si="43"/>
        <v>41928.082638888889</v>
      </c>
    </row>
    <row r="1369" spans="1:20" ht="45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>E1369/D1369</f>
        <v>3.50844625</v>
      </c>
      <c r="P1369">
        <f>E1369/L1369</f>
        <v>71.237487309644663</v>
      </c>
      <c r="Q1369" t="s">
        <v>8313</v>
      </c>
      <c r="R1369" t="s">
        <v>8353</v>
      </c>
      <c r="S1369" s="9">
        <f t="shared" si="42"/>
        <v>41391.574571759258</v>
      </c>
      <c r="T1369" s="9">
        <f t="shared" si="43"/>
        <v>41421.082638888889</v>
      </c>
    </row>
    <row r="1370" spans="1:20" ht="45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>E1370/D1370</f>
        <v>2.3321535</v>
      </c>
      <c r="P1370">
        <f>E1370/L1370</f>
        <v>44.464318398474738</v>
      </c>
      <c r="Q1370" t="s">
        <v>8313</v>
      </c>
      <c r="R1370" t="s">
        <v>8353</v>
      </c>
      <c r="S1370" s="9">
        <f t="shared" si="42"/>
        <v>42512.489884259259</v>
      </c>
      <c r="T1370" s="9">
        <f t="shared" si="43"/>
        <v>42572.489884259259</v>
      </c>
    </row>
    <row r="1371" spans="1:20" ht="45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>E1371/D1371</f>
        <v>1.01606</v>
      </c>
      <c r="P1371">
        <f>E1371/L1371</f>
        <v>164.94480519480518</v>
      </c>
      <c r="Q1371" t="s">
        <v>8313</v>
      </c>
      <c r="R1371" t="s">
        <v>8353</v>
      </c>
      <c r="S1371" s="9">
        <f t="shared" si="42"/>
        <v>42611.941446759258</v>
      </c>
      <c r="T1371" s="9">
        <f t="shared" si="43"/>
        <v>42646.957638888889</v>
      </c>
    </row>
    <row r="1372" spans="1:20" ht="30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>E1372/D1372</f>
        <v>1.5390035000000002</v>
      </c>
      <c r="P1372">
        <f>E1372/L1372</f>
        <v>84.871516544117654</v>
      </c>
      <c r="Q1372" t="s">
        <v>8313</v>
      </c>
      <c r="R1372" t="s">
        <v>8353</v>
      </c>
      <c r="S1372" s="9">
        <f t="shared" si="42"/>
        <v>41828.021157407406</v>
      </c>
      <c r="T1372" s="9">
        <f t="shared" si="43"/>
        <v>41859.875</v>
      </c>
    </row>
    <row r="1373" spans="1:20" ht="45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>E1373/D1373</f>
        <v>1.007161125319693</v>
      </c>
      <c r="P1373">
        <f>E1373/L1373</f>
        <v>53.945205479452056</v>
      </c>
      <c r="Q1373" t="s">
        <v>8313</v>
      </c>
      <c r="R1373" t="s">
        <v>8353</v>
      </c>
      <c r="S1373" s="9">
        <f t="shared" si="42"/>
        <v>41780.536921296291</v>
      </c>
      <c r="T1373" s="9">
        <f t="shared" si="43"/>
        <v>41810.709027777775</v>
      </c>
    </row>
    <row r="1374" spans="1:20" ht="45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>E1374/D1374</f>
        <v>1.3138181818181818</v>
      </c>
      <c r="P1374">
        <f>E1374/L1374</f>
        <v>50.531468531468533</v>
      </c>
      <c r="Q1374" t="s">
        <v>8313</v>
      </c>
      <c r="R1374" t="s">
        <v>8353</v>
      </c>
      <c r="S1374" s="9">
        <f t="shared" si="42"/>
        <v>41431.853703703702</v>
      </c>
      <c r="T1374" s="9">
        <f t="shared" si="43"/>
        <v>41468.541666666664</v>
      </c>
    </row>
    <row r="1375" spans="1:20" ht="45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>E1375/D1375</f>
        <v>1.0224133333333334</v>
      </c>
      <c r="P1375">
        <f>E1375/L1375</f>
        <v>108.00140845070422</v>
      </c>
      <c r="Q1375" t="s">
        <v>8313</v>
      </c>
      <c r="R1375" t="s">
        <v>8353</v>
      </c>
      <c r="S1375" s="9">
        <f t="shared" si="42"/>
        <v>42322.445416666662</v>
      </c>
      <c r="T1375" s="9">
        <f t="shared" si="43"/>
        <v>42362.445416666662</v>
      </c>
    </row>
    <row r="1376" spans="1:20" ht="30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>E1376/D1376</f>
        <v>1.1635599999999999</v>
      </c>
      <c r="P1376">
        <f>E1376/L1376</f>
        <v>95.373770491803285</v>
      </c>
      <c r="Q1376" t="s">
        <v>8313</v>
      </c>
      <c r="R1376" t="s">
        <v>8353</v>
      </c>
      <c r="S1376" s="9">
        <f t="shared" si="42"/>
        <v>42629.446712962956</v>
      </c>
      <c r="T1376" s="9">
        <f t="shared" si="43"/>
        <v>42657.749999999993</v>
      </c>
    </row>
    <row r="1377" spans="1:20" ht="45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>E1377/D1377</f>
        <v>2.6462241666666664</v>
      </c>
      <c r="P1377">
        <f>E1377/L1377</f>
        <v>57.631016333938291</v>
      </c>
      <c r="Q1377" t="s">
        <v>8313</v>
      </c>
      <c r="R1377" t="s">
        <v>8353</v>
      </c>
      <c r="S1377" s="9">
        <f t="shared" si="42"/>
        <v>42387.190138888887</v>
      </c>
      <c r="T1377" s="9">
        <f t="shared" si="43"/>
        <v>42421.190138888887</v>
      </c>
    </row>
    <row r="1378" spans="1:20" ht="60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>E1378/D1378</f>
        <v>1.1998010000000001</v>
      </c>
      <c r="P1378">
        <f>E1378/L1378</f>
        <v>64.160481283422456</v>
      </c>
      <c r="Q1378" t="s">
        <v>8313</v>
      </c>
      <c r="R1378" t="s">
        <v>8353</v>
      </c>
      <c r="S1378" s="9">
        <f t="shared" si="42"/>
        <v>42255.124918981477</v>
      </c>
      <c r="T1378" s="9">
        <f t="shared" si="43"/>
        <v>42285.124918981477</v>
      </c>
    </row>
    <row r="1379" spans="1:20" ht="45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>E1379/D1379</f>
        <v>1.2010400000000001</v>
      </c>
      <c r="P1379">
        <f>E1379/L1379</f>
        <v>92.387692307692305</v>
      </c>
      <c r="Q1379" t="s">
        <v>8313</v>
      </c>
      <c r="R1379" t="s">
        <v>8353</v>
      </c>
      <c r="S1379" s="9">
        <f t="shared" si="42"/>
        <v>41934.706585648142</v>
      </c>
      <c r="T1379" s="9">
        <f t="shared" si="43"/>
        <v>41979.748252314814</v>
      </c>
    </row>
    <row r="1380" spans="1:20" ht="45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>E1380/D1380</f>
        <v>1.0358333333333334</v>
      </c>
      <c r="P1380">
        <f>E1380/L1380</f>
        <v>125.97972972972973</v>
      </c>
      <c r="Q1380" t="s">
        <v>8313</v>
      </c>
      <c r="R1380" t="s">
        <v>8353</v>
      </c>
      <c r="S1380" s="9">
        <f t="shared" si="42"/>
        <v>42465.388252314813</v>
      </c>
      <c r="T1380" s="9">
        <f t="shared" si="43"/>
        <v>42493.749999999993</v>
      </c>
    </row>
    <row r="1381" spans="1:20" ht="45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>E1381/D1381</f>
        <v>1.0883333333333334</v>
      </c>
      <c r="P1381">
        <f>E1381/L1381</f>
        <v>94.637681159420296</v>
      </c>
      <c r="Q1381" t="s">
        <v>8313</v>
      </c>
      <c r="R1381" t="s">
        <v>8353</v>
      </c>
      <c r="S1381" s="9">
        <f t="shared" si="42"/>
        <v>42417.822847222218</v>
      </c>
      <c r="T1381" s="9">
        <f t="shared" si="43"/>
        <v>42477.781180555554</v>
      </c>
    </row>
    <row r="1382" spans="1:20" ht="45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>E1382/D1382</f>
        <v>1.1812400000000001</v>
      </c>
      <c r="P1382">
        <f>E1382/L1382</f>
        <v>170.69942196531792</v>
      </c>
      <c r="Q1382" t="s">
        <v>8313</v>
      </c>
      <c r="R1382" t="s">
        <v>8353</v>
      </c>
      <c r="S1382" s="9">
        <f t="shared" si="42"/>
        <v>42655.257557870369</v>
      </c>
      <c r="T1382" s="9">
        <f t="shared" si="43"/>
        <v>42685.299224537033</v>
      </c>
    </row>
    <row r="1383" spans="1:20" ht="45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>E1383/D1383</f>
        <v>14.62</v>
      </c>
      <c r="P1383">
        <f>E1383/L1383</f>
        <v>40.762081784386616</v>
      </c>
      <c r="Q1383" t="s">
        <v>8315</v>
      </c>
      <c r="R1383" t="s">
        <v>8345</v>
      </c>
      <c r="S1383" s="9">
        <f t="shared" si="42"/>
        <v>41493.335625</v>
      </c>
      <c r="T1383" s="9">
        <f t="shared" si="43"/>
        <v>41523.583333333328</v>
      </c>
    </row>
    <row r="1384" spans="1:20" ht="45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>E1384/D1384</f>
        <v>2.5253999999999999</v>
      </c>
      <c r="P1384">
        <f>E1384/L1384</f>
        <v>68.254054054054052</v>
      </c>
      <c r="Q1384" t="s">
        <v>8315</v>
      </c>
      <c r="R1384" t="s">
        <v>8345</v>
      </c>
      <c r="S1384" s="9">
        <f t="shared" si="42"/>
        <v>42704.64876157407</v>
      </c>
      <c r="T1384" s="9">
        <f t="shared" si="43"/>
        <v>42764.64876157407</v>
      </c>
    </row>
    <row r="1385" spans="1:20" ht="45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>E1385/D1385</f>
        <v>1.4005000000000001</v>
      </c>
      <c r="P1385">
        <f>E1385/L1385</f>
        <v>95.48863636363636</v>
      </c>
      <c r="Q1385" t="s">
        <v>8315</v>
      </c>
      <c r="R1385" t="s">
        <v>8345</v>
      </c>
      <c r="S1385" s="9">
        <f t="shared" si="42"/>
        <v>41944.630648148144</v>
      </c>
      <c r="T1385" s="9">
        <f t="shared" si="43"/>
        <v>42004.672314814808</v>
      </c>
    </row>
    <row r="1386" spans="1:20" ht="45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>E1386/D1386</f>
        <v>2.9687520259319289</v>
      </c>
      <c r="P1386">
        <f>E1386/L1386</f>
        <v>7.1902649656526005</v>
      </c>
      <c r="Q1386" t="s">
        <v>8315</v>
      </c>
      <c r="R1386" t="s">
        <v>8345</v>
      </c>
      <c r="S1386" s="9">
        <f t="shared" si="42"/>
        <v>42199.118738425925</v>
      </c>
      <c r="T1386" s="9">
        <f t="shared" si="43"/>
        <v>42231.118738425925</v>
      </c>
    </row>
    <row r="1387" spans="1:20" ht="30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>E1387/D1387</f>
        <v>1.445425</v>
      </c>
      <c r="P1387">
        <f>E1387/L1387</f>
        <v>511.65486725663715</v>
      </c>
      <c r="Q1387" t="s">
        <v>8315</v>
      </c>
      <c r="R1387" t="s">
        <v>8345</v>
      </c>
      <c r="S1387" s="9">
        <f t="shared" si="42"/>
        <v>42745.53628472222</v>
      </c>
      <c r="T1387" s="9">
        <f t="shared" si="43"/>
        <v>42795.53628472222</v>
      </c>
    </row>
    <row r="1388" spans="1:20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>E1388/D1388</f>
        <v>1.05745</v>
      </c>
      <c r="P1388">
        <f>E1388/L1388</f>
        <v>261.74504950495049</v>
      </c>
      <c r="Q1388" t="s">
        <v>8315</v>
      </c>
      <c r="R1388" t="s">
        <v>8345</v>
      </c>
      <c r="S1388" s="9">
        <f t="shared" si="42"/>
        <v>42452.371655092589</v>
      </c>
      <c r="T1388" s="9">
        <f t="shared" si="43"/>
        <v>42482.371655092589</v>
      </c>
    </row>
    <row r="1389" spans="1:20" ht="45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>E1389/D1389</f>
        <v>4.9321000000000002</v>
      </c>
      <c r="P1389">
        <f>E1389/L1389</f>
        <v>69.760961810466767</v>
      </c>
      <c r="Q1389" t="s">
        <v>8315</v>
      </c>
      <c r="R1389" t="s">
        <v>8345</v>
      </c>
      <c r="S1389" s="9">
        <f t="shared" si="42"/>
        <v>42198.468321759261</v>
      </c>
      <c r="T1389" s="9">
        <f t="shared" si="43"/>
        <v>42223.468321759261</v>
      </c>
    </row>
    <row r="1390" spans="1:20" ht="30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>E1390/D1390</f>
        <v>2.0182666666666669</v>
      </c>
      <c r="P1390">
        <f>E1390/L1390</f>
        <v>77.229591836734699</v>
      </c>
      <c r="Q1390" t="s">
        <v>8315</v>
      </c>
      <c r="R1390" t="s">
        <v>8345</v>
      </c>
      <c r="S1390" s="9">
        <f t="shared" si="42"/>
        <v>42333.391597222224</v>
      </c>
      <c r="T1390" s="9">
        <f t="shared" si="43"/>
        <v>42368.391597222224</v>
      </c>
    </row>
    <row r="1391" spans="1:20" ht="30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>E1391/D1391</f>
        <v>1.0444</v>
      </c>
      <c r="P1391">
        <f>E1391/L1391</f>
        <v>340.56521739130437</v>
      </c>
      <c r="Q1391" t="s">
        <v>8315</v>
      </c>
      <c r="R1391" t="s">
        <v>8345</v>
      </c>
      <c r="S1391" s="9">
        <f t="shared" si="42"/>
        <v>42095.032372685186</v>
      </c>
      <c r="T1391" s="9">
        <f t="shared" si="43"/>
        <v>42125.032372685186</v>
      </c>
    </row>
    <row r="1392" spans="1:20" ht="30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>E1392/D1392</f>
        <v>1.7029262962962963</v>
      </c>
      <c r="P1392">
        <f>E1392/L1392</f>
        <v>67.417903225806455</v>
      </c>
      <c r="Q1392" t="s">
        <v>8315</v>
      </c>
      <c r="R1392" t="s">
        <v>8345</v>
      </c>
      <c r="S1392" s="9">
        <f t="shared" si="42"/>
        <v>41351.333043981482</v>
      </c>
      <c r="T1392" s="9">
        <f t="shared" si="43"/>
        <v>41386.333043981482</v>
      </c>
    </row>
    <row r="1393" spans="1:20" ht="45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>E1393/D1393</f>
        <v>1.0430333333333333</v>
      </c>
      <c r="P1393">
        <f>E1393/L1393</f>
        <v>845.70270270270271</v>
      </c>
      <c r="Q1393" t="s">
        <v>8315</v>
      </c>
      <c r="R1393" t="s">
        <v>8345</v>
      </c>
      <c r="S1393" s="9">
        <f t="shared" si="42"/>
        <v>41872.317384259259</v>
      </c>
      <c r="T1393" s="9">
        <f t="shared" si="43"/>
        <v>41929.958333333328</v>
      </c>
    </row>
    <row r="1394" spans="1:20" ht="45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>E1394/D1394</f>
        <v>1.1825000000000001</v>
      </c>
      <c r="P1394">
        <f>E1394/L1394</f>
        <v>97.191780821917803</v>
      </c>
      <c r="Q1394" t="s">
        <v>8315</v>
      </c>
      <c r="R1394" t="s">
        <v>8345</v>
      </c>
      <c r="S1394" s="9">
        <f t="shared" si="42"/>
        <v>41389.599861111106</v>
      </c>
      <c r="T1394" s="9">
        <f t="shared" si="43"/>
        <v>41421.791666666664</v>
      </c>
    </row>
    <row r="1395" spans="1:20" ht="45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>E1395/D1395</f>
        <v>1.07538</v>
      </c>
      <c r="P1395">
        <f>E1395/L1395</f>
        <v>451.84033613445376</v>
      </c>
      <c r="Q1395" t="s">
        <v>8315</v>
      </c>
      <c r="R1395" t="s">
        <v>8345</v>
      </c>
      <c r="S1395" s="9">
        <f t="shared" si="42"/>
        <v>42044.064513888887</v>
      </c>
      <c r="T1395" s="9">
        <f t="shared" si="43"/>
        <v>42104.022847222215</v>
      </c>
    </row>
    <row r="1396" spans="1:20" ht="45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>E1396/D1396</f>
        <v>22603</v>
      </c>
      <c r="P1396">
        <f>E1396/L1396</f>
        <v>138.66871165644173</v>
      </c>
      <c r="Q1396" t="s">
        <v>8315</v>
      </c>
      <c r="R1396" t="s">
        <v>8345</v>
      </c>
      <c r="S1396" s="9">
        <f t="shared" si="42"/>
        <v>42626.460555555554</v>
      </c>
      <c r="T1396" s="9">
        <f t="shared" si="43"/>
        <v>42656.707638888889</v>
      </c>
    </row>
    <row r="1397" spans="1:20" ht="45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>E1397/D1397</f>
        <v>9.7813466666666677</v>
      </c>
      <c r="P1397">
        <f>E1397/L1397</f>
        <v>21.640147492625371</v>
      </c>
      <c r="Q1397" t="s">
        <v>8315</v>
      </c>
      <c r="R1397" t="s">
        <v>8345</v>
      </c>
      <c r="S1397" s="9">
        <f t="shared" si="42"/>
        <v>41315.912615740737</v>
      </c>
      <c r="T1397" s="9">
        <f t="shared" si="43"/>
        <v>41346.625</v>
      </c>
    </row>
    <row r="1398" spans="1:20" ht="60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>E1398/D1398</f>
        <v>1.2290000000000001</v>
      </c>
      <c r="P1398">
        <f>E1398/L1398</f>
        <v>169.51724137931035</v>
      </c>
      <c r="Q1398" t="s">
        <v>8315</v>
      </c>
      <c r="R1398" t="s">
        <v>8345</v>
      </c>
      <c r="S1398" s="9">
        <f t="shared" si="42"/>
        <v>41722.458020833328</v>
      </c>
      <c r="T1398" s="9">
        <f t="shared" si="43"/>
        <v>41752.458020833328</v>
      </c>
    </row>
    <row r="1399" spans="1:20" ht="45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>E1399/D1399</f>
        <v>2.4606080000000001</v>
      </c>
      <c r="P1399">
        <f>E1399/L1399</f>
        <v>161.88210526315791</v>
      </c>
      <c r="Q1399" t="s">
        <v>8315</v>
      </c>
      <c r="R1399" t="s">
        <v>8345</v>
      </c>
      <c r="S1399" s="9">
        <f t="shared" si="42"/>
        <v>41611.709340277775</v>
      </c>
      <c r="T1399" s="9">
        <f t="shared" si="43"/>
        <v>41654.583333333328</v>
      </c>
    </row>
    <row r="1400" spans="1:20" ht="45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>E1400/D1400</f>
        <v>1.4794</v>
      </c>
      <c r="P1400">
        <f>E1400/L1400</f>
        <v>493.13333333333333</v>
      </c>
      <c r="Q1400" t="s">
        <v>8315</v>
      </c>
      <c r="R1400" t="s">
        <v>8345</v>
      </c>
      <c r="S1400" s="9">
        <f t="shared" si="42"/>
        <v>42619.935231481482</v>
      </c>
      <c r="T1400" s="9">
        <f t="shared" si="43"/>
        <v>42679.935231481482</v>
      </c>
    </row>
    <row r="1401" spans="1:20" ht="45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>E1401/D1401</f>
        <v>3.8409090909090908</v>
      </c>
      <c r="P1401">
        <f>E1401/L1401</f>
        <v>22.120418848167539</v>
      </c>
      <c r="Q1401" t="s">
        <v>8315</v>
      </c>
      <c r="R1401" t="s">
        <v>8345</v>
      </c>
      <c r="S1401" s="9">
        <f t="shared" si="42"/>
        <v>41719.679594907408</v>
      </c>
      <c r="T1401" s="9">
        <f t="shared" si="43"/>
        <v>41764.679594907408</v>
      </c>
    </row>
    <row r="1402" spans="1:20" ht="30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>E1402/D1402</f>
        <v>1.0333333333333334</v>
      </c>
      <c r="P1402">
        <f>E1402/L1402</f>
        <v>18.235294117647058</v>
      </c>
      <c r="Q1402" t="s">
        <v>8315</v>
      </c>
      <c r="R1402" t="s">
        <v>8345</v>
      </c>
      <c r="S1402" s="9">
        <f t="shared" si="42"/>
        <v>42044.823518518511</v>
      </c>
      <c r="T1402" s="9">
        <f t="shared" si="43"/>
        <v>42074.781851851854</v>
      </c>
    </row>
    <row r="1403" spans="1:20" ht="30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>E1403/D1403</f>
        <v>1.0528</v>
      </c>
      <c r="P1403">
        <f>E1403/L1403</f>
        <v>47</v>
      </c>
      <c r="Q1403" t="s">
        <v>8313</v>
      </c>
      <c r="R1403" t="s">
        <v>8314</v>
      </c>
      <c r="S1403" s="9">
        <f t="shared" si="42"/>
        <v>42018.733263888884</v>
      </c>
      <c r="T1403" s="9">
        <f t="shared" si="43"/>
        <v>42047.083333333336</v>
      </c>
    </row>
    <row r="1404" spans="1:20" ht="30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>E1404/D1404</f>
        <v>1.2</v>
      </c>
      <c r="P1404">
        <f>E1404/L1404</f>
        <v>66.666666666666671</v>
      </c>
      <c r="Q1404" t="s">
        <v>8313</v>
      </c>
      <c r="R1404" t="s">
        <v>8314</v>
      </c>
      <c r="S1404" s="9">
        <f t="shared" si="42"/>
        <v>42026.716643518514</v>
      </c>
      <c r="T1404" s="9">
        <f t="shared" si="43"/>
        <v>42051.999305555553</v>
      </c>
    </row>
    <row r="1405" spans="1:20" ht="45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>E1405/D1405</f>
        <v>1.145</v>
      </c>
      <c r="P1405">
        <f>E1405/L1405</f>
        <v>18.770491803278688</v>
      </c>
      <c r="Q1405" t="s">
        <v>8313</v>
      </c>
      <c r="R1405" t="s">
        <v>8314</v>
      </c>
      <c r="S1405" s="9">
        <f t="shared" si="42"/>
        <v>42103.326921296299</v>
      </c>
      <c r="T1405" s="9">
        <f t="shared" si="43"/>
        <v>42117.326921296299</v>
      </c>
    </row>
    <row r="1406" spans="1:20" ht="45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>E1406/D1406</f>
        <v>1.19</v>
      </c>
      <c r="P1406">
        <f>E1406/L1406</f>
        <v>66.111111111111114</v>
      </c>
      <c r="Q1406" t="s">
        <v>8313</v>
      </c>
      <c r="R1406" t="s">
        <v>8314</v>
      </c>
      <c r="S1406" s="9">
        <f t="shared" si="42"/>
        <v>41920.579201388886</v>
      </c>
      <c r="T1406" s="9">
        <f t="shared" si="43"/>
        <v>41941.579201388886</v>
      </c>
    </row>
    <row r="1407" spans="1:20" ht="45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>E1407/D1407</f>
        <v>1.0468</v>
      </c>
      <c r="P1407">
        <f>E1407/L1407</f>
        <v>36.859154929577464</v>
      </c>
      <c r="Q1407" t="s">
        <v>8313</v>
      </c>
      <c r="R1407" t="s">
        <v>8314</v>
      </c>
      <c r="S1407" s="9">
        <f t="shared" si="42"/>
        <v>42557.981099537035</v>
      </c>
      <c r="T1407" s="9">
        <f t="shared" si="43"/>
        <v>42587.666666666664</v>
      </c>
    </row>
    <row r="1408" spans="1:20" ht="30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>E1408/D1408</f>
        <v>1.1783999999999999</v>
      </c>
      <c r="P1408">
        <f>E1408/L1408</f>
        <v>39.810810810810814</v>
      </c>
      <c r="Q1408" t="s">
        <v>8313</v>
      </c>
      <c r="R1408" t="s">
        <v>8314</v>
      </c>
      <c r="S1408" s="9">
        <f t="shared" si="42"/>
        <v>41815.360879629625</v>
      </c>
      <c r="T1408" s="9">
        <f t="shared" si="43"/>
        <v>41829.360879629625</v>
      </c>
    </row>
    <row r="1409" spans="1:20" ht="45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>E1409/D1409</f>
        <v>1.1970000000000001</v>
      </c>
      <c r="P1409">
        <f>E1409/L1409</f>
        <v>31.5</v>
      </c>
      <c r="Q1409" t="s">
        <v>8313</v>
      </c>
      <c r="R1409" t="s">
        <v>8314</v>
      </c>
      <c r="S1409" s="9">
        <f t="shared" si="42"/>
        <v>41807.990185185183</v>
      </c>
      <c r="T1409" s="9">
        <f t="shared" si="43"/>
        <v>41837.990185185183</v>
      </c>
    </row>
    <row r="1410" spans="1:20" ht="30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>E1410/D1410</f>
        <v>1.0249999999999999</v>
      </c>
      <c r="P1410">
        <f>E1410/L1410</f>
        <v>102.5</v>
      </c>
      <c r="Q1410" t="s">
        <v>8313</v>
      </c>
      <c r="R1410" t="s">
        <v>8314</v>
      </c>
      <c r="S1410" s="9">
        <f t="shared" si="42"/>
        <v>42550.49355324074</v>
      </c>
      <c r="T1410" s="9">
        <f t="shared" si="43"/>
        <v>42580.49355324074</v>
      </c>
    </row>
    <row r="1411" spans="1:20" ht="30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>E1411/D1411</f>
        <v>1.0116666666666667</v>
      </c>
      <c r="P1411">
        <f>E1411/L1411</f>
        <v>126.45833333333333</v>
      </c>
      <c r="Q1411" t="s">
        <v>8313</v>
      </c>
      <c r="R1411" t="s">
        <v>8314</v>
      </c>
      <c r="S1411" s="9">
        <f t="shared" ref="S1411:S1474" si="44">(J1411/86400)+25569+(-5/24)</f>
        <v>42055.804791666662</v>
      </c>
      <c r="T1411" s="9">
        <f t="shared" ref="T1411:T1474" si="45">(I1411/86400)+25569+(-5/24)</f>
        <v>42074.958333333336</v>
      </c>
    </row>
    <row r="1412" spans="1:20" ht="45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>E1412/D1412</f>
        <v>1.0533333333333332</v>
      </c>
      <c r="P1412">
        <f>E1412/L1412</f>
        <v>47.878787878787875</v>
      </c>
      <c r="Q1412" t="s">
        <v>8313</v>
      </c>
      <c r="R1412" t="s">
        <v>8314</v>
      </c>
      <c r="S1412" s="9">
        <f t="shared" si="44"/>
        <v>42016.730358796289</v>
      </c>
      <c r="T1412" s="9">
        <f t="shared" si="45"/>
        <v>42046.730358796289</v>
      </c>
    </row>
    <row r="1413" spans="1:20" ht="45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>E1413/D1413</f>
        <v>1.0249999999999999</v>
      </c>
      <c r="P1413">
        <f>E1413/L1413</f>
        <v>73.214285714285708</v>
      </c>
      <c r="Q1413" t="s">
        <v>8313</v>
      </c>
      <c r="R1413" t="s">
        <v>8314</v>
      </c>
      <c r="S1413" s="9">
        <f t="shared" si="44"/>
        <v>42591.691655092589</v>
      </c>
      <c r="T1413" s="9">
        <f t="shared" si="45"/>
        <v>42621.958333333336</v>
      </c>
    </row>
    <row r="1414" spans="1:20" ht="45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1.0760000000000001</v>
      </c>
      <c r="P1414">
        <f>E1414/L1414</f>
        <v>89.666666666666671</v>
      </c>
      <c r="Q1414" t="s">
        <v>8313</v>
      </c>
      <c r="R1414" t="s">
        <v>8314</v>
      </c>
      <c r="S1414" s="9">
        <f t="shared" si="44"/>
        <v>42183.022673611107</v>
      </c>
      <c r="T1414" s="9">
        <f t="shared" si="45"/>
        <v>42228.022673611107</v>
      </c>
    </row>
    <row r="1415" spans="1:20" ht="60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>E1415/D1415</f>
        <v>1.105675</v>
      </c>
      <c r="P1415">
        <f>E1415/L1415</f>
        <v>151.4623287671233</v>
      </c>
      <c r="Q1415" t="s">
        <v>8313</v>
      </c>
      <c r="R1415" t="s">
        <v>8314</v>
      </c>
      <c r="S1415" s="9">
        <f t="shared" si="44"/>
        <v>42176.210706018515</v>
      </c>
      <c r="T1415" s="9">
        <f t="shared" si="45"/>
        <v>42206.210706018515</v>
      </c>
    </row>
    <row r="1416" spans="1:20" ht="45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>E1416/D1416</f>
        <v>1.5</v>
      </c>
      <c r="P1416">
        <f>E1416/L1416</f>
        <v>25</v>
      </c>
      <c r="Q1416" t="s">
        <v>8313</v>
      </c>
      <c r="R1416" t="s">
        <v>8314</v>
      </c>
      <c r="S1416" s="9">
        <f t="shared" si="44"/>
        <v>42416.48332175926</v>
      </c>
      <c r="T1416" s="9">
        <f t="shared" si="45"/>
        <v>42432.583333333336</v>
      </c>
    </row>
    <row r="1417" spans="1:20" ht="45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>E1417/D1417</f>
        <v>1.0428571428571429</v>
      </c>
      <c r="P1417">
        <f>E1417/L1417</f>
        <v>36.5</v>
      </c>
      <c r="Q1417" t="s">
        <v>8313</v>
      </c>
      <c r="R1417" t="s">
        <v>8314</v>
      </c>
      <c r="S1417" s="9">
        <f t="shared" si="44"/>
        <v>41780.317604166667</v>
      </c>
      <c r="T1417" s="9">
        <f t="shared" si="45"/>
        <v>41796.75</v>
      </c>
    </row>
    <row r="1418" spans="1:20" ht="45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>E1418/D1418</f>
        <v>1.155</v>
      </c>
      <c r="P1418">
        <f>E1418/L1418</f>
        <v>44</v>
      </c>
      <c r="Q1418" t="s">
        <v>8313</v>
      </c>
      <c r="R1418" t="s">
        <v>8314</v>
      </c>
      <c r="S1418" s="9">
        <f t="shared" si="44"/>
        <v>41795.319768518515</v>
      </c>
      <c r="T1418" s="9">
        <f t="shared" si="45"/>
        <v>41825.319768518515</v>
      </c>
    </row>
    <row r="1419" spans="1:20" ht="45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>E1419/D1419</f>
        <v>1.02645125</v>
      </c>
      <c r="P1419">
        <f>E1419/L1419</f>
        <v>87.357553191489373</v>
      </c>
      <c r="Q1419" t="s">
        <v>8313</v>
      </c>
      <c r="R1419" t="s">
        <v>8314</v>
      </c>
      <c r="S1419" s="9">
        <f t="shared" si="44"/>
        <v>41798.731944444444</v>
      </c>
      <c r="T1419" s="9">
        <f t="shared" si="45"/>
        <v>41828.731944444444</v>
      </c>
    </row>
    <row r="1420" spans="1:20" ht="45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>E1420/D1420</f>
        <v>1.014</v>
      </c>
      <c r="P1420">
        <f>E1420/L1420</f>
        <v>36.474820143884891</v>
      </c>
      <c r="Q1420" t="s">
        <v>8313</v>
      </c>
      <c r="R1420" t="s">
        <v>8314</v>
      </c>
      <c r="S1420" s="9">
        <f t="shared" si="44"/>
        <v>42201.466678240737</v>
      </c>
      <c r="T1420" s="9">
        <f t="shared" si="45"/>
        <v>42216.458333333336</v>
      </c>
    </row>
    <row r="1421" spans="1:20" ht="45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>E1421/D1421</f>
        <v>1.1663479999999999</v>
      </c>
      <c r="P1421">
        <f>E1421/L1421</f>
        <v>44.859538461538463</v>
      </c>
      <c r="Q1421" t="s">
        <v>8313</v>
      </c>
      <c r="R1421" t="s">
        <v>8314</v>
      </c>
      <c r="S1421" s="9">
        <f t="shared" si="44"/>
        <v>42507.05636574074</v>
      </c>
      <c r="T1421" s="9">
        <f t="shared" si="45"/>
        <v>42538.458333333336</v>
      </c>
    </row>
    <row r="1422" spans="1:20" ht="45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>E1422/D1422</f>
        <v>1.33</v>
      </c>
      <c r="P1422">
        <f>E1422/L1422</f>
        <v>42.903225806451616</v>
      </c>
      <c r="Q1422" t="s">
        <v>8313</v>
      </c>
      <c r="R1422" t="s">
        <v>8314</v>
      </c>
      <c r="S1422" s="9">
        <f t="shared" si="44"/>
        <v>41948.344513888886</v>
      </c>
      <c r="T1422" s="9">
        <f t="shared" si="45"/>
        <v>42008.344513888886</v>
      </c>
    </row>
    <row r="1423" spans="1:20" ht="45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>E1423/D1423</f>
        <v>1.3320000000000001</v>
      </c>
      <c r="P1423">
        <f>E1423/L1423</f>
        <v>51.230769230769234</v>
      </c>
      <c r="Q1423" t="s">
        <v>8313</v>
      </c>
      <c r="R1423" t="s">
        <v>8314</v>
      </c>
      <c r="S1423" s="9">
        <f t="shared" si="44"/>
        <v>41900.034826388888</v>
      </c>
      <c r="T1423" s="9">
        <f t="shared" si="45"/>
        <v>41922.25</v>
      </c>
    </row>
    <row r="1424" spans="1:20" ht="45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>E1424/D1424</f>
        <v>1.0183333333333333</v>
      </c>
      <c r="P1424">
        <f>E1424/L1424</f>
        <v>33.944444444444443</v>
      </c>
      <c r="Q1424" t="s">
        <v>8313</v>
      </c>
      <c r="R1424" t="s">
        <v>8314</v>
      </c>
      <c r="S1424" s="9">
        <f t="shared" si="44"/>
        <v>42192.438738425924</v>
      </c>
      <c r="T1424" s="9">
        <f t="shared" si="45"/>
        <v>42222.438738425924</v>
      </c>
    </row>
    <row r="1425" spans="1:20" ht="45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>E1425/D1425</f>
        <v>1.2795000000000001</v>
      </c>
      <c r="P1425">
        <f>E1425/L1425</f>
        <v>90.744680851063833</v>
      </c>
      <c r="Q1425" t="s">
        <v>8313</v>
      </c>
      <c r="R1425" t="s">
        <v>8314</v>
      </c>
      <c r="S1425" s="9">
        <f t="shared" si="44"/>
        <v>42157.857361111113</v>
      </c>
      <c r="T1425" s="9">
        <f t="shared" si="45"/>
        <v>42200.791666666664</v>
      </c>
    </row>
    <row r="1426" spans="1:20" ht="45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>E1426/D1426</f>
        <v>1.1499999999999999</v>
      </c>
      <c r="P1426">
        <f>E1426/L1426</f>
        <v>50</v>
      </c>
      <c r="Q1426" t="s">
        <v>8313</v>
      </c>
      <c r="R1426" t="s">
        <v>8314</v>
      </c>
      <c r="S1426" s="9">
        <f t="shared" si="44"/>
        <v>41881.245254629626</v>
      </c>
      <c r="T1426" s="9">
        <f t="shared" si="45"/>
        <v>41911.245254629626</v>
      </c>
    </row>
    <row r="1427" spans="1:20" ht="60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>E1427/D1427</f>
        <v>1.1000000000000001</v>
      </c>
      <c r="P1427">
        <f>E1427/L1427</f>
        <v>24.444444444444443</v>
      </c>
      <c r="Q1427" t="s">
        <v>8313</v>
      </c>
      <c r="R1427" t="s">
        <v>8314</v>
      </c>
      <c r="S1427" s="9">
        <f t="shared" si="44"/>
        <v>42213.2971412037</v>
      </c>
      <c r="T1427" s="9">
        <f t="shared" si="45"/>
        <v>42238.2971412037</v>
      </c>
    </row>
    <row r="1428" spans="1:20" ht="45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>E1428/D1428</f>
        <v>1.121</v>
      </c>
      <c r="P1428">
        <f>E1428/L1428</f>
        <v>44.25</v>
      </c>
      <c r="Q1428" t="s">
        <v>8313</v>
      </c>
      <c r="R1428" t="s">
        <v>8314</v>
      </c>
      <c r="S1428" s="9">
        <f t="shared" si="44"/>
        <v>42185.058912037035</v>
      </c>
      <c r="T1428" s="9">
        <f t="shared" si="45"/>
        <v>42221.249999999993</v>
      </c>
    </row>
    <row r="1429" spans="1:20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>E1429/D1429</f>
        <v>1.26</v>
      </c>
      <c r="P1429">
        <f>E1429/L1429</f>
        <v>67.741935483870961</v>
      </c>
      <c r="Q1429" t="s">
        <v>8313</v>
      </c>
      <c r="R1429" t="s">
        <v>8314</v>
      </c>
      <c r="S1429" s="9">
        <f t="shared" si="44"/>
        <v>42154.664791666662</v>
      </c>
      <c r="T1429" s="9">
        <f t="shared" si="45"/>
        <v>42184.664791666662</v>
      </c>
    </row>
    <row r="1430" spans="1:20" ht="45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>E1430/D1430</f>
        <v>1.0024444444444445</v>
      </c>
      <c r="P1430">
        <f>E1430/L1430</f>
        <v>65.376811594202906</v>
      </c>
      <c r="Q1430" t="s">
        <v>8313</v>
      </c>
      <c r="R1430" t="s">
        <v>8314</v>
      </c>
      <c r="S1430" s="9">
        <f t="shared" si="44"/>
        <v>42208.638136574074</v>
      </c>
      <c r="T1430" s="9">
        <f t="shared" si="45"/>
        <v>42238.638136574074</v>
      </c>
    </row>
    <row r="1431" spans="1:20" ht="45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>E1431/D1431</f>
        <v>1.024</v>
      </c>
      <c r="P1431">
        <f>E1431/L1431</f>
        <v>121.9047619047619</v>
      </c>
      <c r="Q1431" t="s">
        <v>8313</v>
      </c>
      <c r="R1431" t="s">
        <v>8314</v>
      </c>
      <c r="S1431" s="9">
        <f t="shared" si="44"/>
        <v>42451.288483796299</v>
      </c>
      <c r="T1431" s="9">
        <f t="shared" si="45"/>
        <v>42459.402083333327</v>
      </c>
    </row>
    <row r="1432" spans="1:20" ht="45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>E1432/D1432</f>
        <v>1.0820000000000001</v>
      </c>
      <c r="P1432">
        <f>E1432/L1432</f>
        <v>47.456140350877192</v>
      </c>
      <c r="Q1432" t="s">
        <v>8313</v>
      </c>
      <c r="R1432" t="s">
        <v>8314</v>
      </c>
      <c r="S1432" s="9">
        <f t="shared" si="44"/>
        <v>41758.931296296294</v>
      </c>
      <c r="T1432" s="9">
        <f t="shared" si="45"/>
        <v>41790.957638888889</v>
      </c>
    </row>
    <row r="1433" spans="1:20" ht="45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>E1433/D1433</f>
        <v>1.0026999999999999</v>
      </c>
      <c r="P1433">
        <f>E1433/L1433</f>
        <v>92.842592592592595</v>
      </c>
      <c r="Q1433" t="s">
        <v>8313</v>
      </c>
      <c r="R1433" t="s">
        <v>8314</v>
      </c>
      <c r="S1433" s="9">
        <f t="shared" si="44"/>
        <v>42028.288229166668</v>
      </c>
      <c r="T1433" s="9">
        <f t="shared" si="45"/>
        <v>42058.288229166668</v>
      </c>
    </row>
    <row r="1434" spans="1:20" ht="45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>E1434/D1434</f>
        <v>1.133</v>
      </c>
      <c r="P1434">
        <f>E1434/L1434</f>
        <v>68.253012048192772</v>
      </c>
      <c r="Q1434" t="s">
        <v>8313</v>
      </c>
      <c r="R1434" t="s">
        <v>8314</v>
      </c>
      <c r="S1434" s="9">
        <f t="shared" si="44"/>
        <v>42054.535856481474</v>
      </c>
      <c r="T1434" s="9">
        <f t="shared" si="45"/>
        <v>42099.958333333336</v>
      </c>
    </row>
    <row r="1435" spans="1:20" ht="45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>E1435/D1435</f>
        <v>1.2757571428571428</v>
      </c>
      <c r="P1435">
        <f>E1435/L1435</f>
        <v>37.209583333333335</v>
      </c>
      <c r="Q1435" t="s">
        <v>8313</v>
      </c>
      <c r="R1435" t="s">
        <v>8314</v>
      </c>
      <c r="S1435" s="9">
        <f t="shared" si="44"/>
        <v>42693.534270833326</v>
      </c>
      <c r="T1435" s="9">
        <f t="shared" si="45"/>
        <v>42718.534270833326</v>
      </c>
    </row>
    <row r="1436" spans="1:20" ht="45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>E1436/D1436</f>
        <v>1.0773333333333333</v>
      </c>
      <c r="P1436">
        <f>E1436/L1436</f>
        <v>25.25</v>
      </c>
      <c r="Q1436" t="s">
        <v>8313</v>
      </c>
      <c r="R1436" t="s">
        <v>8314</v>
      </c>
      <c r="S1436" s="9">
        <f t="shared" si="44"/>
        <v>42103.191145833327</v>
      </c>
      <c r="T1436" s="9">
        <f t="shared" si="45"/>
        <v>42133.191145833327</v>
      </c>
    </row>
    <row r="1437" spans="1:20" ht="45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>E1437/D1437</f>
        <v>2.42</v>
      </c>
      <c r="P1437">
        <f>E1437/L1437</f>
        <v>43.214285714285715</v>
      </c>
      <c r="Q1437" t="s">
        <v>8313</v>
      </c>
      <c r="R1437" t="s">
        <v>8314</v>
      </c>
      <c r="S1437" s="9">
        <f t="shared" si="44"/>
        <v>42559.568391203698</v>
      </c>
      <c r="T1437" s="9">
        <f t="shared" si="45"/>
        <v>42589.568391203698</v>
      </c>
    </row>
    <row r="1438" spans="1:20" ht="45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>E1438/D1438</f>
        <v>1.4156666666666666</v>
      </c>
      <c r="P1438">
        <f>E1438/L1438</f>
        <v>25.130177514792898</v>
      </c>
      <c r="Q1438" t="s">
        <v>8313</v>
      </c>
      <c r="R1438" t="s">
        <v>8314</v>
      </c>
      <c r="S1438" s="9">
        <f t="shared" si="44"/>
        <v>42188.259166666663</v>
      </c>
      <c r="T1438" s="9">
        <f t="shared" si="45"/>
        <v>42218.458333333336</v>
      </c>
    </row>
    <row r="1439" spans="1:20" ht="45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>E1439/D1439</f>
        <v>1.3</v>
      </c>
      <c r="P1439">
        <f>E1439/L1439</f>
        <v>23.636363636363637</v>
      </c>
      <c r="Q1439" t="s">
        <v>8313</v>
      </c>
      <c r="R1439" t="s">
        <v>8314</v>
      </c>
      <c r="S1439" s="9">
        <f t="shared" si="44"/>
        <v>42023.42664351852</v>
      </c>
      <c r="T1439" s="9">
        <f t="shared" si="45"/>
        <v>42063.42664351852</v>
      </c>
    </row>
    <row r="1440" spans="1:20" ht="45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>E1440/D1440</f>
        <v>1.0603</v>
      </c>
      <c r="P1440">
        <f>E1440/L1440</f>
        <v>103.95098039215686</v>
      </c>
      <c r="Q1440" t="s">
        <v>8313</v>
      </c>
      <c r="R1440" t="s">
        <v>8314</v>
      </c>
      <c r="S1440" s="9">
        <f t="shared" si="44"/>
        <v>42250.389884259253</v>
      </c>
      <c r="T1440" s="9">
        <f t="shared" si="45"/>
        <v>42270.389884259253</v>
      </c>
    </row>
    <row r="1441" spans="1:20" ht="45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>E1441/D1441</f>
        <v>1.048</v>
      </c>
      <c r="P1441">
        <f>E1441/L1441</f>
        <v>50.384615384615387</v>
      </c>
      <c r="Q1441" t="s">
        <v>8313</v>
      </c>
      <c r="R1441" t="s">
        <v>8314</v>
      </c>
      <c r="S1441" s="9">
        <f t="shared" si="44"/>
        <v>42139.317233796297</v>
      </c>
      <c r="T1441" s="9">
        <f t="shared" si="45"/>
        <v>42169.317233796297</v>
      </c>
    </row>
    <row r="1442" spans="1:20" ht="45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>E1442/D1442</f>
        <v>1.36</v>
      </c>
      <c r="P1442">
        <f>E1442/L1442</f>
        <v>13.6</v>
      </c>
      <c r="Q1442" t="s">
        <v>8313</v>
      </c>
      <c r="R1442" t="s">
        <v>8314</v>
      </c>
      <c r="S1442" s="9">
        <f t="shared" si="44"/>
        <v>42401.402650462966</v>
      </c>
      <c r="T1442" s="9">
        <f t="shared" si="45"/>
        <v>42425.791666666664</v>
      </c>
    </row>
    <row r="1443" spans="1:20" ht="45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>E1443/D1443</f>
        <v>1</v>
      </c>
      <c r="P1443">
        <f>E1443/L1443</f>
        <v>28.571428571428573</v>
      </c>
      <c r="Q1443" t="s">
        <v>8313</v>
      </c>
      <c r="R1443" t="s">
        <v>8314</v>
      </c>
      <c r="S1443" s="9">
        <f t="shared" si="44"/>
        <v>41875.714525462965</v>
      </c>
      <c r="T1443" s="9">
        <f t="shared" si="45"/>
        <v>41905.714525462965</v>
      </c>
    </row>
    <row r="1444" spans="1:20" ht="45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>E1444/D1444</f>
        <v>1</v>
      </c>
      <c r="P1444">
        <f>E1444/L1444</f>
        <v>63.829787234042556</v>
      </c>
      <c r="Q1444" t="s">
        <v>8313</v>
      </c>
      <c r="R1444" t="s">
        <v>8314</v>
      </c>
      <c r="S1444" s="9">
        <f t="shared" si="44"/>
        <v>42060.475601851846</v>
      </c>
      <c r="T1444" s="9">
        <f t="shared" si="45"/>
        <v>42090.433935185181</v>
      </c>
    </row>
    <row r="1445" spans="1:20" ht="45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>E1445/D1445</f>
        <v>1.24</v>
      </c>
      <c r="P1445">
        <f>E1445/L1445</f>
        <v>8.8571428571428577</v>
      </c>
      <c r="Q1445" t="s">
        <v>8313</v>
      </c>
      <c r="R1445" t="s">
        <v>8314</v>
      </c>
      <c r="S1445" s="9">
        <f t="shared" si="44"/>
        <v>42066.803310185183</v>
      </c>
      <c r="T1445" s="9">
        <f t="shared" si="45"/>
        <v>42094.749305555553</v>
      </c>
    </row>
    <row r="1446" spans="1:20" ht="30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>E1446/D1446</f>
        <v>1.1692307692307693</v>
      </c>
      <c r="P1446">
        <f>E1446/L1446</f>
        <v>50.666666666666664</v>
      </c>
      <c r="Q1446" t="s">
        <v>8313</v>
      </c>
      <c r="R1446" t="s">
        <v>8314</v>
      </c>
      <c r="S1446" s="9">
        <f t="shared" si="44"/>
        <v>42136.0624537037</v>
      </c>
      <c r="T1446" s="9">
        <f t="shared" si="45"/>
        <v>42167.863194444442</v>
      </c>
    </row>
    <row r="1447" spans="1:20" ht="45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>E1447/D1447</f>
        <v>1.0333333333333334</v>
      </c>
      <c r="P1447">
        <f>E1447/L1447</f>
        <v>60.784313725490193</v>
      </c>
      <c r="Q1447" t="s">
        <v>8313</v>
      </c>
      <c r="R1447" t="s">
        <v>8314</v>
      </c>
      <c r="S1447" s="9">
        <f t="shared" si="44"/>
        <v>42312.584328703706</v>
      </c>
      <c r="T1447" s="9">
        <f t="shared" si="45"/>
        <v>42342.584328703706</v>
      </c>
    </row>
    <row r="1448" spans="1:20" ht="45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>E1448/D1448</f>
        <v>1.0774999999999999</v>
      </c>
      <c r="P1448">
        <f>E1448/L1448</f>
        <v>113.42105263157895</v>
      </c>
      <c r="Q1448" t="s">
        <v>8313</v>
      </c>
      <c r="R1448" t="s">
        <v>8314</v>
      </c>
      <c r="S1448" s="9">
        <f t="shared" si="44"/>
        <v>42170.826527777775</v>
      </c>
      <c r="T1448" s="9">
        <f t="shared" si="45"/>
        <v>42195.083333333336</v>
      </c>
    </row>
    <row r="1449" spans="1:20" ht="45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>E1449/D1449</f>
        <v>1.2024999999999999</v>
      </c>
      <c r="P1449">
        <f>E1449/L1449</f>
        <v>104.56521739130434</v>
      </c>
      <c r="Q1449" t="s">
        <v>8313</v>
      </c>
      <c r="R1449" t="s">
        <v>8314</v>
      </c>
      <c r="S1449" s="9">
        <f t="shared" si="44"/>
        <v>42494.475300925922</v>
      </c>
      <c r="T1449" s="9">
        <f t="shared" si="45"/>
        <v>42524.479166666664</v>
      </c>
    </row>
    <row r="1450" spans="1:20" ht="45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>E1450/D1450</f>
        <v>1.0037894736842106</v>
      </c>
      <c r="P1450">
        <f>E1450/L1450</f>
        <v>98.30927835051547</v>
      </c>
      <c r="Q1450" t="s">
        <v>8313</v>
      </c>
      <c r="R1450" t="s">
        <v>8314</v>
      </c>
      <c r="S1450" s="9">
        <f t="shared" si="44"/>
        <v>42254.056354166663</v>
      </c>
      <c r="T1450" s="9">
        <f t="shared" si="45"/>
        <v>42279.749999999993</v>
      </c>
    </row>
    <row r="1451" spans="1:20" ht="45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>E1451/D1451</f>
        <v>1.0651999999999999</v>
      </c>
      <c r="P1451">
        <f>E1451/L1451</f>
        <v>35.039473684210527</v>
      </c>
      <c r="Q1451" t="s">
        <v>8313</v>
      </c>
      <c r="R1451" t="s">
        <v>8314</v>
      </c>
      <c r="S1451" s="9">
        <f t="shared" si="44"/>
        <v>42495.225902777776</v>
      </c>
      <c r="T1451" s="9">
        <f t="shared" si="45"/>
        <v>42523.225902777776</v>
      </c>
    </row>
    <row r="1452" spans="1:20" ht="30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>E1452/D1452</f>
        <v>1</v>
      </c>
      <c r="P1452">
        <f>E1452/L1452</f>
        <v>272.72727272727275</v>
      </c>
      <c r="Q1452" t="s">
        <v>8313</v>
      </c>
      <c r="R1452" t="s">
        <v>8314</v>
      </c>
      <c r="S1452" s="9">
        <f t="shared" si="44"/>
        <v>41758.631342592591</v>
      </c>
      <c r="T1452" s="9">
        <f t="shared" si="45"/>
        <v>41770.957638888889</v>
      </c>
    </row>
    <row r="1453" spans="1:20" ht="30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>E1453/D1453</f>
        <v>1.1066666666666667</v>
      </c>
      <c r="P1453">
        <f>E1453/L1453</f>
        <v>63.846153846153847</v>
      </c>
      <c r="Q1453" t="s">
        <v>8313</v>
      </c>
      <c r="R1453" t="s">
        <v>8314</v>
      </c>
      <c r="S1453" s="9">
        <f t="shared" si="44"/>
        <v>42171.616550925923</v>
      </c>
      <c r="T1453" s="9">
        <f t="shared" si="45"/>
        <v>42201.616550925923</v>
      </c>
    </row>
    <row r="1454" spans="1:20" ht="45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>E1454/D1454</f>
        <v>1.1471959999999999</v>
      </c>
      <c r="P1454">
        <f>E1454/L1454</f>
        <v>30.189368421052631</v>
      </c>
      <c r="Q1454" t="s">
        <v>8313</v>
      </c>
      <c r="R1454" t="s">
        <v>8314</v>
      </c>
      <c r="S1454" s="9">
        <f t="shared" si="44"/>
        <v>41938.501087962963</v>
      </c>
      <c r="T1454" s="9">
        <f t="shared" si="45"/>
        <v>41966.708333333336</v>
      </c>
    </row>
    <row r="1455" spans="1:20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>E1455/D1455</f>
        <v>1.0825925925925926</v>
      </c>
      <c r="P1455">
        <f>E1455/L1455</f>
        <v>83.51428571428572</v>
      </c>
      <c r="Q1455" t="s">
        <v>8313</v>
      </c>
      <c r="R1455" t="s">
        <v>8314</v>
      </c>
      <c r="S1455" s="9">
        <f t="shared" si="44"/>
        <v>42267.919363425921</v>
      </c>
      <c r="T1455" s="9">
        <f t="shared" si="45"/>
        <v>42287.874999999993</v>
      </c>
    </row>
    <row r="1456" spans="1:20" ht="45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>E1456/D1456</f>
        <v>1.7</v>
      </c>
      <c r="P1456">
        <f>E1456/L1456</f>
        <v>64.761904761904759</v>
      </c>
      <c r="Q1456" t="s">
        <v>8313</v>
      </c>
      <c r="R1456" t="s">
        <v>8314</v>
      </c>
      <c r="S1456" s="9">
        <f t="shared" si="44"/>
        <v>42019.751504629625</v>
      </c>
      <c r="T1456" s="9">
        <f t="shared" si="45"/>
        <v>42034.751504629625</v>
      </c>
    </row>
    <row r="1457" spans="1:20" ht="45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>E1457/D1457</f>
        <v>1.8709899999999999</v>
      </c>
      <c r="P1457">
        <f>E1457/L1457</f>
        <v>20.118172043010752</v>
      </c>
      <c r="Q1457" t="s">
        <v>8313</v>
      </c>
      <c r="R1457" t="s">
        <v>8314</v>
      </c>
      <c r="S1457" s="9">
        <f t="shared" si="44"/>
        <v>42313.495567129627</v>
      </c>
      <c r="T1457" s="9">
        <f t="shared" si="45"/>
        <v>42342.791666666664</v>
      </c>
    </row>
    <row r="1458" spans="1:20" ht="45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>E1458/D1458</f>
        <v>1.0777777777777777</v>
      </c>
      <c r="P1458">
        <f>E1458/L1458</f>
        <v>44.090909090909093</v>
      </c>
      <c r="Q1458" t="s">
        <v>8313</v>
      </c>
      <c r="R1458" t="s">
        <v>8314</v>
      </c>
      <c r="S1458" s="9">
        <f t="shared" si="44"/>
        <v>42746.053449074076</v>
      </c>
      <c r="T1458" s="9">
        <f t="shared" si="45"/>
        <v>42783.999305555553</v>
      </c>
    </row>
    <row r="1459" spans="1:20" ht="60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>E1459/D1459</f>
        <v>1</v>
      </c>
      <c r="P1459">
        <f>E1459/L1459</f>
        <v>40.476190476190474</v>
      </c>
      <c r="Q1459" t="s">
        <v>8313</v>
      </c>
      <c r="R1459" t="s">
        <v>8314</v>
      </c>
      <c r="S1459" s="9">
        <f t="shared" si="44"/>
        <v>42307.700046296297</v>
      </c>
      <c r="T1459" s="9">
        <f t="shared" si="45"/>
        <v>42347.741712962961</v>
      </c>
    </row>
    <row r="1460" spans="1:20" ht="45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>E1460/D1460</f>
        <v>1.2024999999999999</v>
      </c>
      <c r="P1460">
        <f>E1460/L1460</f>
        <v>44.537037037037038</v>
      </c>
      <c r="Q1460" t="s">
        <v>8313</v>
      </c>
      <c r="R1460" t="s">
        <v>8314</v>
      </c>
      <c r="S1460" s="9">
        <f t="shared" si="44"/>
        <v>41842.399259259255</v>
      </c>
      <c r="T1460" s="9">
        <f t="shared" si="45"/>
        <v>41864.708333333328</v>
      </c>
    </row>
    <row r="1461" spans="1:20" ht="45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1.1142857142857143</v>
      </c>
      <c r="P1461">
        <f>E1461/L1461</f>
        <v>125.80645161290323</v>
      </c>
      <c r="Q1461" t="s">
        <v>8313</v>
      </c>
      <c r="R1461" t="s">
        <v>8314</v>
      </c>
      <c r="S1461" s="9">
        <f t="shared" si="44"/>
        <v>41853.031874999993</v>
      </c>
      <c r="T1461" s="9">
        <f t="shared" si="45"/>
        <v>41875.999305555553</v>
      </c>
    </row>
    <row r="1462" spans="1:20" ht="45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>E1462/D1462</f>
        <v>1.04</v>
      </c>
      <c r="P1462">
        <f>E1462/L1462</f>
        <v>19.696969696969695</v>
      </c>
      <c r="Q1462" t="s">
        <v>8313</v>
      </c>
      <c r="R1462" t="s">
        <v>8314</v>
      </c>
      <c r="S1462" s="9">
        <f t="shared" si="44"/>
        <v>42059.827303240738</v>
      </c>
      <c r="T1462" s="9">
        <f t="shared" si="45"/>
        <v>42081.499999999993</v>
      </c>
    </row>
    <row r="1463" spans="1:20" ht="30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>E1463/D1463</f>
        <v>1.29</v>
      </c>
      <c r="P1463">
        <f>E1463/L1463</f>
        <v>43</v>
      </c>
      <c r="Q1463" t="s">
        <v>8313</v>
      </c>
      <c r="R1463" t="s">
        <v>8355</v>
      </c>
      <c r="S1463" s="9">
        <f t="shared" si="44"/>
        <v>41877.678287037037</v>
      </c>
      <c r="T1463" s="9">
        <f t="shared" si="45"/>
        <v>41907.678287037037</v>
      </c>
    </row>
    <row r="1464" spans="1:20" ht="45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>E1464/D1464</f>
        <v>1</v>
      </c>
      <c r="P1464">
        <f>E1464/L1464</f>
        <v>83.333333333333329</v>
      </c>
      <c r="Q1464" t="s">
        <v>8313</v>
      </c>
      <c r="R1464" t="s">
        <v>8355</v>
      </c>
      <c r="S1464" s="9">
        <f t="shared" si="44"/>
        <v>42097.665821759256</v>
      </c>
      <c r="T1464" s="9">
        <f t="shared" si="45"/>
        <v>42142.665821759256</v>
      </c>
    </row>
    <row r="1465" spans="1:20" ht="45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>E1465/D1465</f>
        <v>1</v>
      </c>
      <c r="P1465">
        <f>E1465/L1465</f>
        <v>30</v>
      </c>
      <c r="Q1465" t="s">
        <v>8313</v>
      </c>
      <c r="R1465" t="s">
        <v>8355</v>
      </c>
      <c r="S1465" s="9">
        <f t="shared" si="44"/>
        <v>42012.944201388884</v>
      </c>
      <c r="T1465" s="9">
        <f t="shared" si="45"/>
        <v>42027.916666666664</v>
      </c>
    </row>
    <row r="1466" spans="1:20" ht="45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>E1466/D1466</f>
        <v>1.032</v>
      </c>
      <c r="P1466">
        <f>E1466/L1466</f>
        <v>175.51020408163265</v>
      </c>
      <c r="Q1466" t="s">
        <v>8313</v>
      </c>
      <c r="R1466" t="s">
        <v>8355</v>
      </c>
      <c r="S1466" s="9">
        <f t="shared" si="44"/>
        <v>42103.348495370366</v>
      </c>
      <c r="T1466" s="9">
        <f t="shared" si="45"/>
        <v>42132.957638888889</v>
      </c>
    </row>
    <row r="1467" spans="1:20" ht="45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>E1467/D1467</f>
        <v>1.0244597777777777</v>
      </c>
      <c r="P1467">
        <f>E1467/L1467</f>
        <v>231.66175879396985</v>
      </c>
      <c r="Q1467" t="s">
        <v>8313</v>
      </c>
      <c r="R1467" t="s">
        <v>8355</v>
      </c>
      <c r="S1467" s="9">
        <f t="shared" si="44"/>
        <v>41863.375787037039</v>
      </c>
      <c r="T1467" s="9">
        <f t="shared" si="45"/>
        <v>41893.375787037039</v>
      </c>
    </row>
    <row r="1468" spans="1:20" ht="45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>
        <f>E1468/L1468</f>
        <v>75</v>
      </c>
      <c r="Q1468" t="s">
        <v>8313</v>
      </c>
      <c r="R1468" t="s">
        <v>8355</v>
      </c>
      <c r="S1468" s="9">
        <f t="shared" si="44"/>
        <v>42044.557627314811</v>
      </c>
      <c r="T1468" s="9">
        <f t="shared" si="45"/>
        <v>42058.557627314811</v>
      </c>
    </row>
    <row r="1469" spans="1:20" ht="45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>E1469/D1469</f>
        <v>1.3083333333333333</v>
      </c>
      <c r="P1469">
        <f>E1469/L1469</f>
        <v>112.14285714285714</v>
      </c>
      <c r="Q1469" t="s">
        <v>8313</v>
      </c>
      <c r="R1469" t="s">
        <v>8355</v>
      </c>
      <c r="S1469" s="9">
        <f t="shared" si="44"/>
        <v>41806.460983796293</v>
      </c>
      <c r="T1469" s="9">
        <f t="shared" si="45"/>
        <v>41835</v>
      </c>
    </row>
    <row r="1470" spans="1:20" ht="30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>E1470/D1470</f>
        <v>1</v>
      </c>
      <c r="P1470">
        <f>E1470/L1470</f>
        <v>41.666666666666664</v>
      </c>
      <c r="Q1470" t="s">
        <v>8313</v>
      </c>
      <c r="R1470" t="s">
        <v>8355</v>
      </c>
      <c r="S1470" s="9">
        <f t="shared" si="44"/>
        <v>42403.789884259262</v>
      </c>
      <c r="T1470" s="9">
        <f t="shared" si="45"/>
        <v>42433.789884259262</v>
      </c>
    </row>
    <row r="1471" spans="1:20" ht="45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>E1471/D1471</f>
        <v>1.02069375</v>
      </c>
      <c r="P1471">
        <f>E1471/L1471</f>
        <v>255.17343750000001</v>
      </c>
      <c r="Q1471" t="s">
        <v>8313</v>
      </c>
      <c r="R1471" t="s">
        <v>8355</v>
      </c>
      <c r="S1471" s="9">
        <f t="shared" si="44"/>
        <v>41754.355995370366</v>
      </c>
      <c r="T1471" s="9">
        <f t="shared" si="45"/>
        <v>41784.355995370366</v>
      </c>
    </row>
    <row r="1472" spans="1:20" ht="45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>E1472/D1472</f>
        <v>1.0092000000000001</v>
      </c>
      <c r="P1472">
        <f>E1472/L1472</f>
        <v>162.7741935483871</v>
      </c>
      <c r="Q1472" t="s">
        <v>8313</v>
      </c>
      <c r="R1472" t="s">
        <v>8355</v>
      </c>
      <c r="S1472" s="9">
        <f t="shared" si="44"/>
        <v>42101.375740740739</v>
      </c>
      <c r="T1472" s="9">
        <f t="shared" si="45"/>
        <v>42131.375740740739</v>
      </c>
    </row>
    <row r="1473" spans="1:20" ht="45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>E1473/D1473</f>
        <v>1.06</v>
      </c>
      <c r="P1473">
        <f>E1473/L1473</f>
        <v>88.333333333333329</v>
      </c>
      <c r="Q1473" t="s">
        <v>8313</v>
      </c>
      <c r="R1473" t="s">
        <v>8355</v>
      </c>
      <c r="S1473" s="9">
        <f t="shared" si="44"/>
        <v>41872.082905092589</v>
      </c>
      <c r="T1473" s="9">
        <f t="shared" si="45"/>
        <v>41897.047222222223</v>
      </c>
    </row>
    <row r="1474" spans="1:20" ht="45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>E1474/D1474</f>
        <v>1.0509677419354839</v>
      </c>
      <c r="P1474">
        <f>E1474/L1474</f>
        <v>85.736842105263165</v>
      </c>
      <c r="Q1474" t="s">
        <v>8313</v>
      </c>
      <c r="R1474" t="s">
        <v>8355</v>
      </c>
      <c r="S1474" s="9">
        <f t="shared" si="44"/>
        <v>42024.956446759257</v>
      </c>
      <c r="T1474" s="9">
        <f t="shared" si="45"/>
        <v>42056.249999999993</v>
      </c>
    </row>
    <row r="1475" spans="1:20" ht="45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>E1475/D1475</f>
        <v>1.0276000000000001</v>
      </c>
      <c r="P1475">
        <f>E1475/L1475</f>
        <v>47.574074074074076</v>
      </c>
      <c r="Q1475" t="s">
        <v>8313</v>
      </c>
      <c r="R1475" t="s">
        <v>8355</v>
      </c>
      <c r="S1475" s="9">
        <f t="shared" ref="S1475:S1538" si="46">(J1475/86400)+25569+(-5/24)</f>
        <v>42495.748298611106</v>
      </c>
      <c r="T1475" s="9">
        <f t="shared" ref="T1475:T1538" si="47">(I1475/86400)+25569+(-5/24)</f>
        <v>42525.748298611106</v>
      </c>
    </row>
    <row r="1476" spans="1:20" ht="45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>E1476/D1476</f>
        <v>1.08</v>
      </c>
      <c r="P1476">
        <f>E1476/L1476</f>
        <v>72.972972972972968</v>
      </c>
      <c r="Q1476" t="s">
        <v>8313</v>
      </c>
      <c r="R1476" t="s">
        <v>8355</v>
      </c>
      <c r="S1476" s="9">
        <f t="shared" si="46"/>
        <v>41775.427824074075</v>
      </c>
      <c r="T1476" s="9">
        <f t="shared" si="47"/>
        <v>41805.427824074075</v>
      </c>
    </row>
    <row r="1477" spans="1:20" ht="45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>E1477/D1477</f>
        <v>1.0088571428571429</v>
      </c>
      <c r="P1477">
        <f>E1477/L1477</f>
        <v>90.538461538461533</v>
      </c>
      <c r="Q1477" t="s">
        <v>8313</v>
      </c>
      <c r="R1477" t="s">
        <v>8355</v>
      </c>
      <c r="S1477" s="9">
        <f t="shared" si="46"/>
        <v>42553.375092592592</v>
      </c>
      <c r="T1477" s="9">
        <f t="shared" si="47"/>
        <v>42611.499999999993</v>
      </c>
    </row>
    <row r="1478" spans="1:20" ht="45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>E1478/D1478</f>
        <v>1.28</v>
      </c>
      <c r="P1478">
        <f>E1478/L1478</f>
        <v>37.647058823529413</v>
      </c>
      <c r="Q1478" t="s">
        <v>8313</v>
      </c>
      <c r="R1478" t="s">
        <v>8355</v>
      </c>
      <c r="S1478" s="9">
        <f t="shared" si="46"/>
        <v>41912.442395833328</v>
      </c>
      <c r="T1478" s="9">
        <f t="shared" si="47"/>
        <v>41924.999305555553</v>
      </c>
    </row>
    <row r="1479" spans="1:20" ht="30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>E1479/D1479</f>
        <v>1.3333333333333333</v>
      </c>
      <c r="P1479">
        <f>E1479/L1479</f>
        <v>36.363636363636367</v>
      </c>
      <c r="Q1479" t="s">
        <v>8313</v>
      </c>
      <c r="R1479" t="s">
        <v>8355</v>
      </c>
      <c r="S1479" s="9">
        <f t="shared" si="46"/>
        <v>41803.248993055553</v>
      </c>
      <c r="T1479" s="9">
        <f t="shared" si="47"/>
        <v>41833.248993055553</v>
      </c>
    </row>
    <row r="1480" spans="1:20" ht="45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>E1480/D1480</f>
        <v>1.0137499999999999</v>
      </c>
      <c r="P1480">
        <f>E1480/L1480</f>
        <v>126.71875</v>
      </c>
      <c r="Q1480" t="s">
        <v>8313</v>
      </c>
      <c r="R1480" t="s">
        <v>8355</v>
      </c>
      <c r="S1480" s="9">
        <f t="shared" si="46"/>
        <v>42004.495532407404</v>
      </c>
      <c r="T1480" s="9">
        <f t="shared" si="47"/>
        <v>42034.495532407404</v>
      </c>
    </row>
    <row r="1481" spans="1:20" ht="45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>E1481/D1481</f>
        <v>1.0287500000000001</v>
      </c>
      <c r="P1481">
        <f>E1481/L1481</f>
        <v>329.2</v>
      </c>
      <c r="Q1481" t="s">
        <v>8313</v>
      </c>
      <c r="R1481" t="s">
        <v>8355</v>
      </c>
      <c r="S1481" s="9">
        <f t="shared" si="46"/>
        <v>41845.60083333333</v>
      </c>
      <c r="T1481" s="9">
        <f t="shared" si="47"/>
        <v>41878.833333333328</v>
      </c>
    </row>
    <row r="1482" spans="1:20" ht="45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>E1482/D1482</f>
        <v>1.0724</v>
      </c>
      <c r="P1482">
        <f>E1482/L1482</f>
        <v>81.242424242424249</v>
      </c>
      <c r="Q1482" t="s">
        <v>8313</v>
      </c>
      <c r="R1482" t="s">
        <v>8355</v>
      </c>
      <c r="S1482" s="9">
        <f t="shared" si="46"/>
        <v>41982.565023148149</v>
      </c>
      <c r="T1482" s="9">
        <f t="shared" si="47"/>
        <v>42022.565023148149</v>
      </c>
    </row>
    <row r="1483" spans="1:20" ht="45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>E1483/D1483</f>
        <v>1.0962000000000001</v>
      </c>
      <c r="P1483">
        <f>E1483/L1483</f>
        <v>50.75</v>
      </c>
      <c r="Q1483" t="s">
        <v>8313</v>
      </c>
      <c r="R1483" t="s">
        <v>8314</v>
      </c>
      <c r="S1483" s="9">
        <f t="shared" si="46"/>
        <v>42061.004155092589</v>
      </c>
      <c r="T1483" s="9">
        <f t="shared" si="47"/>
        <v>42088.958333333336</v>
      </c>
    </row>
    <row r="1484" spans="1:20" ht="45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>E1484/D1484</f>
        <v>1.218</v>
      </c>
      <c r="P1484">
        <f>E1484/L1484</f>
        <v>60.9</v>
      </c>
      <c r="Q1484" t="s">
        <v>8313</v>
      </c>
      <c r="R1484" t="s">
        <v>8314</v>
      </c>
      <c r="S1484" s="9">
        <f t="shared" si="46"/>
        <v>42036.035949074074</v>
      </c>
      <c r="T1484" s="9">
        <f t="shared" si="47"/>
        <v>42064.082638888889</v>
      </c>
    </row>
    <row r="1485" spans="1:20" ht="60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>E1485/D1485</f>
        <v>1.0685</v>
      </c>
      <c r="P1485">
        <f>E1485/L1485</f>
        <v>109.03061224489795</v>
      </c>
      <c r="Q1485" t="s">
        <v>8313</v>
      </c>
      <c r="R1485" t="s">
        <v>8314</v>
      </c>
      <c r="S1485" s="9">
        <f t="shared" si="46"/>
        <v>42157.26185185185</v>
      </c>
      <c r="T1485" s="9">
        <f t="shared" si="47"/>
        <v>42187.26185185185</v>
      </c>
    </row>
    <row r="1486" spans="1:20" ht="45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>E1486/D1486</f>
        <v>1.0071379999999999</v>
      </c>
      <c r="P1486">
        <f>E1486/L1486</f>
        <v>25.692295918367346</v>
      </c>
      <c r="Q1486" t="s">
        <v>8313</v>
      </c>
      <c r="R1486" t="s">
        <v>8314</v>
      </c>
      <c r="S1486" s="9">
        <f t="shared" si="46"/>
        <v>41827.701608796291</v>
      </c>
      <c r="T1486" s="9">
        <f t="shared" si="47"/>
        <v>41857.688888888886</v>
      </c>
    </row>
    <row r="1487" spans="1:20" ht="45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>E1487/D1487</f>
        <v>1.0900000000000001</v>
      </c>
      <c r="P1487">
        <f>E1487/L1487</f>
        <v>41.92307692307692</v>
      </c>
      <c r="Q1487" t="s">
        <v>8313</v>
      </c>
      <c r="R1487" t="s">
        <v>8314</v>
      </c>
      <c r="S1487" s="9">
        <f t="shared" si="46"/>
        <v>42162.521215277775</v>
      </c>
      <c r="T1487" s="9">
        <f t="shared" si="47"/>
        <v>42192.521215277775</v>
      </c>
    </row>
    <row r="1488" spans="1:20" ht="45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>E1488/D1488</f>
        <v>1.1363000000000001</v>
      </c>
      <c r="P1488">
        <f>E1488/L1488</f>
        <v>88.7734375</v>
      </c>
      <c r="Q1488" t="s">
        <v>8313</v>
      </c>
      <c r="R1488" t="s">
        <v>8314</v>
      </c>
      <c r="S1488" s="9">
        <f t="shared" si="46"/>
        <v>42233.530231481483</v>
      </c>
      <c r="T1488" s="9">
        <f t="shared" si="47"/>
        <v>42263.530231481483</v>
      </c>
    </row>
    <row r="1489" spans="1:20" ht="45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>E1489/D1489</f>
        <v>1.1392</v>
      </c>
      <c r="P1489">
        <f>E1489/L1489</f>
        <v>80.225352112676063</v>
      </c>
      <c r="Q1489" t="s">
        <v>8313</v>
      </c>
      <c r="R1489" t="s">
        <v>8314</v>
      </c>
      <c r="S1489" s="9">
        <f t="shared" si="46"/>
        <v>42041.989490740736</v>
      </c>
      <c r="T1489" s="9">
        <f t="shared" si="47"/>
        <v>42071.947824074072</v>
      </c>
    </row>
    <row r="1490" spans="1:20" ht="30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>E1490/D1490</f>
        <v>1.06</v>
      </c>
      <c r="P1490">
        <f>E1490/L1490</f>
        <v>78.936170212765958</v>
      </c>
      <c r="Q1490" t="s">
        <v>8313</v>
      </c>
      <c r="R1490" t="s">
        <v>8314</v>
      </c>
      <c r="S1490" s="9">
        <f t="shared" si="46"/>
        <v>42585.315509259257</v>
      </c>
      <c r="T1490" s="9">
        <f t="shared" si="47"/>
        <v>42598.957638888889</v>
      </c>
    </row>
    <row r="1491" spans="1:20" ht="45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>E1491/D1491</f>
        <v>1.625</v>
      </c>
      <c r="P1491">
        <f>E1491/L1491</f>
        <v>95.588235294117652</v>
      </c>
      <c r="Q1491" t="s">
        <v>8313</v>
      </c>
      <c r="R1491" t="s">
        <v>8314</v>
      </c>
      <c r="S1491" s="9">
        <f t="shared" si="46"/>
        <v>42097.578159722216</v>
      </c>
      <c r="T1491" s="9">
        <f t="shared" si="47"/>
        <v>42127.743750000001</v>
      </c>
    </row>
    <row r="1492" spans="1:20" ht="45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>E1492/D1492</f>
        <v>1.06</v>
      </c>
      <c r="P1492">
        <f>E1492/L1492</f>
        <v>69.890109890109883</v>
      </c>
      <c r="Q1492" t="s">
        <v>8313</v>
      </c>
      <c r="R1492" t="s">
        <v>8314</v>
      </c>
      <c r="S1492" s="9">
        <f t="shared" si="46"/>
        <v>41808.461238425924</v>
      </c>
      <c r="T1492" s="9">
        <f t="shared" si="47"/>
        <v>41838.461238425924</v>
      </c>
    </row>
    <row r="1493" spans="1:20" ht="45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>E1493/D1493</f>
        <v>1.0015624999999999</v>
      </c>
      <c r="P1493">
        <f>E1493/L1493</f>
        <v>74.534883720930239</v>
      </c>
      <c r="Q1493" t="s">
        <v>8313</v>
      </c>
      <c r="R1493" t="s">
        <v>8314</v>
      </c>
      <c r="S1493" s="9">
        <f t="shared" si="46"/>
        <v>41852.449976851851</v>
      </c>
      <c r="T1493" s="9">
        <f t="shared" si="47"/>
        <v>41882.449976851851</v>
      </c>
    </row>
    <row r="1494" spans="1:20" ht="30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>E1494/D1494</f>
        <v>1.0535000000000001</v>
      </c>
      <c r="P1494">
        <f>E1494/L1494</f>
        <v>123.94117647058823</v>
      </c>
      <c r="Q1494" t="s">
        <v>8313</v>
      </c>
      <c r="R1494" t="s">
        <v>8314</v>
      </c>
      <c r="S1494" s="9">
        <f t="shared" si="46"/>
        <v>42693.90185185185</v>
      </c>
      <c r="T1494" s="9">
        <f t="shared" si="47"/>
        <v>42708.833333333336</v>
      </c>
    </row>
    <row r="1495" spans="1:20" ht="45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1.748</v>
      </c>
      <c r="P1495">
        <f>E1495/L1495</f>
        <v>264.84848484848487</v>
      </c>
      <c r="Q1495" t="s">
        <v>8313</v>
      </c>
      <c r="R1495" t="s">
        <v>8314</v>
      </c>
      <c r="S1495" s="9">
        <f t="shared" si="46"/>
        <v>42341.610046296293</v>
      </c>
      <c r="T1495" s="9">
        <f t="shared" si="47"/>
        <v>42369.958333333336</v>
      </c>
    </row>
    <row r="1496" spans="1:20" ht="45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>E1496/D1496</f>
        <v>1.02</v>
      </c>
      <c r="P1496">
        <f>E1496/L1496</f>
        <v>58.620689655172413</v>
      </c>
      <c r="Q1496" t="s">
        <v>8313</v>
      </c>
      <c r="R1496" t="s">
        <v>8314</v>
      </c>
      <c r="S1496" s="9">
        <f t="shared" si="46"/>
        <v>41879.852673611109</v>
      </c>
      <c r="T1496" s="9">
        <f t="shared" si="47"/>
        <v>41907.857638888883</v>
      </c>
    </row>
    <row r="1497" spans="1:20" ht="45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>E1497/D1497</f>
        <v>1.00125</v>
      </c>
      <c r="P1497">
        <f>E1497/L1497</f>
        <v>70.884955752212392</v>
      </c>
      <c r="Q1497" t="s">
        <v>8313</v>
      </c>
      <c r="R1497" t="s">
        <v>8314</v>
      </c>
      <c r="S1497" s="9">
        <f t="shared" si="46"/>
        <v>41941.475532407407</v>
      </c>
      <c r="T1497" s="9">
        <f t="shared" si="47"/>
        <v>41969.916666666664</v>
      </c>
    </row>
    <row r="1498" spans="1:20" ht="45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>E1498/D1498</f>
        <v>1.7142857142857142</v>
      </c>
      <c r="P1498">
        <f>E1498/L1498</f>
        <v>8.5714285714285712</v>
      </c>
      <c r="Q1498" t="s">
        <v>8313</v>
      </c>
      <c r="R1498" t="s">
        <v>8314</v>
      </c>
      <c r="S1498" s="9">
        <f t="shared" si="46"/>
        <v>42425.522337962961</v>
      </c>
      <c r="T1498" s="9">
        <f t="shared" si="47"/>
        <v>42442.291666666664</v>
      </c>
    </row>
    <row r="1499" spans="1:20" ht="60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>E1499/D1499</f>
        <v>1.1356666666666666</v>
      </c>
      <c r="P1499">
        <f>E1499/L1499</f>
        <v>113.56666666666666</v>
      </c>
      <c r="Q1499" t="s">
        <v>8313</v>
      </c>
      <c r="R1499" t="s">
        <v>8314</v>
      </c>
      <c r="S1499" s="9">
        <f t="shared" si="46"/>
        <v>42026.672847222224</v>
      </c>
      <c r="T1499" s="9">
        <f t="shared" si="47"/>
        <v>42085.884722222218</v>
      </c>
    </row>
    <row r="1500" spans="1:20" ht="45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>E1500/D1500</f>
        <v>1.2946666666666666</v>
      </c>
      <c r="P1500">
        <f>E1500/L1500</f>
        <v>60.6875</v>
      </c>
      <c r="Q1500" t="s">
        <v>8313</v>
      </c>
      <c r="R1500" t="s">
        <v>8314</v>
      </c>
      <c r="S1500" s="9">
        <f t="shared" si="46"/>
        <v>41922.432256944441</v>
      </c>
      <c r="T1500" s="9">
        <f t="shared" si="47"/>
        <v>41932.040972222218</v>
      </c>
    </row>
    <row r="1501" spans="1:20" ht="45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>E1501/D1501</f>
        <v>1.014</v>
      </c>
      <c r="P1501">
        <f>E1501/L1501</f>
        <v>110.21739130434783</v>
      </c>
      <c r="Q1501" t="s">
        <v>8313</v>
      </c>
      <c r="R1501" t="s">
        <v>8314</v>
      </c>
      <c r="S1501" s="9">
        <f t="shared" si="46"/>
        <v>41993.616006944438</v>
      </c>
      <c r="T1501" s="9">
        <f t="shared" si="47"/>
        <v>42010.041666666664</v>
      </c>
    </row>
    <row r="1502" spans="1:20" ht="45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>E1502/D1502</f>
        <v>1.0916666666666666</v>
      </c>
      <c r="P1502">
        <f>E1502/L1502</f>
        <v>136.45833333333334</v>
      </c>
      <c r="Q1502" t="s">
        <v>8313</v>
      </c>
      <c r="R1502" t="s">
        <v>8314</v>
      </c>
      <c r="S1502" s="9">
        <f t="shared" si="46"/>
        <v>42219.70752314815</v>
      </c>
      <c r="T1502" s="9">
        <f t="shared" si="47"/>
        <v>42239.874999999993</v>
      </c>
    </row>
    <row r="1503" spans="1:20" ht="45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>E1503/D1503</f>
        <v>1.28925</v>
      </c>
      <c r="P1503">
        <f>E1503/L1503</f>
        <v>53.164948453608247</v>
      </c>
      <c r="Q1503" t="s">
        <v>8313</v>
      </c>
      <c r="R1503" t="s">
        <v>8353</v>
      </c>
      <c r="S1503" s="9">
        <f t="shared" si="46"/>
        <v>42225.351342592585</v>
      </c>
      <c r="T1503" s="9">
        <f t="shared" si="47"/>
        <v>42270.351342592585</v>
      </c>
    </row>
    <row r="1504" spans="1:20" ht="30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>E1504/D1504</f>
        <v>1.0206</v>
      </c>
      <c r="P1504">
        <f>E1504/L1504</f>
        <v>86.491525423728817</v>
      </c>
      <c r="Q1504" t="s">
        <v>8313</v>
      </c>
      <c r="R1504" t="s">
        <v>8353</v>
      </c>
      <c r="S1504" s="9">
        <f t="shared" si="46"/>
        <v>42381.478506944441</v>
      </c>
      <c r="T1504" s="9">
        <f t="shared" si="47"/>
        <v>42411.478506944441</v>
      </c>
    </row>
    <row r="1505" spans="1:20" ht="45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>E1505/D1505</f>
        <v>1.465395775862069</v>
      </c>
      <c r="P1505">
        <f>E1505/L1505</f>
        <v>155.23827397260274</v>
      </c>
      <c r="Q1505" t="s">
        <v>8313</v>
      </c>
      <c r="R1505" t="s">
        <v>8353</v>
      </c>
      <c r="S1505" s="9">
        <f t="shared" si="46"/>
        <v>41894.424027777779</v>
      </c>
      <c r="T1505" s="9">
        <f t="shared" si="47"/>
        <v>41954.465694444443</v>
      </c>
    </row>
    <row r="1506" spans="1:20" ht="45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>E1506/D1506</f>
        <v>1.00352</v>
      </c>
      <c r="P1506">
        <f>E1506/L1506</f>
        <v>115.08256880733946</v>
      </c>
      <c r="Q1506" t="s">
        <v>8313</v>
      </c>
      <c r="R1506" t="s">
        <v>8353</v>
      </c>
      <c r="S1506" s="9">
        <f t="shared" si="46"/>
        <v>42576.070381944439</v>
      </c>
      <c r="T1506" s="9">
        <f t="shared" si="47"/>
        <v>42606.070381944439</v>
      </c>
    </row>
    <row r="1507" spans="1:20" ht="45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>E1507/D1507</f>
        <v>1.2164999999999999</v>
      </c>
      <c r="P1507">
        <f>E1507/L1507</f>
        <v>109.5945945945946</v>
      </c>
      <c r="Q1507" t="s">
        <v>8313</v>
      </c>
      <c r="R1507" t="s">
        <v>8353</v>
      </c>
      <c r="S1507" s="9">
        <f t="shared" si="46"/>
        <v>42654.765370370369</v>
      </c>
      <c r="T1507" s="9">
        <f t="shared" si="47"/>
        <v>42673.958333333336</v>
      </c>
    </row>
    <row r="1508" spans="1:20" ht="45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>E1508/D1508</f>
        <v>1.0549999999999999</v>
      </c>
      <c r="P1508">
        <f>E1508/L1508</f>
        <v>45.214285714285715</v>
      </c>
      <c r="Q1508" t="s">
        <v>8313</v>
      </c>
      <c r="R1508" t="s">
        <v>8353</v>
      </c>
      <c r="S1508" s="9">
        <f t="shared" si="46"/>
        <v>42431.29173611111</v>
      </c>
      <c r="T1508" s="9">
        <f t="shared" si="47"/>
        <v>42491.250069444439</v>
      </c>
    </row>
    <row r="1509" spans="1:20" ht="45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>E1509/D1509</f>
        <v>1.1040080000000001</v>
      </c>
      <c r="P1509">
        <f>E1509/L1509</f>
        <v>104.15169811320754</v>
      </c>
      <c r="Q1509" t="s">
        <v>8313</v>
      </c>
      <c r="R1509" t="s">
        <v>8353</v>
      </c>
      <c r="S1509" s="9">
        <f t="shared" si="46"/>
        <v>42627.098969907405</v>
      </c>
      <c r="T1509" s="9">
        <f t="shared" si="47"/>
        <v>42655.791666666664</v>
      </c>
    </row>
    <row r="1510" spans="1:20" ht="45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>E1510/D1510</f>
        <v>1</v>
      </c>
      <c r="P1510">
        <f>E1510/L1510</f>
        <v>35.714285714285715</v>
      </c>
      <c r="Q1510" t="s">
        <v>8313</v>
      </c>
      <c r="R1510" t="s">
        <v>8353</v>
      </c>
      <c r="S1510" s="9">
        <f t="shared" si="46"/>
        <v>42511.153715277775</v>
      </c>
      <c r="T1510" s="9">
        <f t="shared" si="47"/>
        <v>42541.153715277775</v>
      </c>
    </row>
    <row r="1511" spans="1:20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>E1511/D1511</f>
        <v>1.76535</v>
      </c>
      <c r="P1511">
        <f>E1511/L1511</f>
        <v>96.997252747252745</v>
      </c>
      <c r="Q1511" t="s">
        <v>8313</v>
      </c>
      <c r="R1511" t="s">
        <v>8353</v>
      </c>
      <c r="S1511" s="9">
        <f t="shared" si="46"/>
        <v>42336.812060185184</v>
      </c>
      <c r="T1511" s="9">
        <f t="shared" si="47"/>
        <v>42358.999305555553</v>
      </c>
    </row>
    <row r="1512" spans="1:20" ht="45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>E1512/D1512</f>
        <v>1</v>
      </c>
      <c r="P1512">
        <f>E1512/L1512</f>
        <v>370.37037037037038</v>
      </c>
      <c r="Q1512" t="s">
        <v>8313</v>
      </c>
      <c r="R1512" t="s">
        <v>8353</v>
      </c>
      <c r="S1512" s="9">
        <f t="shared" si="46"/>
        <v>42341.365972222215</v>
      </c>
      <c r="T1512" s="9">
        <f t="shared" si="47"/>
        <v>42376.365972222215</v>
      </c>
    </row>
    <row r="1513" spans="1:20" ht="45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>E1513/D1513</f>
        <v>1.0329411764705883</v>
      </c>
      <c r="P1513">
        <f>E1513/L1513</f>
        <v>94.408602150537632</v>
      </c>
      <c r="Q1513" t="s">
        <v>8313</v>
      </c>
      <c r="R1513" t="s">
        <v>8353</v>
      </c>
      <c r="S1513" s="9">
        <f t="shared" si="46"/>
        <v>42740.628819444442</v>
      </c>
      <c r="T1513" s="9">
        <f t="shared" si="47"/>
        <v>42762.628819444442</v>
      </c>
    </row>
    <row r="1514" spans="1:20" ht="45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>E1514/D1514</f>
        <v>1.0449999999999999</v>
      </c>
      <c r="P1514">
        <f>E1514/L1514</f>
        <v>48.984375</v>
      </c>
      <c r="Q1514" t="s">
        <v>8313</v>
      </c>
      <c r="R1514" t="s">
        <v>8353</v>
      </c>
      <c r="S1514" s="9">
        <f t="shared" si="46"/>
        <v>42622.559143518512</v>
      </c>
      <c r="T1514" s="9">
        <f t="shared" si="47"/>
        <v>42652.559143518512</v>
      </c>
    </row>
    <row r="1515" spans="1:20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>E1515/D1515</f>
        <v>1.0029999999999999</v>
      </c>
      <c r="P1515">
        <f>E1515/L1515</f>
        <v>45.590909090909093</v>
      </c>
      <c r="Q1515" t="s">
        <v>8313</v>
      </c>
      <c r="R1515" t="s">
        <v>8353</v>
      </c>
      <c r="S1515" s="9">
        <f t="shared" si="46"/>
        <v>42390.63040509259</v>
      </c>
      <c r="T1515" s="9">
        <f t="shared" si="47"/>
        <v>42420.63040509259</v>
      </c>
    </row>
    <row r="1516" spans="1:20" ht="45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>E1516/D1516</f>
        <v>4.577466666666667</v>
      </c>
      <c r="P1516">
        <f>E1516/L1516</f>
        <v>23.275254237288134</v>
      </c>
      <c r="Q1516" t="s">
        <v>8313</v>
      </c>
      <c r="R1516" t="s">
        <v>8353</v>
      </c>
      <c r="S1516" s="9">
        <f t="shared" si="46"/>
        <v>41885.270509259259</v>
      </c>
      <c r="T1516" s="9">
        <f t="shared" si="47"/>
        <v>41915.270509259259</v>
      </c>
    </row>
    <row r="1517" spans="1:20" ht="45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>E1517/D1517</f>
        <v>1.0496000000000001</v>
      </c>
      <c r="P1517">
        <f>E1517/L1517</f>
        <v>63.2289156626506</v>
      </c>
      <c r="Q1517" t="s">
        <v>8313</v>
      </c>
      <c r="R1517" t="s">
        <v>8353</v>
      </c>
      <c r="S1517" s="9">
        <f t="shared" si="46"/>
        <v>42724.456840277773</v>
      </c>
      <c r="T1517" s="9">
        <f t="shared" si="47"/>
        <v>42754.456840277773</v>
      </c>
    </row>
    <row r="1518" spans="1:20" ht="30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>E1518/D1518</f>
        <v>1.7194285714285715</v>
      </c>
      <c r="P1518">
        <f>E1518/L1518</f>
        <v>153.5204081632653</v>
      </c>
      <c r="Q1518" t="s">
        <v>8313</v>
      </c>
      <c r="R1518" t="s">
        <v>8353</v>
      </c>
      <c r="S1518" s="9">
        <f t="shared" si="46"/>
        <v>42090.704166666663</v>
      </c>
      <c r="T1518" s="9">
        <f t="shared" si="47"/>
        <v>42150.704166666663</v>
      </c>
    </row>
    <row r="1519" spans="1:20" ht="45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>E1519/D1519</f>
        <v>1.0373000000000001</v>
      </c>
      <c r="P1519">
        <f>E1519/L1519</f>
        <v>90.2</v>
      </c>
      <c r="Q1519" t="s">
        <v>8313</v>
      </c>
      <c r="R1519" t="s">
        <v>8353</v>
      </c>
      <c r="S1519" s="9">
        <f t="shared" si="46"/>
        <v>42775.525381944441</v>
      </c>
      <c r="T1519" s="9">
        <f t="shared" si="47"/>
        <v>42792.999305555553</v>
      </c>
    </row>
    <row r="1520" spans="1:20" ht="45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>E1520/D1520</f>
        <v>1.0302899999999999</v>
      </c>
      <c r="P1520">
        <f>E1520/L1520</f>
        <v>118.97113163972287</v>
      </c>
      <c r="Q1520" t="s">
        <v>8313</v>
      </c>
      <c r="R1520" t="s">
        <v>8353</v>
      </c>
      <c r="S1520" s="9">
        <f t="shared" si="46"/>
        <v>41777.985289351847</v>
      </c>
      <c r="T1520" s="9">
        <f t="shared" si="47"/>
        <v>41805.975694444445</v>
      </c>
    </row>
    <row r="1521" spans="1:20" ht="45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>E1521/D1521</f>
        <v>1.1888888888888889</v>
      </c>
      <c r="P1521">
        <f>E1521/L1521</f>
        <v>80.25</v>
      </c>
      <c r="Q1521" t="s">
        <v>8313</v>
      </c>
      <c r="R1521" t="s">
        <v>8353</v>
      </c>
      <c r="S1521" s="9">
        <f t="shared" si="46"/>
        <v>42780.531944444439</v>
      </c>
      <c r="T1521" s="9">
        <f t="shared" si="47"/>
        <v>42794.874999999993</v>
      </c>
    </row>
    <row r="1522" spans="1:20" ht="45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>E1522/D1522</f>
        <v>1</v>
      </c>
      <c r="P1522">
        <f>E1522/L1522</f>
        <v>62.5</v>
      </c>
      <c r="Q1522" t="s">
        <v>8313</v>
      </c>
      <c r="R1522" t="s">
        <v>8353</v>
      </c>
      <c r="S1522" s="9">
        <f t="shared" si="46"/>
        <v>42752.61886574074</v>
      </c>
      <c r="T1522" s="9">
        <f t="shared" si="47"/>
        <v>42766.541666666664</v>
      </c>
    </row>
    <row r="1523" spans="1:20" ht="45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E1523/D1523</f>
        <v>3.1869988910451896</v>
      </c>
      <c r="P1523">
        <f>E1523/L1523</f>
        <v>131.37719999999999</v>
      </c>
      <c r="Q1523" t="s">
        <v>8313</v>
      </c>
      <c r="R1523" t="s">
        <v>8353</v>
      </c>
      <c r="S1523" s="9">
        <f t="shared" si="46"/>
        <v>42534.687291666669</v>
      </c>
      <c r="T1523" s="9">
        <f t="shared" si="47"/>
        <v>42564.687291666669</v>
      </c>
    </row>
    <row r="1524" spans="1:20" ht="30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>E1524/D1524</f>
        <v>1.0850614285714286</v>
      </c>
      <c r="P1524">
        <f>E1524/L1524</f>
        <v>73.032980769230775</v>
      </c>
      <c r="Q1524" t="s">
        <v>8313</v>
      </c>
      <c r="R1524" t="s">
        <v>8353</v>
      </c>
      <c r="S1524" s="9">
        <f t="shared" si="46"/>
        <v>41239.627916666665</v>
      </c>
      <c r="T1524" s="9">
        <f t="shared" si="47"/>
        <v>41269.627916666665</v>
      </c>
    </row>
    <row r="1525" spans="1:20" ht="45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>E1525/D1525</f>
        <v>1.0116666666666667</v>
      </c>
      <c r="P1525">
        <f>E1525/L1525</f>
        <v>178.52941176470588</v>
      </c>
      <c r="Q1525" t="s">
        <v>8313</v>
      </c>
      <c r="R1525" t="s">
        <v>8353</v>
      </c>
      <c r="S1525" s="9">
        <f t="shared" si="46"/>
        <v>42398.640925925924</v>
      </c>
      <c r="T1525" s="9">
        <f t="shared" si="47"/>
        <v>42430.040972222218</v>
      </c>
    </row>
    <row r="1526" spans="1:20" ht="45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>E1526/D1526</f>
        <v>1.12815</v>
      </c>
      <c r="P1526">
        <f>E1526/L1526</f>
        <v>162.90974729241879</v>
      </c>
      <c r="Q1526" t="s">
        <v>8313</v>
      </c>
      <c r="R1526" t="s">
        <v>8353</v>
      </c>
      <c r="S1526" s="9">
        <f t="shared" si="46"/>
        <v>41928.672731481478</v>
      </c>
      <c r="T1526" s="9">
        <f t="shared" si="47"/>
        <v>41958.714398148142</v>
      </c>
    </row>
    <row r="1527" spans="1:20" ht="45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>E1527/D1527</f>
        <v>1.2049622641509434</v>
      </c>
      <c r="P1527">
        <f>E1527/L1527</f>
        <v>108.24237288135593</v>
      </c>
      <c r="Q1527" t="s">
        <v>8313</v>
      </c>
      <c r="R1527" t="s">
        <v>8353</v>
      </c>
      <c r="S1527" s="9">
        <f t="shared" si="46"/>
        <v>41888.466493055552</v>
      </c>
      <c r="T1527" s="9">
        <f t="shared" si="47"/>
        <v>41918.466493055552</v>
      </c>
    </row>
    <row r="1528" spans="1:20" ht="30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>E1528/D1528</f>
        <v>1.0774999999999999</v>
      </c>
      <c r="P1528">
        <f>E1528/L1528</f>
        <v>88.865979381443296</v>
      </c>
      <c r="Q1528" t="s">
        <v>8313</v>
      </c>
      <c r="R1528" t="s">
        <v>8353</v>
      </c>
      <c r="S1528" s="9">
        <f t="shared" si="46"/>
        <v>41957.54850694444</v>
      </c>
      <c r="T1528" s="9">
        <f t="shared" si="47"/>
        <v>41987.54850694444</v>
      </c>
    </row>
    <row r="1529" spans="1:20" ht="30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>E1529/D1529</f>
        <v>1.8</v>
      </c>
      <c r="P1529">
        <f>E1529/L1529</f>
        <v>54</v>
      </c>
      <c r="Q1529" t="s">
        <v>8313</v>
      </c>
      <c r="R1529" t="s">
        <v>8353</v>
      </c>
      <c r="S1529" s="9">
        <f t="shared" si="46"/>
        <v>42098.007905092592</v>
      </c>
      <c r="T1529" s="9">
        <f t="shared" si="47"/>
        <v>42119.007905092592</v>
      </c>
    </row>
    <row r="1530" spans="1:20" ht="45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>E1530/D1530</f>
        <v>1.0116666666666667</v>
      </c>
      <c r="P1530">
        <f>E1530/L1530</f>
        <v>116.73076923076923</v>
      </c>
      <c r="Q1530" t="s">
        <v>8313</v>
      </c>
      <c r="R1530" t="s">
        <v>8353</v>
      </c>
      <c r="S1530" s="9">
        <f t="shared" si="46"/>
        <v>42360.003692129627</v>
      </c>
      <c r="T1530" s="9">
        <f t="shared" si="47"/>
        <v>42390.003692129627</v>
      </c>
    </row>
    <row r="1531" spans="1:20" ht="45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>E1531/D1531</f>
        <v>1.19756</v>
      </c>
      <c r="P1531">
        <f>E1531/L1531</f>
        <v>233.8984375</v>
      </c>
      <c r="Q1531" t="s">
        <v>8313</v>
      </c>
      <c r="R1531" t="s">
        <v>8353</v>
      </c>
      <c r="S1531" s="9">
        <f t="shared" si="46"/>
        <v>41939.361574074072</v>
      </c>
      <c r="T1531" s="9">
        <f t="shared" si="47"/>
        <v>41969.403240740743</v>
      </c>
    </row>
    <row r="1532" spans="1:20" ht="45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>E1532/D1532</f>
        <v>1.58</v>
      </c>
      <c r="P1532">
        <f>E1532/L1532</f>
        <v>158</v>
      </c>
      <c r="Q1532" t="s">
        <v>8313</v>
      </c>
      <c r="R1532" t="s">
        <v>8353</v>
      </c>
      <c r="S1532" s="9">
        <f t="shared" si="46"/>
        <v>41996.624062499999</v>
      </c>
      <c r="T1532" s="9">
        <f t="shared" si="47"/>
        <v>42056.624062499999</v>
      </c>
    </row>
    <row r="1533" spans="1:20" ht="45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>E1533/D1533</f>
        <v>1.2366666666666666</v>
      </c>
      <c r="P1533">
        <f>E1533/L1533</f>
        <v>14.84</v>
      </c>
      <c r="Q1533" t="s">
        <v>8313</v>
      </c>
      <c r="R1533" t="s">
        <v>8353</v>
      </c>
      <c r="S1533" s="9">
        <f t="shared" si="46"/>
        <v>42334.260601851849</v>
      </c>
      <c r="T1533" s="9">
        <f t="shared" si="47"/>
        <v>42361.749305555553</v>
      </c>
    </row>
    <row r="1534" spans="1:20" ht="45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>E1534/D1534</f>
        <v>1.1712499999999999</v>
      </c>
      <c r="P1534">
        <f>E1534/L1534</f>
        <v>85.181818181818187</v>
      </c>
      <c r="Q1534" t="s">
        <v>8313</v>
      </c>
      <c r="R1534" t="s">
        <v>8353</v>
      </c>
      <c r="S1534" s="9">
        <f t="shared" si="46"/>
        <v>42024.494560185187</v>
      </c>
      <c r="T1534" s="9">
        <f t="shared" si="47"/>
        <v>42045.494560185187</v>
      </c>
    </row>
    <row r="1535" spans="1:20" ht="45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>E1535/D1535</f>
        <v>1.5696000000000001</v>
      </c>
      <c r="P1535">
        <f>E1535/L1535</f>
        <v>146.69158878504672</v>
      </c>
      <c r="Q1535" t="s">
        <v>8313</v>
      </c>
      <c r="R1535" t="s">
        <v>8353</v>
      </c>
      <c r="S1535" s="9">
        <f t="shared" si="46"/>
        <v>42146.627881944441</v>
      </c>
      <c r="T1535" s="9">
        <f t="shared" si="47"/>
        <v>42176.627881944441</v>
      </c>
    </row>
    <row r="1536" spans="1:20" ht="45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>E1536/D1536</f>
        <v>1.13104</v>
      </c>
      <c r="P1536">
        <f>E1536/L1536</f>
        <v>50.764811490125673</v>
      </c>
      <c r="Q1536" t="s">
        <v>8313</v>
      </c>
      <c r="R1536" t="s">
        <v>8353</v>
      </c>
      <c r="S1536" s="9">
        <f t="shared" si="46"/>
        <v>41919.915277777771</v>
      </c>
      <c r="T1536" s="9">
        <f t="shared" si="47"/>
        <v>41948</v>
      </c>
    </row>
    <row r="1537" spans="1:20" ht="45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>E1537/D1537</f>
        <v>1.0317647058823529</v>
      </c>
      <c r="P1537">
        <f>E1537/L1537</f>
        <v>87.7</v>
      </c>
      <c r="Q1537" t="s">
        <v>8313</v>
      </c>
      <c r="R1537" t="s">
        <v>8353</v>
      </c>
      <c r="S1537" s="9">
        <f t="shared" si="46"/>
        <v>41785.518958333334</v>
      </c>
      <c r="T1537" s="9">
        <f t="shared" si="47"/>
        <v>41800.958333333328</v>
      </c>
    </row>
    <row r="1538" spans="1:20" ht="45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>E1538/D1538</f>
        <v>1.0261176470588236</v>
      </c>
      <c r="P1538">
        <f>E1538/L1538</f>
        <v>242.27777777777777</v>
      </c>
      <c r="Q1538" t="s">
        <v>8313</v>
      </c>
      <c r="R1538" t="s">
        <v>8353</v>
      </c>
      <c r="S1538" s="9">
        <f t="shared" si="46"/>
        <v>41778.339722222219</v>
      </c>
      <c r="T1538" s="9">
        <f t="shared" si="47"/>
        <v>41838.339722222219</v>
      </c>
    </row>
    <row r="1539" spans="1:20" ht="45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>E1539/D1539</f>
        <v>1.0584090909090909</v>
      </c>
      <c r="P1539">
        <f>E1539/L1539</f>
        <v>146.44654088050314</v>
      </c>
      <c r="Q1539" t="s">
        <v>8313</v>
      </c>
      <c r="R1539" t="s">
        <v>8353</v>
      </c>
      <c r="S1539" s="9">
        <f t="shared" ref="S1539:S1602" si="48">(J1539/86400)+25569+(-5/24)</f>
        <v>41841.641701388886</v>
      </c>
      <c r="T1539" s="9">
        <f t="shared" ref="T1539:T1602" si="49">(I1539/86400)+25569+(-5/24)</f>
        <v>41871.641701388886</v>
      </c>
    </row>
    <row r="1540" spans="1:20" ht="45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>E1540/D1540</f>
        <v>1.0071428571428571</v>
      </c>
      <c r="P1540">
        <f>E1540/L1540</f>
        <v>103.17073170731707</v>
      </c>
      <c r="Q1540" t="s">
        <v>8313</v>
      </c>
      <c r="R1540" t="s">
        <v>8353</v>
      </c>
      <c r="S1540" s="9">
        <f t="shared" si="48"/>
        <v>42163.09</v>
      </c>
      <c r="T1540" s="9">
        <f t="shared" si="49"/>
        <v>42205.708333333336</v>
      </c>
    </row>
    <row r="1541" spans="1:20" ht="45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>E1541/D1541</f>
        <v>1.2123333333333333</v>
      </c>
      <c r="P1541">
        <f>E1541/L1541</f>
        <v>80.464601769911511</v>
      </c>
      <c r="Q1541" t="s">
        <v>8313</v>
      </c>
      <c r="R1541" t="s">
        <v>8353</v>
      </c>
      <c r="S1541" s="9">
        <f t="shared" si="48"/>
        <v>41758.625231481477</v>
      </c>
      <c r="T1541" s="9">
        <f t="shared" si="49"/>
        <v>41785.916666666664</v>
      </c>
    </row>
    <row r="1542" spans="1:20" ht="45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>E1542/D1542</f>
        <v>1.0057142857142858</v>
      </c>
      <c r="P1542">
        <f>E1542/L1542</f>
        <v>234.66666666666666</v>
      </c>
      <c r="Q1542" t="s">
        <v>8313</v>
      </c>
      <c r="R1542" t="s">
        <v>8353</v>
      </c>
      <c r="S1542" s="9">
        <f t="shared" si="48"/>
        <v>42170.638113425921</v>
      </c>
      <c r="T1542" s="9">
        <f t="shared" si="49"/>
        <v>42230.638113425921</v>
      </c>
    </row>
    <row r="1543" spans="1:20" ht="45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>E1543/D1543</f>
        <v>1.1602222222222223</v>
      </c>
      <c r="P1543">
        <f>E1543/L1543</f>
        <v>50.689320388349515</v>
      </c>
      <c r="Q1543" t="s">
        <v>8313</v>
      </c>
      <c r="R1543" t="s">
        <v>8353</v>
      </c>
      <c r="S1543" s="9">
        <f t="shared" si="48"/>
        <v>42660.410520833328</v>
      </c>
      <c r="T1543" s="9">
        <f t="shared" si="49"/>
        <v>42696.040972222218</v>
      </c>
    </row>
    <row r="1544" spans="1:20" ht="45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>E1544/D1544</f>
        <v>1.0087999999999999</v>
      </c>
      <c r="P1544">
        <f>E1544/L1544</f>
        <v>162.70967741935485</v>
      </c>
      <c r="Q1544" t="s">
        <v>8313</v>
      </c>
      <c r="R1544" t="s">
        <v>8353</v>
      </c>
      <c r="S1544" s="9">
        <f t="shared" si="48"/>
        <v>42564.745474537034</v>
      </c>
      <c r="T1544" s="9">
        <f t="shared" si="49"/>
        <v>42609.745474537034</v>
      </c>
    </row>
    <row r="1545" spans="1:20" ht="45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>E1545/D1545</f>
        <v>1.03</v>
      </c>
      <c r="P1545">
        <f>E1545/L1545</f>
        <v>120.16666666666667</v>
      </c>
      <c r="Q1545" t="s">
        <v>8313</v>
      </c>
      <c r="R1545" t="s">
        <v>8353</v>
      </c>
      <c r="S1545" s="9">
        <f t="shared" si="48"/>
        <v>42121.467430555553</v>
      </c>
      <c r="T1545" s="9">
        <f t="shared" si="49"/>
        <v>42166.467430555553</v>
      </c>
    </row>
    <row r="1546" spans="1:20" ht="45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>E1546/D1546</f>
        <v>2.4641999999999999</v>
      </c>
      <c r="P1546">
        <f>E1546/L1546</f>
        <v>67.697802197802204</v>
      </c>
      <c r="Q1546" t="s">
        <v>8313</v>
      </c>
      <c r="R1546" t="s">
        <v>8353</v>
      </c>
      <c r="S1546" s="9">
        <f t="shared" si="48"/>
        <v>41158.785590277774</v>
      </c>
      <c r="T1546" s="9">
        <f t="shared" si="49"/>
        <v>41188.785590277774</v>
      </c>
    </row>
    <row r="1547" spans="1:20" ht="45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>E1547/D1547</f>
        <v>3.0219999999999998</v>
      </c>
      <c r="P1547">
        <f>E1547/L1547</f>
        <v>52.103448275862071</v>
      </c>
      <c r="Q1547" t="s">
        <v>8313</v>
      </c>
      <c r="R1547" t="s">
        <v>8353</v>
      </c>
      <c r="S1547" s="9">
        <f t="shared" si="48"/>
        <v>41761.301076388889</v>
      </c>
      <c r="T1547" s="9">
        <f t="shared" si="49"/>
        <v>41789.458333333328</v>
      </c>
    </row>
    <row r="1548" spans="1:20" ht="45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>E1548/D1548</f>
        <v>1.4333333333333333</v>
      </c>
      <c r="P1548">
        <f>E1548/L1548</f>
        <v>51.6</v>
      </c>
      <c r="Q1548" t="s">
        <v>8313</v>
      </c>
      <c r="R1548" t="s">
        <v>8353</v>
      </c>
      <c r="S1548" s="9">
        <f t="shared" si="48"/>
        <v>42783.251064814809</v>
      </c>
      <c r="T1548" s="9">
        <f t="shared" si="49"/>
        <v>42797.251064814809</v>
      </c>
    </row>
    <row r="1549" spans="1:20" ht="30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>E1549/D1549</f>
        <v>1.3144</v>
      </c>
      <c r="P1549">
        <f>E1549/L1549</f>
        <v>164.3</v>
      </c>
      <c r="Q1549" t="s">
        <v>8313</v>
      </c>
      <c r="R1549" t="s">
        <v>8353</v>
      </c>
      <c r="S1549" s="9">
        <f t="shared" si="48"/>
        <v>42053.49596064815</v>
      </c>
      <c r="T1549" s="9">
        <f t="shared" si="49"/>
        <v>42083.454293981478</v>
      </c>
    </row>
    <row r="1550" spans="1:20" ht="30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>E1550/D1550</f>
        <v>1.6801999999999999</v>
      </c>
      <c r="P1550">
        <f>E1550/L1550</f>
        <v>84.858585858585855</v>
      </c>
      <c r="Q1550" t="s">
        <v>8313</v>
      </c>
      <c r="R1550" t="s">
        <v>8353</v>
      </c>
      <c r="S1550" s="9">
        <f t="shared" si="48"/>
        <v>42567.055844907409</v>
      </c>
      <c r="T1550" s="9">
        <f t="shared" si="49"/>
        <v>42597.055844907409</v>
      </c>
    </row>
    <row r="1551" spans="1:20" ht="45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>E1551/D1551</f>
        <v>1.0967666666666667</v>
      </c>
      <c r="P1551">
        <f>E1551/L1551</f>
        <v>94.548850574712645</v>
      </c>
      <c r="Q1551" t="s">
        <v>8313</v>
      </c>
      <c r="R1551" t="s">
        <v>8353</v>
      </c>
      <c r="S1551" s="9">
        <f t="shared" si="48"/>
        <v>41932.500543981478</v>
      </c>
      <c r="T1551" s="9">
        <f t="shared" si="49"/>
        <v>41960.982638888883</v>
      </c>
    </row>
    <row r="1552" spans="1:20" ht="45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>E1552/D1552</f>
        <v>1.0668571428571429</v>
      </c>
      <c r="P1552">
        <f>E1552/L1552</f>
        <v>45.536585365853661</v>
      </c>
      <c r="Q1552" t="s">
        <v>8313</v>
      </c>
      <c r="R1552" t="s">
        <v>8353</v>
      </c>
      <c r="S1552" s="9">
        <f t="shared" si="48"/>
        <v>42233.5390162037</v>
      </c>
      <c r="T1552" s="9">
        <f t="shared" si="49"/>
        <v>42263.5390162037</v>
      </c>
    </row>
    <row r="1553" spans="1:20" ht="75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>E1553/D1553</f>
        <v>1</v>
      </c>
      <c r="P1553">
        <f>E1553/L1553</f>
        <v>51.724137931034484</v>
      </c>
      <c r="Q1553" t="s">
        <v>8313</v>
      </c>
      <c r="R1553" t="s">
        <v>8353</v>
      </c>
      <c r="S1553" s="9">
        <f t="shared" si="48"/>
        <v>42597.674155092587</v>
      </c>
      <c r="T1553" s="9">
        <f t="shared" si="49"/>
        <v>42657.674155092587</v>
      </c>
    </row>
    <row r="1554" spans="1:20" ht="45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>E1554/D1554</f>
        <v>1.272</v>
      </c>
      <c r="P1554">
        <f>E1554/L1554</f>
        <v>50.88</v>
      </c>
      <c r="Q1554" t="s">
        <v>8313</v>
      </c>
      <c r="R1554" t="s">
        <v>8353</v>
      </c>
      <c r="S1554" s="9">
        <f t="shared" si="48"/>
        <v>42227.836331018516</v>
      </c>
      <c r="T1554" s="9">
        <f t="shared" si="49"/>
        <v>42257.836331018516</v>
      </c>
    </row>
    <row r="1555" spans="1:20" ht="45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>E1555/D1555</f>
        <v>1.4653333333333334</v>
      </c>
      <c r="P1555">
        <f>E1555/L1555</f>
        <v>191.13043478260869</v>
      </c>
      <c r="Q1555" t="s">
        <v>8313</v>
      </c>
      <c r="R1555" t="s">
        <v>8353</v>
      </c>
      <c r="S1555" s="9">
        <f t="shared" si="48"/>
        <v>42569.901909722219</v>
      </c>
      <c r="T1555" s="9">
        <f t="shared" si="49"/>
        <v>42599.901909722219</v>
      </c>
    </row>
    <row r="1556" spans="1:20" ht="60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>E1556/D1556</f>
        <v>1.1253599999999999</v>
      </c>
      <c r="P1556">
        <f>E1556/L1556</f>
        <v>89.314285714285717</v>
      </c>
      <c r="Q1556" t="s">
        <v>8313</v>
      </c>
      <c r="R1556" t="s">
        <v>8353</v>
      </c>
      <c r="S1556" s="9">
        <f t="shared" si="48"/>
        <v>42644.327025462961</v>
      </c>
      <c r="T1556" s="9">
        <f t="shared" si="49"/>
        <v>42674.957638888889</v>
      </c>
    </row>
    <row r="1557" spans="1:20" ht="30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>E1557/D1557</f>
        <v>1.0878684000000001</v>
      </c>
      <c r="P1557">
        <f>E1557/L1557</f>
        <v>88.588631921824103</v>
      </c>
      <c r="Q1557" t="s">
        <v>8313</v>
      </c>
      <c r="R1557" t="s">
        <v>8353</v>
      </c>
      <c r="S1557" s="9">
        <f t="shared" si="48"/>
        <v>41368.351956018516</v>
      </c>
      <c r="T1557" s="9">
        <f t="shared" si="49"/>
        <v>41398.351956018516</v>
      </c>
    </row>
    <row r="1558" spans="1:20" ht="45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>E1558/D1558</f>
        <v>1.26732</v>
      </c>
      <c r="P1558">
        <f>E1558/L1558</f>
        <v>96.300911854103347</v>
      </c>
      <c r="Q1558" t="s">
        <v>8313</v>
      </c>
      <c r="R1558" t="s">
        <v>8353</v>
      </c>
      <c r="S1558" s="9">
        <f t="shared" si="48"/>
        <v>41466.576898148145</v>
      </c>
      <c r="T1558" s="9">
        <f t="shared" si="49"/>
        <v>41502.290972222218</v>
      </c>
    </row>
    <row r="1559" spans="1:20" ht="60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>E1559/D1559</f>
        <v>2.1320000000000001</v>
      </c>
      <c r="P1559">
        <f>E1559/L1559</f>
        <v>33.3125</v>
      </c>
      <c r="Q1559" t="s">
        <v>8313</v>
      </c>
      <c r="R1559" t="s">
        <v>8353</v>
      </c>
      <c r="S1559" s="9">
        <f t="shared" si="48"/>
        <v>40378.684872685182</v>
      </c>
      <c r="T1559" s="9">
        <f t="shared" si="49"/>
        <v>40452.999305555553</v>
      </c>
    </row>
    <row r="1560" spans="1:20" ht="45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>E1560/D1560</f>
        <v>1.0049999999999999</v>
      </c>
      <c r="P1560">
        <f>E1560/L1560</f>
        <v>37.222222222222221</v>
      </c>
      <c r="Q1560" t="s">
        <v>8313</v>
      </c>
      <c r="R1560" t="s">
        <v>8353</v>
      </c>
      <c r="S1560" s="9">
        <f t="shared" si="48"/>
        <v>42373.043946759259</v>
      </c>
      <c r="T1560" s="9">
        <f t="shared" si="49"/>
        <v>42433.043946759259</v>
      </c>
    </row>
    <row r="1561" spans="1:20" ht="45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>E1561/D1561</f>
        <v>1.0871389999999999</v>
      </c>
      <c r="P1561">
        <f>E1561/L1561</f>
        <v>92.130423728813554</v>
      </c>
      <c r="Q1561" t="s">
        <v>8313</v>
      </c>
      <c r="R1561" t="s">
        <v>8353</v>
      </c>
      <c r="S1561" s="9">
        <f t="shared" si="48"/>
        <v>41610.586087962962</v>
      </c>
      <c r="T1561" s="9">
        <f t="shared" si="49"/>
        <v>41637.124305555553</v>
      </c>
    </row>
    <row r="1562" spans="1:20" ht="45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>E1562/D1562</f>
        <v>1.075</v>
      </c>
      <c r="P1562">
        <f>E1562/L1562</f>
        <v>76.785714285714292</v>
      </c>
      <c r="Q1562" t="s">
        <v>8313</v>
      </c>
      <c r="R1562" t="s">
        <v>8353</v>
      </c>
      <c r="S1562" s="9">
        <f t="shared" si="48"/>
        <v>42177.583576388883</v>
      </c>
      <c r="T1562" s="9">
        <f t="shared" si="49"/>
        <v>42181.749999999993</v>
      </c>
    </row>
    <row r="1563" spans="1:20" ht="30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>E1563/D1563</f>
        <v>1.1048192771084338</v>
      </c>
      <c r="P1563">
        <f>E1563/L1563</f>
        <v>96.526315789473685</v>
      </c>
      <c r="Q1563" t="s">
        <v>8313</v>
      </c>
      <c r="R1563" t="s">
        <v>8353</v>
      </c>
      <c r="S1563" s="9">
        <f t="shared" si="48"/>
        <v>42359.660277777781</v>
      </c>
      <c r="T1563" s="9">
        <f t="shared" si="49"/>
        <v>42389.660277777781</v>
      </c>
    </row>
    <row r="1564" spans="1:20" ht="45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>E1564/D1564</f>
        <v>1.28</v>
      </c>
      <c r="P1564">
        <f>E1564/L1564</f>
        <v>51.891891891891895</v>
      </c>
      <c r="Q1564" t="s">
        <v>8313</v>
      </c>
      <c r="R1564" t="s">
        <v>8353</v>
      </c>
      <c r="S1564" s="9">
        <f t="shared" si="48"/>
        <v>42253.479710648149</v>
      </c>
      <c r="T1564" s="9">
        <f t="shared" si="49"/>
        <v>42283.479710648149</v>
      </c>
    </row>
    <row r="1565" spans="1:20" ht="45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>E1565/D1565</f>
        <v>1.1000666666666667</v>
      </c>
      <c r="P1565">
        <f>E1565/L1565</f>
        <v>128.9140625</v>
      </c>
      <c r="Q1565" t="s">
        <v>8313</v>
      </c>
      <c r="R1565" t="s">
        <v>8353</v>
      </c>
      <c r="S1565" s="9">
        <f t="shared" si="48"/>
        <v>42082.862256944441</v>
      </c>
      <c r="T1565" s="9">
        <f t="shared" si="49"/>
        <v>42109.909722222219</v>
      </c>
    </row>
    <row r="1566" spans="1:20" ht="45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>E1566/D1566</f>
        <v>1.0934166666666667</v>
      </c>
      <c r="P1566">
        <f>E1566/L1566</f>
        <v>84.108974358974365</v>
      </c>
      <c r="Q1566" t="s">
        <v>8313</v>
      </c>
      <c r="R1566" t="s">
        <v>8353</v>
      </c>
      <c r="S1566" s="9">
        <f t="shared" si="48"/>
        <v>42387.518495370365</v>
      </c>
      <c r="T1566" s="9">
        <f t="shared" si="49"/>
        <v>42402.518495370365</v>
      </c>
    </row>
    <row r="1567" spans="1:20" ht="45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>E1567/D1567</f>
        <v>1.3270650000000002</v>
      </c>
      <c r="P1567">
        <f>E1567/L1567</f>
        <v>82.941562500000003</v>
      </c>
      <c r="Q1567" t="s">
        <v>8313</v>
      </c>
      <c r="R1567" t="s">
        <v>8353</v>
      </c>
      <c r="S1567" s="9">
        <f t="shared" si="48"/>
        <v>41842.947395833333</v>
      </c>
      <c r="T1567" s="9">
        <f t="shared" si="49"/>
        <v>41872.947395833333</v>
      </c>
    </row>
    <row r="1568" spans="1:20" ht="45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>E1568/D1568</f>
        <v>1.9084810126582279</v>
      </c>
      <c r="P1568">
        <f>E1568/L1568</f>
        <v>259.94827586206895</v>
      </c>
      <c r="Q1568" t="s">
        <v>8313</v>
      </c>
      <c r="R1568" t="s">
        <v>8353</v>
      </c>
      <c r="S1568" s="9">
        <f t="shared" si="48"/>
        <v>41862.59474537037</v>
      </c>
      <c r="T1568" s="9">
        <f t="shared" si="49"/>
        <v>41891.994444444441</v>
      </c>
    </row>
    <row r="1569" spans="1:20" ht="45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>E1569/D1569</f>
        <v>1.49</v>
      </c>
      <c r="P1569">
        <f>E1569/L1569</f>
        <v>37.25</v>
      </c>
      <c r="Q1569" t="s">
        <v>8313</v>
      </c>
      <c r="R1569" t="s">
        <v>8353</v>
      </c>
      <c r="S1569" s="9">
        <f t="shared" si="48"/>
        <v>42443.780717592592</v>
      </c>
      <c r="T1569" s="9">
        <f t="shared" si="49"/>
        <v>42487.344444444439</v>
      </c>
    </row>
    <row r="1570" spans="1:20" ht="45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>E1570/D1570</f>
        <v>1.6639999999999999</v>
      </c>
      <c r="P1570">
        <f>E1570/L1570</f>
        <v>177.02127659574469</v>
      </c>
      <c r="Q1570" t="s">
        <v>8313</v>
      </c>
      <c r="R1570" t="s">
        <v>8353</v>
      </c>
      <c r="S1570" s="9">
        <f t="shared" si="48"/>
        <v>41975.692847222221</v>
      </c>
      <c r="T1570" s="9">
        <f t="shared" si="49"/>
        <v>42004.681944444441</v>
      </c>
    </row>
    <row r="1571" spans="1:20" ht="45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>E1571/D1571</f>
        <v>1.0666666666666667</v>
      </c>
      <c r="P1571">
        <f>E1571/L1571</f>
        <v>74.074074074074076</v>
      </c>
      <c r="Q1571" t="s">
        <v>8313</v>
      </c>
      <c r="R1571" t="s">
        <v>8353</v>
      </c>
      <c r="S1571" s="9">
        <f t="shared" si="48"/>
        <v>42138.806192129625</v>
      </c>
      <c r="T1571" s="9">
        <f t="shared" si="49"/>
        <v>42168.806192129625</v>
      </c>
    </row>
    <row r="1572" spans="1:20" ht="30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>E1572/D1572</f>
        <v>1.06</v>
      </c>
      <c r="P1572">
        <f>E1572/L1572</f>
        <v>70.666666666666671</v>
      </c>
      <c r="Q1572" t="s">
        <v>8313</v>
      </c>
      <c r="R1572" t="s">
        <v>8353</v>
      </c>
      <c r="S1572" s="9">
        <f t="shared" si="48"/>
        <v>42464.960185185184</v>
      </c>
      <c r="T1572" s="9">
        <f t="shared" si="49"/>
        <v>42494.960185185184</v>
      </c>
    </row>
    <row r="1573" spans="1:20" ht="45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>E1573/D1573</f>
        <v>1.1752499999999999</v>
      </c>
      <c r="P1573">
        <f>E1573/L1573</f>
        <v>110.35211267605634</v>
      </c>
      <c r="Q1573" t="s">
        <v>8313</v>
      </c>
      <c r="R1573" t="s">
        <v>8314</v>
      </c>
      <c r="S1573" s="9">
        <f t="shared" si="48"/>
        <v>41909.761053240734</v>
      </c>
      <c r="T1573" s="9">
        <f t="shared" si="49"/>
        <v>41949.802719907406</v>
      </c>
    </row>
    <row r="1574" spans="1:20" ht="30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>E1574/D1574</f>
        <v>1.3116666666666668</v>
      </c>
      <c r="P1574">
        <f>E1574/L1574</f>
        <v>41.421052631578945</v>
      </c>
      <c r="Q1574" t="s">
        <v>8313</v>
      </c>
      <c r="R1574" t="s">
        <v>8314</v>
      </c>
      <c r="S1574" s="9">
        <f t="shared" si="48"/>
        <v>41891.456990740735</v>
      </c>
      <c r="T1574" s="9">
        <f t="shared" si="49"/>
        <v>41912.958333333328</v>
      </c>
    </row>
    <row r="1575" spans="1:20" ht="45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>E1575/D1575</f>
        <v>1.04</v>
      </c>
      <c r="P1575">
        <f>E1575/L1575</f>
        <v>52</v>
      </c>
      <c r="Q1575" t="s">
        <v>8313</v>
      </c>
      <c r="R1575" t="s">
        <v>8314</v>
      </c>
      <c r="S1575" s="9">
        <f t="shared" si="48"/>
        <v>41225.809027777774</v>
      </c>
      <c r="T1575" s="9">
        <f t="shared" si="49"/>
        <v>41249.875</v>
      </c>
    </row>
    <row r="1576" spans="1:20" ht="60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>E1576/D1576</f>
        <v>1.01</v>
      </c>
      <c r="P1576">
        <f>E1576/L1576</f>
        <v>33.990384615384613</v>
      </c>
      <c r="Q1576" t="s">
        <v>8313</v>
      </c>
      <c r="R1576" t="s">
        <v>8314</v>
      </c>
      <c r="S1576" s="9">
        <f t="shared" si="48"/>
        <v>40478.055590277778</v>
      </c>
      <c r="T1576" s="9">
        <f t="shared" si="49"/>
        <v>40567.958333333328</v>
      </c>
    </row>
    <row r="1577" spans="1:20" ht="30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>E1577/D1577</f>
        <v>1.004</v>
      </c>
      <c r="P1577">
        <f>E1577/L1577</f>
        <v>103.35294117647059</v>
      </c>
      <c r="Q1577" t="s">
        <v>8313</v>
      </c>
      <c r="R1577" t="s">
        <v>8314</v>
      </c>
      <c r="S1577" s="9">
        <f t="shared" si="48"/>
        <v>41862.631643518514</v>
      </c>
      <c r="T1577" s="9">
        <f t="shared" si="49"/>
        <v>41892.631643518514</v>
      </c>
    </row>
    <row r="1578" spans="1:20" ht="45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>E1578/D1578</f>
        <v>1.0595454545454546</v>
      </c>
      <c r="P1578">
        <f>E1578/L1578</f>
        <v>34.791044776119406</v>
      </c>
      <c r="Q1578" t="s">
        <v>8313</v>
      </c>
      <c r="R1578" t="s">
        <v>8314</v>
      </c>
      <c r="S1578" s="9">
        <f t="shared" si="48"/>
        <v>41550.659340277773</v>
      </c>
      <c r="T1578" s="9">
        <f t="shared" si="49"/>
        <v>41580.659340277773</v>
      </c>
    </row>
    <row r="1579" spans="1:20" ht="45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>E1579/D1579</f>
        <v>3.3558333333333334</v>
      </c>
      <c r="P1579">
        <f>E1579/L1579</f>
        <v>41.773858921161825</v>
      </c>
      <c r="Q1579" t="s">
        <v>8313</v>
      </c>
      <c r="R1579" t="s">
        <v>8314</v>
      </c>
      <c r="S1579" s="9">
        <f t="shared" si="48"/>
        <v>40632.946030092593</v>
      </c>
      <c r="T1579" s="9">
        <f t="shared" si="49"/>
        <v>40663.999305555553</v>
      </c>
    </row>
    <row r="1580" spans="1:20" ht="45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>E1580/D1580</f>
        <v>1.1292857142857142</v>
      </c>
      <c r="P1580">
        <f>E1580/L1580</f>
        <v>64.268292682926827</v>
      </c>
      <c r="Q1580" t="s">
        <v>8313</v>
      </c>
      <c r="R1580" t="s">
        <v>8314</v>
      </c>
      <c r="S1580" s="9">
        <f t="shared" si="48"/>
        <v>40970.667337962957</v>
      </c>
      <c r="T1580" s="9">
        <f t="shared" si="49"/>
        <v>41000.625671296293</v>
      </c>
    </row>
    <row r="1581" spans="1:20" ht="45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>E1581/D1581</f>
        <v>1.885046</v>
      </c>
      <c r="P1581">
        <f>E1581/L1581</f>
        <v>31.209370860927152</v>
      </c>
      <c r="Q1581" t="s">
        <v>8313</v>
      </c>
      <c r="R1581" t="s">
        <v>8314</v>
      </c>
      <c r="S1581" s="9">
        <f t="shared" si="48"/>
        <v>41233.290798611109</v>
      </c>
      <c r="T1581" s="9">
        <f t="shared" si="49"/>
        <v>41263.290798611109</v>
      </c>
    </row>
    <row r="1582" spans="1:20" ht="45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>E1582/D1582</f>
        <v>1.0181818181818181</v>
      </c>
      <c r="P1582">
        <f>E1582/L1582</f>
        <v>62.921348314606739</v>
      </c>
      <c r="Q1582" t="s">
        <v>8313</v>
      </c>
      <c r="R1582" t="s">
        <v>8314</v>
      </c>
      <c r="S1582" s="9">
        <f t="shared" si="48"/>
        <v>41026.744722222218</v>
      </c>
      <c r="T1582" s="9">
        <f t="shared" si="49"/>
        <v>41061.744722222218</v>
      </c>
    </row>
    <row r="1583" spans="1:20" ht="30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>E1583/D1583</f>
        <v>1.01</v>
      </c>
      <c r="P1583">
        <f>E1583/L1583</f>
        <v>98.536585365853654</v>
      </c>
      <c r="Q1583" t="s">
        <v>8313</v>
      </c>
      <c r="R1583" t="s">
        <v>8314</v>
      </c>
      <c r="S1583" s="9">
        <f t="shared" si="48"/>
        <v>41829.579918981479</v>
      </c>
      <c r="T1583" s="9">
        <f t="shared" si="49"/>
        <v>41839</v>
      </c>
    </row>
    <row r="1584" spans="1:20" ht="30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>E1584/D1584</f>
        <v>1.1399999999999999</v>
      </c>
      <c r="P1584">
        <f>E1584/L1584</f>
        <v>82.608695652173907</v>
      </c>
      <c r="Q1584" t="s">
        <v>8313</v>
      </c>
      <c r="R1584" t="s">
        <v>8314</v>
      </c>
      <c r="S1584" s="9">
        <f t="shared" si="48"/>
        <v>41447.631388888891</v>
      </c>
      <c r="T1584" s="9">
        <f t="shared" si="49"/>
        <v>41477.631388888891</v>
      </c>
    </row>
    <row r="1585" spans="1:20" ht="30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>E1585/D1585</f>
        <v>1.3348133333333334</v>
      </c>
      <c r="P1585">
        <f>E1585/L1585</f>
        <v>38.504230769230773</v>
      </c>
      <c r="Q1585" t="s">
        <v>8313</v>
      </c>
      <c r="R1585" t="s">
        <v>8314</v>
      </c>
      <c r="S1585" s="9">
        <f t="shared" si="48"/>
        <v>40883.858344907407</v>
      </c>
      <c r="T1585" s="9">
        <f t="shared" si="49"/>
        <v>40926.75</v>
      </c>
    </row>
    <row r="1586" spans="1:20" ht="45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>E1586/D1586</f>
        <v>1.0153333333333334</v>
      </c>
      <c r="P1586">
        <f>E1586/L1586</f>
        <v>80.15789473684211</v>
      </c>
      <c r="Q1586" t="s">
        <v>8313</v>
      </c>
      <c r="R1586" t="s">
        <v>8314</v>
      </c>
      <c r="S1586" s="9">
        <f t="shared" si="48"/>
        <v>41841.056562499994</v>
      </c>
      <c r="T1586" s="9">
        <f t="shared" si="49"/>
        <v>41863.999305555553</v>
      </c>
    </row>
    <row r="1587" spans="1:20" ht="45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>E1587/D1587</f>
        <v>1.0509999999999999</v>
      </c>
      <c r="P1587">
        <f>E1587/L1587</f>
        <v>28.405405405405407</v>
      </c>
      <c r="Q1587" t="s">
        <v>8313</v>
      </c>
      <c r="R1587" t="s">
        <v>8314</v>
      </c>
      <c r="S1587" s="9">
        <f t="shared" si="48"/>
        <v>41897.327800925923</v>
      </c>
      <c r="T1587" s="9">
        <f t="shared" si="49"/>
        <v>41927.327800925923</v>
      </c>
    </row>
    <row r="1588" spans="1:20" ht="45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>E1588/D1588</f>
        <v>1.2715000000000001</v>
      </c>
      <c r="P1588">
        <f>E1588/L1588</f>
        <v>80.730158730158735</v>
      </c>
      <c r="Q1588" t="s">
        <v>8313</v>
      </c>
      <c r="R1588" t="s">
        <v>8314</v>
      </c>
      <c r="S1588" s="9">
        <f t="shared" si="48"/>
        <v>41799.47756944444</v>
      </c>
      <c r="T1588" s="9">
        <f t="shared" si="49"/>
        <v>41826.875</v>
      </c>
    </row>
    <row r="1589" spans="1:20" ht="45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>E1589/D1589</f>
        <v>1.1115384615384616</v>
      </c>
      <c r="P1589">
        <f>E1589/L1589</f>
        <v>200.69444444444446</v>
      </c>
      <c r="Q1589" t="s">
        <v>8313</v>
      </c>
      <c r="R1589" t="s">
        <v>8314</v>
      </c>
      <c r="S1589" s="9">
        <f t="shared" si="48"/>
        <v>41775.545428240737</v>
      </c>
      <c r="T1589" s="9">
        <f t="shared" si="49"/>
        <v>41805.545428240737</v>
      </c>
    </row>
    <row r="1590" spans="1:20" ht="45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>E1590/D1590</f>
        <v>1.0676000000000001</v>
      </c>
      <c r="P1590">
        <f>E1590/L1590</f>
        <v>37.591549295774648</v>
      </c>
      <c r="Q1590" t="s">
        <v>8313</v>
      </c>
      <c r="R1590" t="s">
        <v>8314</v>
      </c>
      <c r="S1590" s="9">
        <f t="shared" si="48"/>
        <v>41766.597395833327</v>
      </c>
      <c r="T1590" s="9">
        <f t="shared" si="49"/>
        <v>41799.597395833327</v>
      </c>
    </row>
    <row r="1591" spans="1:20" ht="45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>E1591/D1591</f>
        <v>1.6266666666666667</v>
      </c>
      <c r="P1591">
        <f>E1591/L1591</f>
        <v>58.095238095238095</v>
      </c>
      <c r="Q1591" t="s">
        <v>8313</v>
      </c>
      <c r="R1591" t="s">
        <v>8314</v>
      </c>
      <c r="S1591" s="9">
        <f t="shared" si="48"/>
        <v>40643.950925925921</v>
      </c>
      <c r="T1591" s="9">
        <f t="shared" si="49"/>
        <v>40665.957638888889</v>
      </c>
    </row>
    <row r="1592" spans="1:20" ht="45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>E1592/D1592</f>
        <v>1.6022808571428573</v>
      </c>
      <c r="P1592">
        <f>E1592/L1592</f>
        <v>60.300892473118282</v>
      </c>
      <c r="Q1592" t="s">
        <v>8313</v>
      </c>
      <c r="R1592" t="s">
        <v>8314</v>
      </c>
      <c r="S1592" s="9">
        <f t="shared" si="48"/>
        <v>41940.483252314814</v>
      </c>
      <c r="T1592" s="9">
        <f t="shared" si="49"/>
        <v>41969.124305555553</v>
      </c>
    </row>
    <row r="1593" spans="1:20" ht="30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>E1593/D1593</f>
        <v>1.1616666666666666</v>
      </c>
      <c r="P1593">
        <f>E1593/L1593</f>
        <v>63.363636363636367</v>
      </c>
      <c r="Q1593" t="s">
        <v>8313</v>
      </c>
      <c r="R1593" t="s">
        <v>8314</v>
      </c>
      <c r="S1593" s="9">
        <f t="shared" si="48"/>
        <v>41838.967372685183</v>
      </c>
      <c r="T1593" s="9">
        <f t="shared" si="49"/>
        <v>41852.967372685183</v>
      </c>
    </row>
    <row r="1594" spans="1:20" ht="45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>E1594/D1594</f>
        <v>1.242</v>
      </c>
      <c r="P1594">
        <f>E1594/L1594</f>
        <v>50.901639344262293</v>
      </c>
      <c r="Q1594" t="s">
        <v>8313</v>
      </c>
      <c r="R1594" t="s">
        <v>8314</v>
      </c>
      <c r="S1594" s="9">
        <f t="shared" si="48"/>
        <v>41771.897604166668</v>
      </c>
      <c r="T1594" s="9">
        <f t="shared" si="49"/>
        <v>41803.708333333328</v>
      </c>
    </row>
    <row r="1595" spans="1:20" ht="30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>E1595/D1595</f>
        <v>1.030125</v>
      </c>
      <c r="P1595">
        <f>E1595/L1595</f>
        <v>100.5</v>
      </c>
      <c r="Q1595" t="s">
        <v>8313</v>
      </c>
      <c r="R1595" t="s">
        <v>8314</v>
      </c>
      <c r="S1595" s="9">
        <f t="shared" si="48"/>
        <v>41591.529641203699</v>
      </c>
      <c r="T1595" s="9">
        <f t="shared" si="49"/>
        <v>41620.999305555553</v>
      </c>
    </row>
    <row r="1596" spans="1:20" ht="30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>E1596/D1596</f>
        <v>1.1225000000000001</v>
      </c>
      <c r="P1596">
        <f>E1596/L1596</f>
        <v>31.619718309859156</v>
      </c>
      <c r="Q1596" t="s">
        <v>8313</v>
      </c>
      <c r="R1596" t="s">
        <v>8314</v>
      </c>
      <c r="S1596" s="9">
        <f t="shared" si="48"/>
        <v>41788.872037037036</v>
      </c>
      <c r="T1596" s="9">
        <f t="shared" si="49"/>
        <v>41821.958333333328</v>
      </c>
    </row>
    <row r="1597" spans="1:20" ht="45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>E1597/D1597</f>
        <v>1.0881428571428571</v>
      </c>
      <c r="P1597">
        <f>E1597/L1597</f>
        <v>65.102564102564102</v>
      </c>
      <c r="Q1597" t="s">
        <v>8313</v>
      </c>
      <c r="R1597" t="s">
        <v>8314</v>
      </c>
      <c r="S1597" s="9">
        <f t="shared" si="48"/>
        <v>42466.399976851848</v>
      </c>
      <c r="T1597" s="9">
        <f t="shared" si="49"/>
        <v>42496.399976851848</v>
      </c>
    </row>
    <row r="1598" spans="1:20" ht="45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>E1598/D1598</f>
        <v>1.1499999999999999</v>
      </c>
      <c r="P1598">
        <f>E1598/L1598</f>
        <v>79.310344827586206</v>
      </c>
      <c r="Q1598" t="s">
        <v>8313</v>
      </c>
      <c r="R1598" t="s">
        <v>8314</v>
      </c>
      <c r="S1598" s="9">
        <f t="shared" si="48"/>
        <v>40923.521620370368</v>
      </c>
      <c r="T1598" s="9">
        <f t="shared" si="49"/>
        <v>40953.521620370368</v>
      </c>
    </row>
    <row r="1599" spans="1:20" ht="45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>E1599/D1599</f>
        <v>1.03</v>
      </c>
      <c r="P1599">
        <f>E1599/L1599</f>
        <v>139.18918918918919</v>
      </c>
      <c r="Q1599" t="s">
        <v>8313</v>
      </c>
      <c r="R1599" t="s">
        <v>8314</v>
      </c>
      <c r="S1599" s="9">
        <f t="shared" si="48"/>
        <v>41878.670046296298</v>
      </c>
      <c r="T1599" s="9">
        <f t="shared" si="49"/>
        <v>41908.670046296298</v>
      </c>
    </row>
    <row r="1600" spans="1:20" ht="45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>E1600/D1600</f>
        <v>1.0113333333333334</v>
      </c>
      <c r="P1600">
        <f>E1600/L1600</f>
        <v>131.91304347826087</v>
      </c>
      <c r="Q1600" t="s">
        <v>8313</v>
      </c>
      <c r="R1600" t="s">
        <v>8314</v>
      </c>
      <c r="S1600" s="9">
        <f t="shared" si="48"/>
        <v>41862.656342592592</v>
      </c>
      <c r="T1600" s="9">
        <f t="shared" si="49"/>
        <v>41876.656342592592</v>
      </c>
    </row>
    <row r="1601" spans="1:20" ht="45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>E1601/D1601</f>
        <v>1.0955999999999999</v>
      </c>
      <c r="P1601">
        <f>E1601/L1601</f>
        <v>91.3</v>
      </c>
      <c r="Q1601" t="s">
        <v>8313</v>
      </c>
      <c r="R1601" t="s">
        <v>8314</v>
      </c>
      <c r="S1601" s="9">
        <f t="shared" si="48"/>
        <v>40531.678553240738</v>
      </c>
      <c r="T1601" s="9">
        <f t="shared" si="49"/>
        <v>40591.678553240738</v>
      </c>
    </row>
    <row r="1602" spans="1:20" ht="45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>E1602/D1602</f>
        <v>1.148421052631579</v>
      </c>
      <c r="P1602">
        <f>E1602/L1602</f>
        <v>39.672727272727272</v>
      </c>
      <c r="Q1602" t="s">
        <v>8313</v>
      </c>
      <c r="R1602" t="s">
        <v>8314</v>
      </c>
      <c r="S1602" s="9">
        <f t="shared" si="48"/>
        <v>41477.722581018512</v>
      </c>
      <c r="T1602" s="9">
        <f t="shared" si="49"/>
        <v>41504.416666666664</v>
      </c>
    </row>
    <row r="1603" spans="1:20" ht="45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>E1603/D1603</f>
        <v>1.1739999999999999</v>
      </c>
      <c r="P1603">
        <f>E1603/L1603</f>
        <v>57.549019607843135</v>
      </c>
      <c r="Q1603" t="s">
        <v>8313</v>
      </c>
      <c r="R1603" t="s">
        <v>8314</v>
      </c>
      <c r="S1603" s="9">
        <f t="shared" ref="S1603:S1666" si="50">(J1603/86400)+25569+(-5/24)</f>
        <v>41781.458437499998</v>
      </c>
      <c r="T1603" s="9">
        <f t="shared" ref="T1603:T1666" si="51">(I1603/86400)+25569+(-5/24)</f>
        <v>41811.458437499998</v>
      </c>
    </row>
    <row r="1604" spans="1:20" ht="45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>E1604/D1604</f>
        <v>1.7173333333333334</v>
      </c>
      <c r="P1604">
        <f>E1604/L1604</f>
        <v>33.025641025641029</v>
      </c>
      <c r="Q1604" t="s">
        <v>8313</v>
      </c>
      <c r="R1604" t="s">
        <v>8314</v>
      </c>
      <c r="S1604" s="9">
        <f t="shared" si="50"/>
        <v>41806.396701388883</v>
      </c>
      <c r="T1604" s="9">
        <f t="shared" si="51"/>
        <v>41836.396701388883</v>
      </c>
    </row>
    <row r="1605" spans="1:20" ht="30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>E1605/D1605</f>
        <v>1.1416238095238094</v>
      </c>
      <c r="P1605">
        <f>E1605/L1605</f>
        <v>77.335806451612896</v>
      </c>
      <c r="Q1605" t="s">
        <v>8313</v>
      </c>
      <c r="R1605" t="s">
        <v>8314</v>
      </c>
      <c r="S1605" s="9">
        <f t="shared" si="50"/>
        <v>41375.49387731481</v>
      </c>
      <c r="T1605" s="9">
        <f t="shared" si="51"/>
        <v>41400.49387731481</v>
      </c>
    </row>
    <row r="1606" spans="1:20" ht="45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>E1606/D1606</f>
        <v>1.1975</v>
      </c>
      <c r="P1606">
        <f>E1606/L1606</f>
        <v>31.933333333333334</v>
      </c>
      <c r="Q1606" t="s">
        <v>8313</v>
      </c>
      <c r="R1606" t="s">
        <v>8314</v>
      </c>
      <c r="S1606" s="9">
        <f t="shared" si="50"/>
        <v>41780.204270833332</v>
      </c>
      <c r="T1606" s="9">
        <f t="shared" si="51"/>
        <v>41810.204270833332</v>
      </c>
    </row>
    <row r="1607" spans="1:20" ht="45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>E1607/D1607</f>
        <v>1.0900000000000001</v>
      </c>
      <c r="P1607">
        <f>E1607/L1607</f>
        <v>36.333333333333336</v>
      </c>
      <c r="Q1607" t="s">
        <v>8313</v>
      </c>
      <c r="R1607" t="s">
        <v>8314</v>
      </c>
      <c r="S1607" s="9">
        <f t="shared" si="50"/>
        <v>41779.101701388885</v>
      </c>
      <c r="T1607" s="9">
        <f t="shared" si="51"/>
        <v>41805.458333333328</v>
      </c>
    </row>
    <row r="1608" spans="1:20" ht="60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>E1608/D1608</f>
        <v>1.0088571428571429</v>
      </c>
      <c r="P1608">
        <f>E1608/L1608</f>
        <v>46.768211920529801</v>
      </c>
      <c r="Q1608" t="s">
        <v>8313</v>
      </c>
      <c r="R1608" t="s">
        <v>8314</v>
      </c>
      <c r="S1608" s="9">
        <f t="shared" si="50"/>
        <v>40883.740983796291</v>
      </c>
      <c r="T1608" s="9">
        <f t="shared" si="51"/>
        <v>40939.5</v>
      </c>
    </row>
    <row r="1609" spans="1:20" ht="45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>E1609/D1609</f>
        <v>1.0900000000000001</v>
      </c>
      <c r="P1609">
        <f>E1609/L1609</f>
        <v>40.073529411764703</v>
      </c>
      <c r="Q1609" t="s">
        <v>8313</v>
      </c>
      <c r="R1609" t="s">
        <v>8314</v>
      </c>
      <c r="S1609" s="9">
        <f t="shared" si="50"/>
        <v>41491.586446759255</v>
      </c>
      <c r="T1609" s="9">
        <f t="shared" si="51"/>
        <v>41509.586446759255</v>
      </c>
    </row>
    <row r="1610" spans="1:20" ht="45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>E1610/D1610</f>
        <v>1.0720930232558139</v>
      </c>
      <c r="P1610">
        <f>E1610/L1610</f>
        <v>100.21739130434783</v>
      </c>
      <c r="Q1610" t="s">
        <v>8313</v>
      </c>
      <c r="R1610" t="s">
        <v>8314</v>
      </c>
      <c r="S1610" s="9">
        <f t="shared" si="50"/>
        <v>41791.785081018512</v>
      </c>
      <c r="T1610" s="9">
        <f t="shared" si="51"/>
        <v>41821.785081018512</v>
      </c>
    </row>
    <row r="1611" spans="1:20" ht="45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>E1611/D1611</f>
        <v>1</v>
      </c>
      <c r="P1611">
        <f>E1611/L1611</f>
        <v>41.666666666666664</v>
      </c>
      <c r="Q1611" t="s">
        <v>8313</v>
      </c>
      <c r="R1611" t="s">
        <v>8314</v>
      </c>
      <c r="S1611" s="9">
        <f t="shared" si="50"/>
        <v>41829.768993055557</v>
      </c>
      <c r="T1611" s="9">
        <f t="shared" si="51"/>
        <v>41836.768993055557</v>
      </c>
    </row>
    <row r="1612" spans="1:20" ht="45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>E1612/D1612</f>
        <v>1.0218750000000001</v>
      </c>
      <c r="P1612">
        <f>E1612/L1612</f>
        <v>46.714285714285715</v>
      </c>
      <c r="Q1612" t="s">
        <v>8313</v>
      </c>
      <c r="R1612" t="s">
        <v>8314</v>
      </c>
      <c r="S1612" s="9">
        <f t="shared" si="50"/>
        <v>41868.715717592589</v>
      </c>
      <c r="T1612" s="9">
        <f t="shared" si="51"/>
        <v>41898.666666666664</v>
      </c>
    </row>
    <row r="1613" spans="1:20" ht="45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>E1613/D1613</f>
        <v>1.1629333333333334</v>
      </c>
      <c r="P1613">
        <f>E1613/L1613</f>
        <v>71.491803278688522</v>
      </c>
      <c r="Q1613" t="s">
        <v>8313</v>
      </c>
      <c r="R1613" t="s">
        <v>8314</v>
      </c>
      <c r="S1613" s="9">
        <f t="shared" si="50"/>
        <v>41835.458020833328</v>
      </c>
      <c r="T1613" s="9">
        <f t="shared" si="51"/>
        <v>41855.458020833328</v>
      </c>
    </row>
    <row r="1614" spans="1:20" ht="45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>E1614/D1614</f>
        <v>1.0349999999999999</v>
      </c>
      <c r="P1614">
        <f>E1614/L1614</f>
        <v>63.109756097560975</v>
      </c>
      <c r="Q1614" t="s">
        <v>8313</v>
      </c>
      <c r="R1614" t="s">
        <v>8314</v>
      </c>
      <c r="S1614" s="9">
        <f t="shared" si="50"/>
        <v>41827.396724537037</v>
      </c>
      <c r="T1614" s="9">
        <f t="shared" si="51"/>
        <v>41848.396724537037</v>
      </c>
    </row>
    <row r="1615" spans="1:20" ht="45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>E1615/D1615</f>
        <v>1.1932315789473684</v>
      </c>
      <c r="P1615">
        <f>E1615/L1615</f>
        <v>50.157964601769912</v>
      </c>
      <c r="Q1615" t="s">
        <v>8313</v>
      </c>
      <c r="R1615" t="s">
        <v>8314</v>
      </c>
      <c r="S1615" s="9">
        <f t="shared" si="50"/>
        <v>41778.42891203703</v>
      </c>
      <c r="T1615" s="9">
        <f t="shared" si="51"/>
        <v>41810.75</v>
      </c>
    </row>
    <row r="1616" spans="1:20" ht="45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>E1616/D1616</f>
        <v>1.2576666666666667</v>
      </c>
      <c r="P1616">
        <f>E1616/L1616</f>
        <v>62.883333333333333</v>
      </c>
      <c r="Q1616" t="s">
        <v>8313</v>
      </c>
      <c r="R1616" t="s">
        <v>8314</v>
      </c>
      <c r="S1616" s="9">
        <f t="shared" si="50"/>
        <v>41013.728229166663</v>
      </c>
      <c r="T1616" s="9">
        <f t="shared" si="51"/>
        <v>41060.957638888889</v>
      </c>
    </row>
    <row r="1617" spans="1:20" ht="45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>E1617/D1617</f>
        <v>1.1974347826086957</v>
      </c>
      <c r="P1617">
        <f>E1617/L1617</f>
        <v>85.531055900621112</v>
      </c>
      <c r="Q1617" t="s">
        <v>8313</v>
      </c>
      <c r="R1617" t="s">
        <v>8314</v>
      </c>
      <c r="S1617" s="9">
        <f t="shared" si="50"/>
        <v>41834.378240740734</v>
      </c>
      <c r="T1617" s="9">
        <f t="shared" si="51"/>
        <v>41865.875</v>
      </c>
    </row>
    <row r="1618" spans="1:20" ht="30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>E1618/D1618</f>
        <v>1.2625</v>
      </c>
      <c r="P1618">
        <f>E1618/L1618</f>
        <v>53.723404255319146</v>
      </c>
      <c r="Q1618" t="s">
        <v>8313</v>
      </c>
      <c r="R1618" t="s">
        <v>8314</v>
      </c>
      <c r="S1618" s="9">
        <f t="shared" si="50"/>
        <v>41829.587395833332</v>
      </c>
      <c r="T1618" s="9">
        <f t="shared" si="51"/>
        <v>41859.587395833332</v>
      </c>
    </row>
    <row r="1619" spans="1:20" ht="45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>E1619/D1619</f>
        <v>1.0011666666666668</v>
      </c>
      <c r="P1619">
        <f>E1619/L1619</f>
        <v>127.80851063829788</v>
      </c>
      <c r="Q1619" t="s">
        <v>8313</v>
      </c>
      <c r="R1619" t="s">
        <v>8314</v>
      </c>
      <c r="S1619" s="9">
        <f t="shared" si="50"/>
        <v>42171.555081018516</v>
      </c>
      <c r="T1619" s="9">
        <f t="shared" si="51"/>
        <v>42211.555081018516</v>
      </c>
    </row>
    <row r="1620" spans="1:20" ht="45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>E1620/D1620</f>
        <v>1.0213333333333334</v>
      </c>
      <c r="P1620">
        <f>E1620/L1620</f>
        <v>106.57391304347826</v>
      </c>
      <c r="Q1620" t="s">
        <v>8313</v>
      </c>
      <c r="R1620" t="s">
        <v>8314</v>
      </c>
      <c r="S1620" s="9">
        <f t="shared" si="50"/>
        <v>42337.584178240737</v>
      </c>
      <c r="T1620" s="9">
        <f t="shared" si="51"/>
        <v>42374.788194444445</v>
      </c>
    </row>
    <row r="1621" spans="1:20" ht="60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>E1621/D1621</f>
        <v>1.0035142857142858</v>
      </c>
      <c r="P1621">
        <f>E1621/L1621</f>
        <v>262.11194029850748</v>
      </c>
      <c r="Q1621" t="s">
        <v>8313</v>
      </c>
      <c r="R1621" t="s">
        <v>8314</v>
      </c>
      <c r="S1621" s="9">
        <f t="shared" si="50"/>
        <v>42219.456840277773</v>
      </c>
      <c r="T1621" s="9">
        <f t="shared" si="51"/>
        <v>42256.957638888889</v>
      </c>
    </row>
    <row r="1622" spans="1:20" ht="45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>E1622/D1622</f>
        <v>1.0004999999999999</v>
      </c>
      <c r="P1622">
        <f>E1622/L1622</f>
        <v>57.171428571428571</v>
      </c>
      <c r="Q1622" t="s">
        <v>8313</v>
      </c>
      <c r="R1622" t="s">
        <v>8314</v>
      </c>
      <c r="S1622" s="9">
        <f t="shared" si="50"/>
        <v>42165.254293981481</v>
      </c>
      <c r="T1622" s="9">
        <f t="shared" si="51"/>
        <v>42196.395833333336</v>
      </c>
    </row>
    <row r="1623" spans="1:20" ht="30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>E1623/D1623</f>
        <v>1.1602222222222223</v>
      </c>
      <c r="P1623">
        <f>E1623/L1623</f>
        <v>50.20192307692308</v>
      </c>
      <c r="Q1623" t="s">
        <v>8313</v>
      </c>
      <c r="R1623" t="s">
        <v>8314</v>
      </c>
      <c r="S1623" s="9">
        <f t="shared" si="50"/>
        <v>42648.337777777771</v>
      </c>
      <c r="T1623" s="9">
        <f t="shared" si="51"/>
        <v>42678.337777777771</v>
      </c>
    </row>
    <row r="1624" spans="1:20" ht="45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>E1624/D1624</f>
        <v>1.0209999999999999</v>
      </c>
      <c r="P1624">
        <f>E1624/L1624</f>
        <v>66.586956521739125</v>
      </c>
      <c r="Q1624" t="s">
        <v>8313</v>
      </c>
      <c r="R1624" t="s">
        <v>8314</v>
      </c>
      <c r="S1624" s="9">
        <f t="shared" si="50"/>
        <v>41970.793819444443</v>
      </c>
      <c r="T1624" s="9">
        <f t="shared" si="51"/>
        <v>42003.791666666664</v>
      </c>
    </row>
    <row r="1625" spans="1:20" ht="30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>E1625/D1625</f>
        <v>1.0011000000000001</v>
      </c>
      <c r="P1625">
        <f>E1625/L1625</f>
        <v>168.25210084033614</v>
      </c>
      <c r="Q1625" t="s">
        <v>8313</v>
      </c>
      <c r="R1625" t="s">
        <v>8314</v>
      </c>
      <c r="S1625" s="9">
        <f t="shared" si="50"/>
        <v>42050.77484953704</v>
      </c>
      <c r="T1625" s="9">
        <f t="shared" si="51"/>
        <v>42085.733182870368</v>
      </c>
    </row>
    <row r="1626" spans="1:20" ht="30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>E1626/D1626</f>
        <v>1.0084</v>
      </c>
      <c r="P1626">
        <f>E1626/L1626</f>
        <v>256.37288135593218</v>
      </c>
      <c r="Q1626" t="s">
        <v>8313</v>
      </c>
      <c r="R1626" t="s">
        <v>8314</v>
      </c>
      <c r="S1626" s="9">
        <f t="shared" si="50"/>
        <v>42772.625046296293</v>
      </c>
      <c r="T1626" s="9">
        <f t="shared" si="51"/>
        <v>42806.666666666664</v>
      </c>
    </row>
    <row r="1627" spans="1:20" ht="45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>E1627/D1627</f>
        <v>1.0342499999999999</v>
      </c>
      <c r="P1627">
        <f>E1627/L1627</f>
        <v>36.610619469026545</v>
      </c>
      <c r="Q1627" t="s">
        <v>8313</v>
      </c>
      <c r="R1627" t="s">
        <v>8314</v>
      </c>
      <c r="S1627" s="9">
        <f t="shared" si="50"/>
        <v>42155.488460648143</v>
      </c>
      <c r="T1627" s="9">
        <f t="shared" si="51"/>
        <v>42190.488460648143</v>
      </c>
    </row>
    <row r="1628" spans="1:20" ht="30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>E1628/D1628</f>
        <v>1.248</v>
      </c>
      <c r="P1628">
        <f>E1628/L1628</f>
        <v>37.142857142857146</v>
      </c>
      <c r="Q1628" t="s">
        <v>8313</v>
      </c>
      <c r="R1628" t="s">
        <v>8314</v>
      </c>
      <c r="S1628" s="9">
        <f t="shared" si="50"/>
        <v>42270.373807870368</v>
      </c>
      <c r="T1628" s="9">
        <f t="shared" si="51"/>
        <v>42301.686805555553</v>
      </c>
    </row>
    <row r="1629" spans="1:20" ht="30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>E1629/D1629</f>
        <v>1.0951612903225807</v>
      </c>
      <c r="P1629">
        <f>E1629/L1629</f>
        <v>45.878378378378379</v>
      </c>
      <c r="Q1629" t="s">
        <v>8313</v>
      </c>
      <c r="R1629" t="s">
        <v>8314</v>
      </c>
      <c r="S1629" s="9">
        <f t="shared" si="50"/>
        <v>42206.627037037033</v>
      </c>
      <c r="T1629" s="9">
        <f t="shared" si="51"/>
        <v>42236.627037037033</v>
      </c>
    </row>
    <row r="1630" spans="1:20" ht="45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>E1630/D1630</f>
        <v>1.0203333333333333</v>
      </c>
      <c r="P1630">
        <f>E1630/L1630</f>
        <v>141.71296296296296</v>
      </c>
      <c r="Q1630" t="s">
        <v>8313</v>
      </c>
      <c r="R1630" t="s">
        <v>8314</v>
      </c>
      <c r="S1630" s="9">
        <f t="shared" si="50"/>
        <v>42697.642511574071</v>
      </c>
      <c r="T1630" s="9">
        <f t="shared" si="51"/>
        <v>42744.999999999993</v>
      </c>
    </row>
    <row r="1631" spans="1:20" ht="45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>E1631/D1631</f>
        <v>1.0235000000000001</v>
      </c>
      <c r="P1631">
        <f>E1631/L1631</f>
        <v>52.487179487179489</v>
      </c>
      <c r="Q1631" t="s">
        <v>8313</v>
      </c>
      <c r="R1631" t="s">
        <v>8314</v>
      </c>
      <c r="S1631" s="9">
        <f t="shared" si="50"/>
        <v>42503.351134259261</v>
      </c>
      <c r="T1631" s="9">
        <f t="shared" si="51"/>
        <v>42524.666666666664</v>
      </c>
    </row>
    <row r="1632" spans="1:20" ht="45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>E1632/D1632</f>
        <v>1.0416666666666667</v>
      </c>
      <c r="P1632">
        <f>E1632/L1632</f>
        <v>59.523809523809526</v>
      </c>
      <c r="Q1632" t="s">
        <v>8313</v>
      </c>
      <c r="R1632" t="s">
        <v>8314</v>
      </c>
      <c r="S1632" s="9">
        <f t="shared" si="50"/>
        <v>42277.375138888885</v>
      </c>
      <c r="T1632" s="9">
        <f t="shared" si="51"/>
        <v>42307.375138888885</v>
      </c>
    </row>
    <row r="1633" spans="1:20" ht="45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1.25</v>
      </c>
      <c r="P1633">
        <f>E1633/L1633</f>
        <v>50</v>
      </c>
      <c r="Q1633" t="s">
        <v>8313</v>
      </c>
      <c r="R1633" t="s">
        <v>8314</v>
      </c>
      <c r="S1633" s="9">
        <f t="shared" si="50"/>
        <v>42722.674027777779</v>
      </c>
      <c r="T1633" s="9">
        <f t="shared" si="51"/>
        <v>42752.674027777779</v>
      </c>
    </row>
    <row r="1634" spans="1:20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>E1634/D1634</f>
        <v>1.0234285714285714</v>
      </c>
      <c r="P1634">
        <f>E1634/L1634</f>
        <v>193.62162162162161</v>
      </c>
      <c r="Q1634" t="s">
        <v>8313</v>
      </c>
      <c r="R1634" t="s">
        <v>8314</v>
      </c>
      <c r="S1634" s="9">
        <f t="shared" si="50"/>
        <v>42323.500972222224</v>
      </c>
      <c r="T1634" s="9">
        <f t="shared" si="51"/>
        <v>42354.999305555553</v>
      </c>
    </row>
    <row r="1635" spans="1:20" ht="45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>E1635/D1635</f>
        <v>1.0786500000000001</v>
      </c>
      <c r="P1635">
        <f>E1635/L1635</f>
        <v>106.79702970297029</v>
      </c>
      <c r="Q1635" t="s">
        <v>8313</v>
      </c>
      <c r="R1635" t="s">
        <v>8314</v>
      </c>
      <c r="S1635" s="9">
        <f t="shared" si="50"/>
        <v>41933.083310185182</v>
      </c>
      <c r="T1635" s="9">
        <f t="shared" si="51"/>
        <v>41963.124976851854</v>
      </c>
    </row>
    <row r="1636" spans="1:20" ht="45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>E1636/D1636</f>
        <v>1.0988461538461538</v>
      </c>
      <c r="P1636">
        <f>E1636/L1636</f>
        <v>77.21621621621621</v>
      </c>
      <c r="Q1636" t="s">
        <v>8313</v>
      </c>
      <c r="R1636" t="s">
        <v>8314</v>
      </c>
      <c r="S1636" s="9">
        <f t="shared" si="50"/>
        <v>41897.959791666661</v>
      </c>
      <c r="T1636" s="9">
        <f t="shared" si="51"/>
        <v>41912.957638888889</v>
      </c>
    </row>
    <row r="1637" spans="1:20" ht="45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>E1637/D1637</f>
        <v>1.61</v>
      </c>
      <c r="P1637">
        <f>E1637/L1637</f>
        <v>57.5</v>
      </c>
      <c r="Q1637" t="s">
        <v>8313</v>
      </c>
      <c r="R1637" t="s">
        <v>8314</v>
      </c>
      <c r="S1637" s="9">
        <f t="shared" si="50"/>
        <v>42446.735497685186</v>
      </c>
      <c r="T1637" s="9">
        <f t="shared" si="51"/>
        <v>42476.735497685186</v>
      </c>
    </row>
    <row r="1638" spans="1:20" ht="45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>E1638/D1638</f>
        <v>1.3120000000000001</v>
      </c>
      <c r="P1638">
        <f>E1638/L1638</f>
        <v>50.46153846153846</v>
      </c>
      <c r="Q1638" t="s">
        <v>8313</v>
      </c>
      <c r="R1638" t="s">
        <v>8314</v>
      </c>
      <c r="S1638" s="9">
        <f t="shared" si="50"/>
        <v>42463.605520833335</v>
      </c>
      <c r="T1638" s="9">
        <f t="shared" si="51"/>
        <v>42493.957638888889</v>
      </c>
    </row>
    <row r="1639" spans="1:20" ht="45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>E1639/D1639</f>
        <v>1.1879999999999999</v>
      </c>
      <c r="P1639">
        <f>E1639/L1639</f>
        <v>97.377049180327873</v>
      </c>
      <c r="Q1639" t="s">
        <v>8313</v>
      </c>
      <c r="R1639" t="s">
        <v>8314</v>
      </c>
      <c r="S1639" s="9">
        <f t="shared" si="50"/>
        <v>42766.596701388888</v>
      </c>
      <c r="T1639" s="9">
        <f t="shared" si="51"/>
        <v>42796.596701388888</v>
      </c>
    </row>
    <row r="1640" spans="1:20" ht="45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>E1640/D1640</f>
        <v>1.0039275000000001</v>
      </c>
      <c r="P1640">
        <f>E1640/L1640</f>
        <v>34.91921739130435</v>
      </c>
      <c r="Q1640" t="s">
        <v>8313</v>
      </c>
      <c r="R1640" t="s">
        <v>8314</v>
      </c>
      <c r="S1640" s="9">
        <f t="shared" si="50"/>
        <v>42734.581111111103</v>
      </c>
      <c r="T1640" s="9">
        <f t="shared" si="51"/>
        <v>42767.771527777775</v>
      </c>
    </row>
    <row r="1641" spans="1:20" ht="45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>E1641/D1641</f>
        <v>1.0320666666666667</v>
      </c>
      <c r="P1641">
        <f>E1641/L1641</f>
        <v>85.530386740331494</v>
      </c>
      <c r="Q1641" t="s">
        <v>8313</v>
      </c>
      <c r="R1641" t="s">
        <v>8314</v>
      </c>
      <c r="S1641" s="9">
        <f t="shared" si="50"/>
        <v>42522.139479166661</v>
      </c>
      <c r="T1641" s="9">
        <f t="shared" si="51"/>
        <v>42552.139479166661</v>
      </c>
    </row>
    <row r="1642" spans="1:20" ht="45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>E1642/D1642</f>
        <v>1.006</v>
      </c>
      <c r="P1642">
        <f>E1642/L1642</f>
        <v>182.90909090909091</v>
      </c>
      <c r="Q1642" t="s">
        <v>8313</v>
      </c>
      <c r="R1642" t="s">
        <v>8314</v>
      </c>
      <c r="S1642" s="9">
        <f t="shared" si="50"/>
        <v>42702.708715277775</v>
      </c>
      <c r="T1642" s="9">
        <f t="shared" si="51"/>
        <v>42732.708715277775</v>
      </c>
    </row>
    <row r="1643" spans="1:20" ht="30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>E1643/D1643</f>
        <v>1.0078754285714286</v>
      </c>
      <c r="P1643">
        <f>E1643/L1643</f>
        <v>131.13620817843866</v>
      </c>
      <c r="Q1643" t="s">
        <v>8313</v>
      </c>
      <c r="R1643" t="s">
        <v>8314</v>
      </c>
      <c r="S1643" s="9">
        <f t="shared" si="50"/>
        <v>42252.266018518516</v>
      </c>
      <c r="T1643" s="9">
        <f t="shared" si="51"/>
        <v>42275.957638888889</v>
      </c>
    </row>
    <row r="1644" spans="1:20" ht="45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>E1644/D1644</f>
        <v>1.1232142857142857</v>
      </c>
      <c r="P1644">
        <f>E1644/L1644</f>
        <v>39.810126582278478</v>
      </c>
      <c r="Q1644" t="s">
        <v>8313</v>
      </c>
      <c r="R1644" t="s">
        <v>8314</v>
      </c>
      <c r="S1644" s="9">
        <f t="shared" si="50"/>
        <v>42156.302060185182</v>
      </c>
      <c r="T1644" s="9">
        <f t="shared" si="51"/>
        <v>42186.302060185182</v>
      </c>
    </row>
    <row r="1645" spans="1:20" ht="45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>E1645/D1645</f>
        <v>1.0591914022517912</v>
      </c>
      <c r="P1645">
        <f>E1645/L1645</f>
        <v>59.701730769230764</v>
      </c>
      <c r="Q1645" t="s">
        <v>8313</v>
      </c>
      <c r="R1645" t="s">
        <v>8314</v>
      </c>
      <c r="S1645" s="9">
        <f t="shared" si="50"/>
        <v>42277.880706018514</v>
      </c>
      <c r="T1645" s="9">
        <f t="shared" si="51"/>
        <v>42302.790972222218</v>
      </c>
    </row>
    <row r="1646" spans="1:20" ht="45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>E1646/D1646</f>
        <v>1.0056666666666667</v>
      </c>
      <c r="P1646">
        <f>E1646/L1646</f>
        <v>88.735294117647058</v>
      </c>
      <c r="Q1646" t="s">
        <v>8313</v>
      </c>
      <c r="R1646" t="s">
        <v>8314</v>
      </c>
      <c r="S1646" s="9">
        <f t="shared" si="50"/>
        <v>42754.485509259255</v>
      </c>
      <c r="T1646" s="9">
        <f t="shared" si="51"/>
        <v>42782.749999999993</v>
      </c>
    </row>
    <row r="1647" spans="1:20" ht="60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>E1647/D1647</f>
        <v>1.1530588235294117</v>
      </c>
      <c r="P1647">
        <f>E1647/L1647</f>
        <v>58.688622754491021</v>
      </c>
      <c r="Q1647" t="s">
        <v>8313</v>
      </c>
      <c r="R1647" t="s">
        <v>8314</v>
      </c>
      <c r="S1647" s="9">
        <f t="shared" si="50"/>
        <v>41893.116550925923</v>
      </c>
      <c r="T1647" s="9">
        <f t="shared" si="51"/>
        <v>41926.082638888889</v>
      </c>
    </row>
    <row r="1648" spans="1:20" ht="30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>E1648/D1648</f>
        <v>1.273042</v>
      </c>
      <c r="P1648">
        <f>E1648/L1648</f>
        <v>69.56513661202186</v>
      </c>
      <c r="Q1648" t="s">
        <v>8313</v>
      </c>
      <c r="R1648" t="s">
        <v>8314</v>
      </c>
      <c r="S1648" s="9">
        <f t="shared" si="50"/>
        <v>41871.547361111108</v>
      </c>
      <c r="T1648" s="9">
        <f t="shared" si="51"/>
        <v>41901.547361111108</v>
      </c>
    </row>
    <row r="1649" spans="1:20" ht="45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>E1649/D1649</f>
        <v>1.028375</v>
      </c>
      <c r="P1649">
        <f>E1649/L1649</f>
        <v>115.87323943661971</v>
      </c>
      <c r="Q1649" t="s">
        <v>8313</v>
      </c>
      <c r="R1649" t="s">
        <v>8314</v>
      </c>
      <c r="S1649" s="9">
        <f t="shared" si="50"/>
        <v>42261.888449074067</v>
      </c>
      <c r="T1649" s="9">
        <f t="shared" si="51"/>
        <v>42285.791666666664</v>
      </c>
    </row>
    <row r="1650" spans="1:20" ht="45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>E1650/D1650</f>
        <v>1.0293749999999999</v>
      </c>
      <c r="P1650">
        <f>E1650/L1650</f>
        <v>23.869565217391305</v>
      </c>
      <c r="Q1650" t="s">
        <v>8313</v>
      </c>
      <c r="R1650" t="s">
        <v>8314</v>
      </c>
      <c r="S1650" s="9">
        <f t="shared" si="50"/>
        <v>42675.485902777778</v>
      </c>
      <c r="T1650" s="9">
        <f t="shared" si="51"/>
        <v>42705.527569444443</v>
      </c>
    </row>
    <row r="1651" spans="1:20" ht="45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>E1651/D1651</f>
        <v>1.043047619047619</v>
      </c>
      <c r="P1651">
        <f>E1651/L1651</f>
        <v>81.125925925925927</v>
      </c>
      <c r="Q1651" t="s">
        <v>8313</v>
      </c>
      <c r="R1651" t="s">
        <v>8314</v>
      </c>
      <c r="S1651" s="9">
        <f t="shared" si="50"/>
        <v>42135.391874999994</v>
      </c>
      <c r="T1651" s="9">
        <f t="shared" si="51"/>
        <v>42166.874999999993</v>
      </c>
    </row>
    <row r="1652" spans="1:20" ht="45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>E1652/D1652</f>
        <v>1.1122000000000001</v>
      </c>
      <c r="P1652">
        <f>E1652/L1652</f>
        <v>57.626943005181346</v>
      </c>
      <c r="Q1652" t="s">
        <v>8313</v>
      </c>
      <c r="R1652" t="s">
        <v>8314</v>
      </c>
      <c r="S1652" s="9">
        <f t="shared" si="50"/>
        <v>42230.263888888883</v>
      </c>
      <c r="T1652" s="9">
        <f t="shared" si="51"/>
        <v>42258.957638888889</v>
      </c>
    </row>
    <row r="1653" spans="1:20" ht="45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>E1653/D1653</f>
        <v>1.0586</v>
      </c>
      <c r="P1653">
        <f>E1653/L1653</f>
        <v>46.429824561403507</v>
      </c>
      <c r="Q1653" t="s">
        <v>8313</v>
      </c>
      <c r="R1653" t="s">
        <v>8314</v>
      </c>
      <c r="S1653" s="9">
        <f t="shared" si="50"/>
        <v>42167.22583333333</v>
      </c>
      <c r="T1653" s="9">
        <f t="shared" si="51"/>
        <v>42197.22583333333</v>
      </c>
    </row>
    <row r="1654" spans="1:20" ht="30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>E1654/D1654</f>
        <v>1.0079166666666666</v>
      </c>
      <c r="P1654">
        <f>E1654/L1654</f>
        <v>60.475000000000001</v>
      </c>
      <c r="Q1654" t="s">
        <v>8313</v>
      </c>
      <c r="R1654" t="s">
        <v>8314</v>
      </c>
      <c r="S1654" s="9">
        <f t="shared" si="50"/>
        <v>42068.68005787037</v>
      </c>
      <c r="T1654" s="9">
        <f t="shared" si="51"/>
        <v>42098.638391203705</v>
      </c>
    </row>
    <row r="1655" spans="1:20" ht="45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>E1655/D1655</f>
        <v>1.0492727272727274</v>
      </c>
      <c r="P1655">
        <f>E1655/L1655</f>
        <v>65.579545454545453</v>
      </c>
      <c r="Q1655" t="s">
        <v>8313</v>
      </c>
      <c r="R1655" t="s">
        <v>8314</v>
      </c>
      <c r="S1655" s="9">
        <f t="shared" si="50"/>
        <v>42145.538356481477</v>
      </c>
      <c r="T1655" s="9">
        <f t="shared" si="51"/>
        <v>42175.538356481477</v>
      </c>
    </row>
    <row r="1656" spans="1:20" ht="45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>E1656/D1656</f>
        <v>1.01552</v>
      </c>
      <c r="P1656">
        <f>E1656/L1656</f>
        <v>119.1924882629108</v>
      </c>
      <c r="Q1656" t="s">
        <v>8313</v>
      </c>
      <c r="R1656" t="s">
        <v>8314</v>
      </c>
      <c r="S1656" s="9">
        <f t="shared" si="50"/>
        <v>41918.533842592587</v>
      </c>
      <c r="T1656" s="9">
        <f t="shared" si="51"/>
        <v>41948.575509259259</v>
      </c>
    </row>
    <row r="1657" spans="1:20" ht="45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>E1657/D1657</f>
        <v>1.1073333333333333</v>
      </c>
      <c r="P1657">
        <f>E1657/L1657</f>
        <v>83.05</v>
      </c>
      <c r="Q1657" t="s">
        <v>8313</v>
      </c>
      <c r="R1657" t="s">
        <v>8314</v>
      </c>
      <c r="S1657" s="9">
        <f t="shared" si="50"/>
        <v>42146.52275462963</v>
      </c>
      <c r="T1657" s="9">
        <f t="shared" si="51"/>
        <v>42176.52275462963</v>
      </c>
    </row>
    <row r="1658" spans="1:20" ht="30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>E1658/D1658</f>
        <v>1.2782222222222221</v>
      </c>
      <c r="P1658">
        <f>E1658/L1658</f>
        <v>57.52</v>
      </c>
      <c r="Q1658" t="s">
        <v>8313</v>
      </c>
      <c r="R1658" t="s">
        <v>8314</v>
      </c>
      <c r="S1658" s="9">
        <f t="shared" si="50"/>
        <v>42590.264351851853</v>
      </c>
      <c r="T1658" s="9">
        <f t="shared" si="51"/>
        <v>42620.264351851853</v>
      </c>
    </row>
    <row r="1659" spans="1:20" ht="45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>E1659/D1659</f>
        <v>1.0182500000000001</v>
      </c>
      <c r="P1659">
        <f>E1659/L1659</f>
        <v>177.08695652173913</v>
      </c>
      <c r="Q1659" t="s">
        <v>8313</v>
      </c>
      <c r="R1659" t="s">
        <v>8314</v>
      </c>
      <c r="S1659" s="9">
        <f t="shared" si="50"/>
        <v>42602.368379629632</v>
      </c>
      <c r="T1659" s="9">
        <f t="shared" si="51"/>
        <v>42620.947916666664</v>
      </c>
    </row>
    <row r="1660" spans="1:20" ht="45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>E1660/D1660</f>
        <v>1.012576923076923</v>
      </c>
      <c r="P1660">
        <f>E1660/L1660</f>
        <v>70.771505376344081</v>
      </c>
      <c r="Q1660" t="s">
        <v>8313</v>
      </c>
      <c r="R1660" t="s">
        <v>8314</v>
      </c>
      <c r="S1660" s="9">
        <f t="shared" si="50"/>
        <v>42058.877418981479</v>
      </c>
      <c r="T1660" s="9">
        <f t="shared" si="51"/>
        <v>42088.835752314808</v>
      </c>
    </row>
    <row r="1661" spans="1:20" ht="45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>E1661/D1661</f>
        <v>1.75</v>
      </c>
      <c r="P1661">
        <f>E1661/L1661</f>
        <v>29.166666666666668</v>
      </c>
      <c r="Q1661" t="s">
        <v>8313</v>
      </c>
      <c r="R1661" t="s">
        <v>8314</v>
      </c>
      <c r="S1661" s="9">
        <f t="shared" si="50"/>
        <v>41889.559895833328</v>
      </c>
      <c r="T1661" s="9">
        <f t="shared" si="51"/>
        <v>41919.559895833328</v>
      </c>
    </row>
    <row r="1662" spans="1:20" ht="45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>E1662/D1662</f>
        <v>1.2806</v>
      </c>
      <c r="P1662">
        <f>E1662/L1662</f>
        <v>72.76136363636364</v>
      </c>
      <c r="Q1662" t="s">
        <v>8313</v>
      </c>
      <c r="R1662" t="s">
        <v>8314</v>
      </c>
      <c r="S1662" s="9">
        <f t="shared" si="50"/>
        <v>42144.365474537037</v>
      </c>
      <c r="T1662" s="9">
        <f t="shared" si="51"/>
        <v>42165.957638888889</v>
      </c>
    </row>
    <row r="1663" spans="1:20" ht="45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>E1663/D1663</f>
        <v>1.0629949999999999</v>
      </c>
      <c r="P1663">
        <f>E1663/L1663</f>
        <v>51.853414634146333</v>
      </c>
      <c r="Q1663" t="s">
        <v>8313</v>
      </c>
      <c r="R1663" t="s">
        <v>8314</v>
      </c>
      <c r="S1663" s="9">
        <f t="shared" si="50"/>
        <v>42758.351296296292</v>
      </c>
      <c r="T1663" s="9">
        <f t="shared" si="51"/>
        <v>42788.351296296292</v>
      </c>
    </row>
    <row r="1664" spans="1:20" ht="30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>E1664/D1664</f>
        <v>1.052142857142857</v>
      </c>
      <c r="P1664">
        <f>E1664/L1664</f>
        <v>98.2</v>
      </c>
      <c r="Q1664" t="s">
        <v>8313</v>
      </c>
      <c r="R1664" t="s">
        <v>8314</v>
      </c>
      <c r="S1664" s="9">
        <f t="shared" si="50"/>
        <v>41982.678946759253</v>
      </c>
      <c r="T1664" s="9">
        <f t="shared" si="51"/>
        <v>42012.678946759253</v>
      </c>
    </row>
    <row r="1665" spans="1:20" ht="45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>E1665/D1665</f>
        <v>1.0616782608695652</v>
      </c>
      <c r="P1665">
        <f>E1665/L1665</f>
        <v>251.7381443298969</v>
      </c>
      <c r="Q1665" t="s">
        <v>8313</v>
      </c>
      <c r="R1665" t="s">
        <v>8314</v>
      </c>
      <c r="S1665" s="9">
        <f t="shared" si="50"/>
        <v>42614.552604166667</v>
      </c>
      <c r="T1665" s="9">
        <f t="shared" si="51"/>
        <v>42643.957638888889</v>
      </c>
    </row>
    <row r="1666" spans="1:20" ht="45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>E1666/D1666</f>
        <v>1.0924</v>
      </c>
      <c r="P1666">
        <f>E1666/L1666</f>
        <v>74.821917808219183</v>
      </c>
      <c r="Q1666" t="s">
        <v>8313</v>
      </c>
      <c r="R1666" t="s">
        <v>8314</v>
      </c>
      <c r="S1666" s="9">
        <f t="shared" si="50"/>
        <v>42303.464328703696</v>
      </c>
      <c r="T1666" s="9">
        <f t="shared" si="51"/>
        <v>42338.505995370368</v>
      </c>
    </row>
    <row r="1667" spans="1:20" ht="45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1.0045454545454546</v>
      </c>
      <c r="P1667">
        <f>E1667/L1667</f>
        <v>67.65306122448979</v>
      </c>
      <c r="Q1667" t="s">
        <v>8313</v>
      </c>
      <c r="R1667" t="s">
        <v>8314</v>
      </c>
      <c r="S1667" s="9">
        <f t="shared" ref="S1667:S1730" si="52">(J1667/86400)+25569+(-5/24)</f>
        <v>42171.517083333332</v>
      </c>
      <c r="T1667" s="9">
        <f t="shared" ref="T1667:T1730" si="53">(I1667/86400)+25569+(-5/24)</f>
        <v>42201.517083333332</v>
      </c>
    </row>
    <row r="1668" spans="1:20" ht="30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>
        <f>E1668/L1668</f>
        <v>93.81343283582089</v>
      </c>
      <c r="Q1668" t="s">
        <v>8313</v>
      </c>
      <c r="R1668" t="s">
        <v>8314</v>
      </c>
      <c r="S1668" s="9">
        <f t="shared" si="52"/>
        <v>41964.107199074067</v>
      </c>
      <c r="T1668" s="9">
        <f t="shared" si="53"/>
        <v>41994.958333333336</v>
      </c>
    </row>
    <row r="1669" spans="1:20" ht="30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>E1669/D1669</f>
        <v>1.121664</v>
      </c>
      <c r="P1669">
        <f>E1669/L1669</f>
        <v>41.237647058823526</v>
      </c>
      <c r="Q1669" t="s">
        <v>8313</v>
      </c>
      <c r="R1669" t="s">
        <v>8314</v>
      </c>
      <c r="S1669" s="9">
        <f t="shared" si="52"/>
        <v>42284.30773148148</v>
      </c>
      <c r="T1669" s="9">
        <f t="shared" si="53"/>
        <v>42307.666666666664</v>
      </c>
    </row>
    <row r="1670" spans="1:20" ht="30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>E1670/D1670</f>
        <v>1.03</v>
      </c>
      <c r="P1670">
        <f>E1670/L1670</f>
        <v>52.551020408163268</v>
      </c>
      <c r="Q1670" t="s">
        <v>8313</v>
      </c>
      <c r="R1670" t="s">
        <v>8314</v>
      </c>
      <c r="S1670" s="9">
        <f t="shared" si="52"/>
        <v>42016.591874999998</v>
      </c>
      <c r="T1670" s="9">
        <f t="shared" si="53"/>
        <v>42032.708333333336</v>
      </c>
    </row>
    <row r="1671" spans="1:20" ht="45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>E1671/D1671</f>
        <v>1.64</v>
      </c>
      <c r="P1671">
        <f>E1671/L1671</f>
        <v>70.285714285714292</v>
      </c>
      <c r="Q1671" t="s">
        <v>8313</v>
      </c>
      <c r="R1671" t="s">
        <v>8314</v>
      </c>
      <c r="S1671" s="9">
        <f t="shared" si="52"/>
        <v>42311.503645833327</v>
      </c>
      <c r="T1671" s="9">
        <f t="shared" si="53"/>
        <v>42341.499999999993</v>
      </c>
    </row>
    <row r="1672" spans="1:20" ht="45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>E1672/D1672</f>
        <v>1.3128333333333333</v>
      </c>
      <c r="P1672">
        <f>E1672/L1672</f>
        <v>48.325153374233132</v>
      </c>
      <c r="Q1672" t="s">
        <v>8313</v>
      </c>
      <c r="R1672" t="s">
        <v>8314</v>
      </c>
      <c r="S1672" s="9">
        <f t="shared" si="52"/>
        <v>42136.327800925923</v>
      </c>
      <c r="T1672" s="9">
        <f t="shared" si="53"/>
        <v>42167.666666666664</v>
      </c>
    </row>
    <row r="1673" spans="1:20" ht="45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>E1673/D1673</f>
        <v>1.0209999999999999</v>
      </c>
      <c r="P1673">
        <f>E1673/L1673</f>
        <v>53.177083333333336</v>
      </c>
      <c r="Q1673" t="s">
        <v>8313</v>
      </c>
      <c r="R1673" t="s">
        <v>8314</v>
      </c>
      <c r="S1673" s="9">
        <f t="shared" si="52"/>
        <v>42172.549305555549</v>
      </c>
      <c r="T1673" s="9">
        <f t="shared" si="53"/>
        <v>42202.549305555549</v>
      </c>
    </row>
    <row r="1674" spans="1:20" ht="45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>
        <f>E1674/L1674</f>
        <v>60.952380952380949</v>
      </c>
      <c r="Q1674" t="s">
        <v>8313</v>
      </c>
      <c r="R1674" t="s">
        <v>8314</v>
      </c>
      <c r="S1674" s="9">
        <f t="shared" si="52"/>
        <v>42590.695925925924</v>
      </c>
      <c r="T1674" s="9">
        <f t="shared" si="53"/>
        <v>42606.695925925924</v>
      </c>
    </row>
    <row r="1675" spans="1:20" ht="45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>E1675/D1675</f>
        <v>1.0149999999999999</v>
      </c>
      <c r="P1675">
        <f>E1675/L1675</f>
        <v>116</v>
      </c>
      <c r="Q1675" t="s">
        <v>8313</v>
      </c>
      <c r="R1675" t="s">
        <v>8314</v>
      </c>
      <c r="S1675" s="9">
        <f t="shared" si="52"/>
        <v>42137.187465277777</v>
      </c>
      <c r="T1675" s="9">
        <f t="shared" si="53"/>
        <v>42171.249999999993</v>
      </c>
    </row>
    <row r="1676" spans="1:20" ht="45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>E1676/D1676</f>
        <v>1.0166666666666666</v>
      </c>
      <c r="P1676">
        <f>E1676/L1676</f>
        <v>61</v>
      </c>
      <c r="Q1676" t="s">
        <v>8313</v>
      </c>
      <c r="R1676" t="s">
        <v>8314</v>
      </c>
      <c r="S1676" s="9">
        <f t="shared" si="52"/>
        <v>42167.324826388889</v>
      </c>
      <c r="T1676" s="9">
        <f t="shared" si="53"/>
        <v>42197.324826388889</v>
      </c>
    </row>
    <row r="1677" spans="1:20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>E1677/D1677</f>
        <v>1.3</v>
      </c>
      <c r="P1677">
        <f>E1677/L1677</f>
        <v>38.235294117647058</v>
      </c>
      <c r="Q1677" t="s">
        <v>8313</v>
      </c>
      <c r="R1677" t="s">
        <v>8314</v>
      </c>
      <c r="S1677" s="9">
        <f t="shared" si="52"/>
        <v>41915.22887731481</v>
      </c>
      <c r="T1677" s="9">
        <f t="shared" si="53"/>
        <v>41945.270543981482</v>
      </c>
    </row>
    <row r="1678" spans="1:20" ht="45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>E1678/D1678</f>
        <v>1.5443</v>
      </c>
      <c r="P1678">
        <f>E1678/L1678</f>
        <v>106.50344827586207</v>
      </c>
      <c r="Q1678" t="s">
        <v>8313</v>
      </c>
      <c r="R1678" t="s">
        <v>8314</v>
      </c>
      <c r="S1678" s="9">
        <f t="shared" si="52"/>
        <v>42284.291770833333</v>
      </c>
      <c r="T1678" s="9">
        <f t="shared" si="53"/>
        <v>42314.333437499998</v>
      </c>
    </row>
    <row r="1679" spans="1:20" ht="45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>E1679/D1679</f>
        <v>1.0740000000000001</v>
      </c>
      <c r="P1679">
        <f>E1679/L1679</f>
        <v>204.57142857142858</v>
      </c>
      <c r="Q1679" t="s">
        <v>8313</v>
      </c>
      <c r="R1679" t="s">
        <v>8314</v>
      </c>
      <c r="S1679" s="9">
        <f t="shared" si="52"/>
        <v>42611.5930787037</v>
      </c>
      <c r="T1679" s="9">
        <f t="shared" si="53"/>
        <v>42627.583333333336</v>
      </c>
    </row>
    <row r="1680" spans="1:20" ht="45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>E1680/D1680</f>
        <v>1.0132258064516129</v>
      </c>
      <c r="P1680">
        <f>E1680/L1680</f>
        <v>54.912587412587413</v>
      </c>
      <c r="Q1680" t="s">
        <v>8313</v>
      </c>
      <c r="R1680" t="s">
        <v>8314</v>
      </c>
      <c r="S1680" s="9">
        <f t="shared" si="52"/>
        <v>42400.496203703697</v>
      </c>
      <c r="T1680" s="9">
        <f t="shared" si="53"/>
        <v>42444.666666666664</v>
      </c>
    </row>
    <row r="1681" spans="1:20" ht="45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>E1681/D1681</f>
        <v>1.0027777777777778</v>
      </c>
      <c r="P1681">
        <f>E1681/L1681</f>
        <v>150.41666666666666</v>
      </c>
      <c r="Q1681" t="s">
        <v>8313</v>
      </c>
      <c r="R1681" t="s">
        <v>8314</v>
      </c>
      <c r="S1681" s="9">
        <f t="shared" si="52"/>
        <v>42017.672118055554</v>
      </c>
      <c r="T1681" s="9">
        <f t="shared" si="53"/>
        <v>42043.979166666664</v>
      </c>
    </row>
    <row r="1682" spans="1:20" ht="45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>E1682/D1682</f>
        <v>1.1684444444444444</v>
      </c>
      <c r="P1682">
        <f>E1682/L1682</f>
        <v>52.58</v>
      </c>
      <c r="Q1682" t="s">
        <v>8313</v>
      </c>
      <c r="R1682" t="s">
        <v>8314</v>
      </c>
      <c r="S1682" s="9">
        <f t="shared" si="52"/>
        <v>42426.741655092592</v>
      </c>
      <c r="T1682" s="9">
        <f t="shared" si="53"/>
        <v>42460.957638888889</v>
      </c>
    </row>
    <row r="1683" spans="1:20" ht="45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>E1683/D1683</f>
        <v>1.0860000000000001</v>
      </c>
      <c r="P1683">
        <f>E1683/L1683</f>
        <v>54.3</v>
      </c>
      <c r="Q1683" t="s">
        <v>8313</v>
      </c>
      <c r="R1683" t="s">
        <v>8314</v>
      </c>
      <c r="S1683" s="9">
        <f t="shared" si="52"/>
        <v>41931.474606481475</v>
      </c>
      <c r="T1683" s="9">
        <f t="shared" si="53"/>
        <v>41961.516273148147</v>
      </c>
    </row>
    <row r="1684" spans="1:20" ht="45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>E1684/D1684</f>
        <v>1.034</v>
      </c>
      <c r="P1684">
        <f>E1684/L1684</f>
        <v>76.029411764705884</v>
      </c>
      <c r="Q1684" t="s">
        <v>8313</v>
      </c>
      <c r="R1684" t="s">
        <v>8314</v>
      </c>
      <c r="S1684" s="9">
        <f t="shared" si="52"/>
        <v>42124.640081018515</v>
      </c>
      <c r="T1684" s="9">
        <f t="shared" si="53"/>
        <v>42154.640081018515</v>
      </c>
    </row>
    <row r="1685" spans="1:20" ht="45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>E1685/D1685</f>
        <v>1.1427586206896552</v>
      </c>
      <c r="P1685">
        <f>E1685/L1685</f>
        <v>105.2063492063492</v>
      </c>
      <c r="Q1685" t="s">
        <v>8313</v>
      </c>
      <c r="R1685" t="s">
        <v>8314</v>
      </c>
      <c r="S1685" s="9">
        <f t="shared" si="52"/>
        <v>42430.894201388888</v>
      </c>
      <c r="T1685" s="9">
        <f t="shared" si="53"/>
        <v>42460.852534722224</v>
      </c>
    </row>
    <row r="1686" spans="1:20" ht="45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>E1686/D1686</f>
        <v>1.03</v>
      </c>
      <c r="P1686">
        <f>E1686/L1686</f>
        <v>68.666666666666671</v>
      </c>
      <c r="Q1686" t="s">
        <v>8313</v>
      </c>
      <c r="R1686" t="s">
        <v>8314</v>
      </c>
      <c r="S1686" s="9">
        <f t="shared" si="52"/>
        <v>42121.548587962963</v>
      </c>
      <c r="T1686" s="9">
        <f t="shared" si="53"/>
        <v>42155.999999999993</v>
      </c>
    </row>
    <row r="1687" spans="1:20" ht="30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>E1687/D1687</f>
        <v>1.216</v>
      </c>
      <c r="P1687">
        <f>E1687/L1687</f>
        <v>129.36170212765958</v>
      </c>
      <c r="Q1687" t="s">
        <v>8313</v>
      </c>
      <c r="R1687" t="s">
        <v>8314</v>
      </c>
      <c r="S1687" s="9">
        <f t="shared" si="52"/>
        <v>42218.811400462961</v>
      </c>
      <c r="T1687" s="9">
        <f t="shared" si="53"/>
        <v>42248.811400462961</v>
      </c>
    </row>
    <row r="1688" spans="1:20" ht="45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>E1688/D1688</f>
        <v>1.026467741935484</v>
      </c>
      <c r="P1688">
        <f>E1688/L1688</f>
        <v>134.26371308016877</v>
      </c>
      <c r="Q1688" t="s">
        <v>8313</v>
      </c>
      <c r="R1688" t="s">
        <v>8314</v>
      </c>
      <c r="S1688" s="9">
        <f t="shared" si="52"/>
        <v>42444.985972222225</v>
      </c>
      <c r="T1688" s="9">
        <f t="shared" si="53"/>
        <v>42488.985972222225</v>
      </c>
    </row>
    <row r="1689" spans="1:20" ht="45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>E1689/D1689</f>
        <v>1.0475000000000001</v>
      </c>
      <c r="P1689">
        <f>E1689/L1689</f>
        <v>17.829787234042552</v>
      </c>
      <c r="Q1689" t="s">
        <v>8313</v>
      </c>
      <c r="R1689" t="s">
        <v>8314</v>
      </c>
      <c r="S1689" s="9">
        <f t="shared" si="52"/>
        <v>42379.535856481474</v>
      </c>
      <c r="T1689" s="9">
        <f t="shared" si="53"/>
        <v>42410.666666666664</v>
      </c>
    </row>
    <row r="1690" spans="1:20" ht="45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>E1690/D1690</f>
        <v>1.016</v>
      </c>
      <c r="P1690">
        <f>E1690/L1690</f>
        <v>203.2</v>
      </c>
      <c r="Q1690" t="s">
        <v>8313</v>
      </c>
      <c r="R1690" t="s">
        <v>8314</v>
      </c>
      <c r="S1690" s="9">
        <f t="shared" si="52"/>
        <v>42380.676539351851</v>
      </c>
      <c r="T1690" s="9">
        <f t="shared" si="53"/>
        <v>42398.040972222218</v>
      </c>
    </row>
    <row r="1691" spans="1:20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>E1691/D1691</f>
        <v>1.1210242048409682</v>
      </c>
      <c r="P1691">
        <f>E1691/L1691</f>
        <v>69.18518518518519</v>
      </c>
      <c r="Q1691" t="s">
        <v>8313</v>
      </c>
      <c r="R1691" t="s">
        <v>8314</v>
      </c>
      <c r="S1691" s="9">
        <f t="shared" si="52"/>
        <v>42762.734097222223</v>
      </c>
      <c r="T1691" s="9">
        <f t="shared" si="53"/>
        <v>42793.999999999993</v>
      </c>
    </row>
    <row r="1692" spans="1:20" ht="45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>E1692/D1692</f>
        <v>1.0176666666666667</v>
      </c>
      <c r="P1692">
        <f>E1692/L1692</f>
        <v>125.12295081967213</v>
      </c>
      <c r="Q1692" t="s">
        <v>8313</v>
      </c>
      <c r="R1692" t="s">
        <v>8314</v>
      </c>
      <c r="S1692" s="9">
        <f t="shared" si="52"/>
        <v>42567.631736111107</v>
      </c>
      <c r="T1692" s="9">
        <f t="shared" si="53"/>
        <v>42597.631736111107</v>
      </c>
    </row>
    <row r="1693" spans="1:20" ht="30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>E1693/D1693</f>
        <v>1</v>
      </c>
      <c r="P1693">
        <f>E1693/L1693</f>
        <v>73.529411764705884</v>
      </c>
      <c r="Q1693" t="s">
        <v>8313</v>
      </c>
      <c r="R1693" t="s">
        <v>8314</v>
      </c>
      <c r="S1693" s="9">
        <f t="shared" si="52"/>
        <v>42311.541990740741</v>
      </c>
      <c r="T1693" s="9">
        <f t="shared" si="53"/>
        <v>42336.541990740741</v>
      </c>
    </row>
    <row r="1694" spans="1:20" ht="45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>E1694/D1694</f>
        <v>1.0026489999999999</v>
      </c>
      <c r="P1694">
        <f>E1694/L1694</f>
        <v>48.437149758454105</v>
      </c>
      <c r="Q1694" t="s">
        <v>8313</v>
      </c>
      <c r="R1694" t="s">
        <v>8314</v>
      </c>
      <c r="S1694" s="9">
        <f t="shared" si="52"/>
        <v>42505.566145833327</v>
      </c>
      <c r="T1694" s="9">
        <f t="shared" si="53"/>
        <v>42541.749999999993</v>
      </c>
    </row>
    <row r="1695" spans="1:20" ht="45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>E1695/D1695</f>
        <v>1.3304200000000002</v>
      </c>
      <c r="P1695">
        <f>E1695/L1695</f>
        <v>26.608400000000003</v>
      </c>
      <c r="Q1695" t="s">
        <v>8313</v>
      </c>
      <c r="R1695" t="s">
        <v>8314</v>
      </c>
      <c r="S1695" s="9">
        <f t="shared" si="52"/>
        <v>42758.159745370365</v>
      </c>
      <c r="T1695" s="9">
        <f t="shared" si="53"/>
        <v>42786.159745370365</v>
      </c>
    </row>
    <row r="1696" spans="1:20" ht="75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>E1696/D1696</f>
        <v>1.212</v>
      </c>
      <c r="P1696">
        <f>E1696/L1696</f>
        <v>33.666666666666664</v>
      </c>
      <c r="Q1696" t="s">
        <v>8313</v>
      </c>
      <c r="R1696" t="s">
        <v>8314</v>
      </c>
      <c r="S1696" s="9">
        <f t="shared" si="52"/>
        <v>42775.306608796294</v>
      </c>
      <c r="T1696" s="9">
        <f t="shared" si="53"/>
        <v>42805.306608796294</v>
      </c>
    </row>
    <row r="1697" spans="1:20" ht="45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>E1697/D1697</f>
        <v>1.1399999999999999</v>
      </c>
      <c r="P1697">
        <f>E1697/L1697</f>
        <v>40.714285714285715</v>
      </c>
      <c r="Q1697" t="s">
        <v>8313</v>
      </c>
      <c r="R1697" t="s">
        <v>8314</v>
      </c>
      <c r="S1697" s="9">
        <f t="shared" si="52"/>
        <v>42232.494212962956</v>
      </c>
      <c r="T1697" s="9">
        <f t="shared" si="53"/>
        <v>42263.957638888889</v>
      </c>
    </row>
    <row r="1698" spans="1:20" ht="45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>E1698/D1698</f>
        <v>2.8613861386138613</v>
      </c>
      <c r="P1698">
        <f>E1698/L1698</f>
        <v>19.266666666666666</v>
      </c>
      <c r="Q1698" t="s">
        <v>8313</v>
      </c>
      <c r="R1698" t="s">
        <v>8314</v>
      </c>
      <c r="S1698" s="9">
        <f t="shared" si="52"/>
        <v>42282.561898148146</v>
      </c>
      <c r="T1698" s="9">
        <f t="shared" si="53"/>
        <v>42342.603564814817</v>
      </c>
    </row>
    <row r="1699" spans="1:20" ht="45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>E1699/D1699</f>
        <v>1.7044444444444444</v>
      </c>
      <c r="P1699">
        <f>E1699/L1699</f>
        <v>84.285714285714292</v>
      </c>
      <c r="Q1699" t="s">
        <v>8313</v>
      </c>
      <c r="R1699" t="s">
        <v>8314</v>
      </c>
      <c r="S1699" s="9">
        <f t="shared" si="52"/>
        <v>42768.217037037037</v>
      </c>
      <c r="T1699" s="9">
        <f t="shared" si="53"/>
        <v>42798.217037037037</v>
      </c>
    </row>
    <row r="1700" spans="1:20" ht="45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>E1700/D1700</f>
        <v>1.1833333333333333</v>
      </c>
      <c r="P1700">
        <f>E1700/L1700</f>
        <v>29.583333333333332</v>
      </c>
      <c r="Q1700" t="s">
        <v>8313</v>
      </c>
      <c r="R1700" t="s">
        <v>8314</v>
      </c>
      <c r="S1700" s="9">
        <f t="shared" si="52"/>
        <v>42141.33280092592</v>
      </c>
      <c r="T1700" s="9">
        <f t="shared" si="53"/>
        <v>42171.33280092592</v>
      </c>
    </row>
    <row r="1701" spans="1:20" ht="45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>E1701/D1701</f>
        <v>1.0285857142857142</v>
      </c>
      <c r="P1701">
        <f>E1701/L1701</f>
        <v>26.667037037037037</v>
      </c>
      <c r="Q1701" t="s">
        <v>8313</v>
      </c>
      <c r="R1701" t="s">
        <v>8314</v>
      </c>
      <c r="S1701" s="9">
        <f t="shared" si="52"/>
        <v>42609.234131944446</v>
      </c>
      <c r="T1701" s="9">
        <f t="shared" si="53"/>
        <v>42639.234131944446</v>
      </c>
    </row>
    <row r="1702" spans="1:20" ht="45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>E1702/D1702</f>
        <v>1.4406666666666668</v>
      </c>
      <c r="P1702">
        <f>E1702/L1702</f>
        <v>45.978723404255319</v>
      </c>
      <c r="Q1702" t="s">
        <v>8313</v>
      </c>
      <c r="R1702" t="s">
        <v>8314</v>
      </c>
      <c r="S1702" s="9">
        <f t="shared" si="52"/>
        <v>42309.54828703704</v>
      </c>
      <c r="T1702" s="9">
        <f t="shared" si="53"/>
        <v>42330.708333333336</v>
      </c>
    </row>
    <row r="1703" spans="1:20" ht="45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>E1703/D1703</f>
        <v>1.0007272727272727</v>
      </c>
      <c r="P1703">
        <f>E1703/L1703</f>
        <v>125.09090909090909</v>
      </c>
      <c r="Q1703" t="s">
        <v>8313</v>
      </c>
      <c r="R1703" t="s">
        <v>8314</v>
      </c>
      <c r="S1703" s="9">
        <f t="shared" si="52"/>
        <v>42193.563148148147</v>
      </c>
      <c r="T1703" s="9">
        <f t="shared" si="53"/>
        <v>42212.749305555553</v>
      </c>
    </row>
    <row r="1704" spans="1:20" ht="45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>E1704/D1704</f>
        <v>1.0173000000000001</v>
      </c>
      <c r="P1704">
        <f>E1704/L1704</f>
        <v>141.29166666666666</v>
      </c>
      <c r="Q1704" t="s">
        <v>8313</v>
      </c>
      <c r="R1704" t="s">
        <v>8314</v>
      </c>
      <c r="S1704" s="9">
        <f t="shared" si="52"/>
        <v>42239.749629629623</v>
      </c>
      <c r="T1704" s="9">
        <f t="shared" si="53"/>
        <v>42259.791666666664</v>
      </c>
    </row>
    <row r="1705" spans="1:20" ht="45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>E1705/D1705</f>
        <v>1.1619999999999999</v>
      </c>
      <c r="P1705">
        <f>E1705/L1705</f>
        <v>55.333333333333336</v>
      </c>
      <c r="Q1705" t="s">
        <v>8313</v>
      </c>
      <c r="R1705" t="s">
        <v>8314</v>
      </c>
      <c r="S1705" s="9">
        <f t="shared" si="52"/>
        <v>42261.709062499998</v>
      </c>
      <c r="T1705" s="9">
        <f t="shared" si="53"/>
        <v>42291.709062499998</v>
      </c>
    </row>
    <row r="1706" spans="1:20" ht="45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>E1706/D1706</f>
        <v>1.3616666666666666</v>
      </c>
      <c r="P1706">
        <f>E1706/L1706</f>
        <v>46.420454545454547</v>
      </c>
      <c r="Q1706" t="s">
        <v>8313</v>
      </c>
      <c r="R1706" t="s">
        <v>8314</v>
      </c>
      <c r="S1706" s="9">
        <f t="shared" si="52"/>
        <v>42102.535439814812</v>
      </c>
      <c r="T1706" s="9">
        <f t="shared" si="53"/>
        <v>42123.535439814812</v>
      </c>
    </row>
    <row r="1707" spans="1:20" ht="45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>E1707/D1707</f>
        <v>1.3346666666666667</v>
      </c>
      <c r="P1707">
        <f>E1707/L1707</f>
        <v>57.2</v>
      </c>
      <c r="Q1707" t="s">
        <v>8313</v>
      </c>
      <c r="R1707" t="s">
        <v>8314</v>
      </c>
      <c r="S1707" s="9">
        <f t="shared" si="52"/>
        <v>42538.527499999997</v>
      </c>
      <c r="T1707" s="9">
        <f t="shared" si="53"/>
        <v>42583.082638888889</v>
      </c>
    </row>
    <row r="1708" spans="1:20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>E1708/D1708</f>
        <v>1.0339285714285715</v>
      </c>
      <c r="P1708">
        <f>E1708/L1708</f>
        <v>173.7</v>
      </c>
      <c r="Q1708" t="s">
        <v>8313</v>
      </c>
      <c r="R1708" t="s">
        <v>8314</v>
      </c>
      <c r="S1708" s="9">
        <f t="shared" si="52"/>
        <v>42681.143240740734</v>
      </c>
      <c r="T1708" s="9">
        <f t="shared" si="53"/>
        <v>42711.143240740734</v>
      </c>
    </row>
    <row r="1709" spans="1:20" ht="45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>E1709/D1709</f>
        <v>1.1588888888888889</v>
      </c>
      <c r="P1709">
        <f>E1709/L1709</f>
        <v>59.6</v>
      </c>
      <c r="Q1709" t="s">
        <v>8313</v>
      </c>
      <c r="R1709" t="s">
        <v>8314</v>
      </c>
      <c r="S1709" s="9">
        <f t="shared" si="52"/>
        <v>42056.443101851844</v>
      </c>
      <c r="T1709" s="9">
        <f t="shared" si="53"/>
        <v>42091.401435185187</v>
      </c>
    </row>
    <row r="1710" spans="1:20" ht="45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>E1710/D1710</f>
        <v>1.0451666666666666</v>
      </c>
      <c r="P1710">
        <f>E1710/L1710</f>
        <v>89.585714285714289</v>
      </c>
      <c r="Q1710" t="s">
        <v>8313</v>
      </c>
      <c r="R1710" t="s">
        <v>8314</v>
      </c>
      <c r="S1710" s="9">
        <f t="shared" si="52"/>
        <v>42696.41611111111</v>
      </c>
      <c r="T1710" s="9">
        <f t="shared" si="53"/>
        <v>42726.41611111111</v>
      </c>
    </row>
    <row r="1711" spans="1:20" ht="45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>E1711/D1711</f>
        <v>1.0202500000000001</v>
      </c>
      <c r="P1711">
        <f>E1711/L1711</f>
        <v>204.05</v>
      </c>
      <c r="Q1711" t="s">
        <v>8313</v>
      </c>
      <c r="R1711" t="s">
        <v>8314</v>
      </c>
      <c r="S1711" s="9">
        <f t="shared" si="52"/>
        <v>42186.647546296292</v>
      </c>
      <c r="T1711" s="9">
        <f t="shared" si="53"/>
        <v>42216.647546296292</v>
      </c>
    </row>
    <row r="1712" spans="1:20" ht="45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>E1712/D1712</f>
        <v>1.7533333333333334</v>
      </c>
      <c r="P1712">
        <f>E1712/L1712</f>
        <v>48.703703703703702</v>
      </c>
      <c r="Q1712" t="s">
        <v>8313</v>
      </c>
      <c r="R1712" t="s">
        <v>8314</v>
      </c>
      <c r="S1712" s="9">
        <f t="shared" si="52"/>
        <v>42493.010902777773</v>
      </c>
      <c r="T1712" s="9">
        <f t="shared" si="53"/>
        <v>42530.916666666664</v>
      </c>
    </row>
    <row r="1713" spans="1:20" ht="45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>E1713/D1713</f>
        <v>1.0668</v>
      </c>
      <c r="P1713">
        <f>E1713/L1713</f>
        <v>53.339999999999996</v>
      </c>
      <c r="Q1713" t="s">
        <v>8313</v>
      </c>
      <c r="R1713" t="s">
        <v>8314</v>
      </c>
      <c r="S1713" s="9">
        <f t="shared" si="52"/>
        <v>42474.848831018513</v>
      </c>
      <c r="T1713" s="9">
        <f t="shared" si="53"/>
        <v>42504.848831018513</v>
      </c>
    </row>
    <row r="1714" spans="1:20" ht="45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1.2228571428571429</v>
      </c>
      <c r="P1714">
        <f>E1714/L1714</f>
        <v>75.087719298245617</v>
      </c>
      <c r="Q1714" t="s">
        <v>8313</v>
      </c>
      <c r="R1714" t="s">
        <v>8314</v>
      </c>
      <c r="S1714" s="9">
        <f t="shared" si="52"/>
        <v>42452.668576388889</v>
      </c>
      <c r="T1714" s="9">
        <f t="shared" si="53"/>
        <v>42473.668576388889</v>
      </c>
    </row>
    <row r="1715" spans="1:20" ht="30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>E1715/D1715</f>
        <v>1.5942857142857143</v>
      </c>
      <c r="P1715">
        <f>E1715/L1715</f>
        <v>18</v>
      </c>
      <c r="Q1715" t="s">
        <v>8313</v>
      </c>
      <c r="R1715" t="s">
        <v>8314</v>
      </c>
      <c r="S1715" s="9">
        <f t="shared" si="52"/>
        <v>42628.441874999997</v>
      </c>
      <c r="T1715" s="9">
        <f t="shared" si="53"/>
        <v>42659.441874999997</v>
      </c>
    </row>
    <row r="1716" spans="1:20" ht="30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>E1716/D1716</f>
        <v>1.0007692307692309</v>
      </c>
      <c r="P1716">
        <f>E1716/L1716</f>
        <v>209.83870967741936</v>
      </c>
      <c r="Q1716" t="s">
        <v>8313</v>
      </c>
      <c r="R1716" t="s">
        <v>8314</v>
      </c>
      <c r="S1716" s="9">
        <f t="shared" si="52"/>
        <v>42253.720196759255</v>
      </c>
      <c r="T1716" s="9">
        <f t="shared" si="53"/>
        <v>42283.720196759255</v>
      </c>
    </row>
    <row r="1717" spans="1:20" ht="45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>E1717/D1717</f>
        <v>1.0984</v>
      </c>
      <c r="P1717">
        <f>E1717/L1717</f>
        <v>61.022222222222226</v>
      </c>
      <c r="Q1717" t="s">
        <v>8313</v>
      </c>
      <c r="R1717" t="s">
        <v>8314</v>
      </c>
      <c r="S1717" s="9">
        <f t="shared" si="52"/>
        <v>42264.083449074074</v>
      </c>
      <c r="T1717" s="9">
        <f t="shared" si="53"/>
        <v>42294.083449074074</v>
      </c>
    </row>
    <row r="1718" spans="1:20" ht="45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>E1718/D1718</f>
        <v>1.0004</v>
      </c>
      <c r="P1718">
        <f>E1718/L1718</f>
        <v>61</v>
      </c>
      <c r="Q1718" t="s">
        <v>8313</v>
      </c>
      <c r="R1718" t="s">
        <v>8314</v>
      </c>
      <c r="S1718" s="9">
        <f t="shared" si="52"/>
        <v>42664.601226851846</v>
      </c>
      <c r="T1718" s="9">
        <f t="shared" si="53"/>
        <v>42685.708333333336</v>
      </c>
    </row>
    <row r="1719" spans="1:20" ht="45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>E1719/D1719</f>
        <v>1.1605000000000001</v>
      </c>
      <c r="P1719">
        <f>E1719/L1719</f>
        <v>80.034482758620683</v>
      </c>
      <c r="Q1719" t="s">
        <v>8313</v>
      </c>
      <c r="R1719" t="s">
        <v>8314</v>
      </c>
      <c r="S1719" s="9">
        <f t="shared" si="52"/>
        <v>42382.036076388882</v>
      </c>
      <c r="T1719" s="9">
        <f t="shared" si="53"/>
        <v>42395.833333333336</v>
      </c>
    </row>
    <row r="1720" spans="1:20" ht="45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>E1720/D1720</f>
        <v>2.1074999999999999</v>
      </c>
      <c r="P1720">
        <f>E1720/L1720</f>
        <v>29.068965517241381</v>
      </c>
      <c r="Q1720" t="s">
        <v>8313</v>
      </c>
      <c r="R1720" t="s">
        <v>8314</v>
      </c>
      <c r="S1720" s="9">
        <f t="shared" si="52"/>
        <v>42105.059155092589</v>
      </c>
      <c r="T1720" s="9">
        <f t="shared" si="53"/>
        <v>42132.628472222219</v>
      </c>
    </row>
    <row r="1721" spans="1:20" ht="45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>E1721/D1721</f>
        <v>1.1000000000000001</v>
      </c>
      <c r="P1721">
        <f>E1721/L1721</f>
        <v>49.438202247191015</v>
      </c>
      <c r="Q1721" t="s">
        <v>8313</v>
      </c>
      <c r="R1721" t="s">
        <v>8314</v>
      </c>
      <c r="S1721" s="9">
        <f t="shared" si="52"/>
        <v>42466.09538194444</v>
      </c>
      <c r="T1721" s="9">
        <f t="shared" si="53"/>
        <v>42496.09538194444</v>
      </c>
    </row>
    <row r="1722" spans="1:20" ht="75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>E1722/D1722</f>
        <v>1.0008673425918038</v>
      </c>
      <c r="P1722">
        <f>E1722/L1722</f>
        <v>93.977440000000001</v>
      </c>
      <c r="Q1722" t="s">
        <v>8313</v>
      </c>
      <c r="R1722" t="s">
        <v>8314</v>
      </c>
      <c r="S1722" s="9">
        <f t="shared" si="52"/>
        <v>41826.662905092591</v>
      </c>
      <c r="T1722" s="9">
        <f t="shared" si="53"/>
        <v>41859.370833333327</v>
      </c>
    </row>
    <row r="1723" spans="1:20" ht="45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>E1723/D1723</f>
        <v>1.0619047619047619</v>
      </c>
      <c r="P1723">
        <f>E1723/L1723</f>
        <v>61.944444444444443</v>
      </c>
      <c r="Q1723" t="s">
        <v>8313</v>
      </c>
      <c r="R1723" t="s">
        <v>8314</v>
      </c>
      <c r="S1723" s="9">
        <f t="shared" si="52"/>
        <v>42498.831296296295</v>
      </c>
      <c r="T1723" s="9">
        <f t="shared" si="53"/>
        <v>42528.831296296295</v>
      </c>
    </row>
    <row r="1724" spans="1:20" ht="30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>E1724/D1724</f>
        <v>1.256</v>
      </c>
      <c r="P1724">
        <f>E1724/L1724</f>
        <v>78.5</v>
      </c>
      <c r="Q1724" t="s">
        <v>8313</v>
      </c>
      <c r="R1724" t="s">
        <v>8314</v>
      </c>
      <c r="S1724" s="9">
        <f t="shared" si="52"/>
        <v>42431.093668981477</v>
      </c>
      <c r="T1724" s="9">
        <f t="shared" si="53"/>
        <v>42470.895833333336</v>
      </c>
    </row>
    <row r="1725" spans="1:20" ht="45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>E1725/D1725</f>
        <v>1.08</v>
      </c>
      <c r="P1725">
        <f>E1725/L1725</f>
        <v>33.75</v>
      </c>
      <c r="Q1725" t="s">
        <v>8313</v>
      </c>
      <c r="R1725" t="s">
        <v>8314</v>
      </c>
      <c r="S1725" s="9">
        <f t="shared" si="52"/>
        <v>41990.377152777779</v>
      </c>
      <c r="T1725" s="9">
        <f t="shared" si="53"/>
        <v>42035.377152777779</v>
      </c>
    </row>
    <row r="1726" spans="1:20" ht="45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>E1726/D1726</f>
        <v>1.01</v>
      </c>
      <c r="P1726">
        <f>E1726/L1726</f>
        <v>66.44736842105263</v>
      </c>
      <c r="Q1726" t="s">
        <v>8313</v>
      </c>
      <c r="R1726" t="s">
        <v>8314</v>
      </c>
      <c r="S1726" s="9">
        <f t="shared" si="52"/>
        <v>42512.837465277778</v>
      </c>
      <c r="T1726" s="9">
        <f t="shared" si="53"/>
        <v>42542.837465277778</v>
      </c>
    </row>
    <row r="1727" spans="1:20" ht="45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>E1727/D1727</f>
        <v>1.0740000000000001</v>
      </c>
      <c r="P1727">
        <f>E1727/L1727</f>
        <v>35.799999999999997</v>
      </c>
      <c r="Q1727" t="s">
        <v>8313</v>
      </c>
      <c r="R1727" t="s">
        <v>8314</v>
      </c>
      <c r="S1727" s="9">
        <f t="shared" si="52"/>
        <v>41913.891956018517</v>
      </c>
      <c r="T1727" s="9">
        <f t="shared" si="53"/>
        <v>41927.957638888889</v>
      </c>
    </row>
    <row r="1728" spans="1:20" ht="45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>E1728/D1728</f>
        <v>1.0151515151515151</v>
      </c>
      <c r="P1728">
        <f>E1728/L1728</f>
        <v>145.65217391304347</v>
      </c>
      <c r="Q1728" t="s">
        <v>8313</v>
      </c>
      <c r="R1728" t="s">
        <v>8314</v>
      </c>
      <c r="S1728" s="9">
        <f t="shared" si="52"/>
        <v>42520.802037037036</v>
      </c>
      <c r="T1728" s="9">
        <f t="shared" si="53"/>
        <v>42542.954861111109</v>
      </c>
    </row>
    <row r="1729" spans="1:20" ht="45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>E1729/D1729</f>
        <v>1.2589999999999999</v>
      </c>
      <c r="P1729">
        <f>E1729/L1729</f>
        <v>25.693877551020407</v>
      </c>
      <c r="Q1729" t="s">
        <v>8313</v>
      </c>
      <c r="R1729" t="s">
        <v>8314</v>
      </c>
      <c r="S1729" s="9">
        <f t="shared" si="52"/>
        <v>42608.157499999994</v>
      </c>
      <c r="T1729" s="9">
        <f t="shared" si="53"/>
        <v>42638.157499999994</v>
      </c>
    </row>
    <row r="1730" spans="1:20" ht="30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>E1730/D1730</f>
        <v>1.0166666666666666</v>
      </c>
      <c r="P1730">
        <f>E1730/L1730</f>
        <v>152.5</v>
      </c>
      <c r="Q1730" t="s">
        <v>8313</v>
      </c>
      <c r="R1730" t="s">
        <v>8314</v>
      </c>
      <c r="S1730" s="9">
        <f t="shared" si="52"/>
        <v>42512.374884259254</v>
      </c>
      <c r="T1730" s="9">
        <f t="shared" si="53"/>
        <v>42526.374884259254</v>
      </c>
    </row>
    <row r="1731" spans="1:20" ht="45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>E1731/D1731</f>
        <v>1.125</v>
      </c>
      <c r="P1731">
        <f>E1731/L1731</f>
        <v>30</v>
      </c>
      <c r="Q1731" t="s">
        <v>8313</v>
      </c>
      <c r="R1731" t="s">
        <v>8314</v>
      </c>
      <c r="S1731" s="9">
        <f t="shared" ref="S1731:S1794" si="54">(J1731/86400)+25569+(-5/24)</f>
        <v>42064.577280092592</v>
      </c>
      <c r="T1731" s="9">
        <f t="shared" ref="T1731:T1794" si="55">(I1731/86400)+25569+(-5/24)</f>
        <v>42099.535613425927</v>
      </c>
    </row>
    <row r="1732" spans="1:20" ht="45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>E1732/D1732</f>
        <v>1.0137499999999999</v>
      </c>
      <c r="P1732">
        <f>E1732/L1732</f>
        <v>142.28070175438597</v>
      </c>
      <c r="Q1732" t="s">
        <v>8313</v>
      </c>
      <c r="R1732" t="s">
        <v>8314</v>
      </c>
      <c r="S1732" s="9">
        <f t="shared" si="54"/>
        <v>42041.505844907406</v>
      </c>
      <c r="T1732" s="9">
        <f t="shared" si="55"/>
        <v>42071.464178240734</v>
      </c>
    </row>
    <row r="1733" spans="1:20" ht="45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>E1733/D1733</f>
        <v>1.0125</v>
      </c>
      <c r="P1733">
        <f>E1733/L1733</f>
        <v>24.545454545454547</v>
      </c>
      <c r="Q1733" t="s">
        <v>8313</v>
      </c>
      <c r="R1733" t="s">
        <v>8314</v>
      </c>
      <c r="S1733" s="9">
        <f t="shared" si="54"/>
        <v>42468.166273148141</v>
      </c>
      <c r="T1733" s="9">
        <f t="shared" si="55"/>
        <v>42498.166273148141</v>
      </c>
    </row>
    <row r="1734" spans="1:20" ht="45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>E1734/D1734</f>
        <v>1.4638888888888888</v>
      </c>
      <c r="P1734">
        <f>E1734/L1734</f>
        <v>292.77777777777777</v>
      </c>
      <c r="Q1734" t="s">
        <v>8313</v>
      </c>
      <c r="R1734" t="s">
        <v>8314</v>
      </c>
      <c r="S1734" s="9">
        <f t="shared" si="54"/>
        <v>41822.366701388884</v>
      </c>
      <c r="T1734" s="9">
        <f t="shared" si="55"/>
        <v>41824.833333333328</v>
      </c>
    </row>
    <row r="1735" spans="1:20" ht="45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>E1735/D1735</f>
        <v>1.1679999999999999</v>
      </c>
      <c r="P1735">
        <f>E1735/L1735</f>
        <v>44.92307692307692</v>
      </c>
      <c r="Q1735" t="s">
        <v>8313</v>
      </c>
      <c r="R1735" t="s">
        <v>8314</v>
      </c>
      <c r="S1735" s="9">
        <f t="shared" si="54"/>
        <v>41837.114675925921</v>
      </c>
      <c r="T1735" s="9">
        <f t="shared" si="55"/>
        <v>41847.75</v>
      </c>
    </row>
    <row r="1736" spans="1:20" ht="45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>E1736/D1736</f>
        <v>1.0626666666666666</v>
      </c>
      <c r="P1736">
        <f>E1736/L1736</f>
        <v>23.10144927536232</v>
      </c>
      <c r="Q1736" t="s">
        <v>8313</v>
      </c>
      <c r="R1736" t="s">
        <v>8314</v>
      </c>
      <c r="S1736" s="9">
        <f t="shared" si="54"/>
        <v>42065.679027777776</v>
      </c>
      <c r="T1736" s="9">
        <f t="shared" si="55"/>
        <v>42095.637361111112</v>
      </c>
    </row>
    <row r="1737" spans="1:20" ht="45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>E1737/D1737</f>
        <v>1.0451999999999999</v>
      </c>
      <c r="P1737">
        <f>E1737/L1737</f>
        <v>80.400000000000006</v>
      </c>
      <c r="Q1737" t="s">
        <v>8313</v>
      </c>
      <c r="R1737" t="s">
        <v>8314</v>
      </c>
      <c r="S1737" s="9">
        <f t="shared" si="54"/>
        <v>42248.48942129629</v>
      </c>
      <c r="T1737" s="9">
        <f t="shared" si="55"/>
        <v>42283.48942129629</v>
      </c>
    </row>
    <row r="1738" spans="1:20" ht="45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>E1738/D1738</f>
        <v>1</v>
      </c>
      <c r="P1738">
        <f>E1738/L1738</f>
        <v>72.289156626506028</v>
      </c>
      <c r="Q1738" t="s">
        <v>8313</v>
      </c>
      <c r="R1738" t="s">
        <v>8314</v>
      </c>
      <c r="S1738" s="9">
        <f t="shared" si="54"/>
        <v>41809.651967592588</v>
      </c>
      <c r="T1738" s="9">
        <f t="shared" si="55"/>
        <v>41839.651967592588</v>
      </c>
    </row>
    <row r="1739" spans="1:20" ht="45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>E1739/D1739</f>
        <v>1.0457142857142858</v>
      </c>
      <c r="P1739">
        <f>E1739/L1739</f>
        <v>32.972972972972975</v>
      </c>
      <c r="Q1739" t="s">
        <v>8313</v>
      </c>
      <c r="R1739" t="s">
        <v>8314</v>
      </c>
      <c r="S1739" s="9">
        <f t="shared" si="54"/>
        <v>42148.468518518515</v>
      </c>
      <c r="T1739" s="9">
        <f t="shared" si="55"/>
        <v>42170.468518518515</v>
      </c>
    </row>
    <row r="1740" spans="1:20" ht="30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>E1740/D1740</f>
        <v>1.3862051149573753</v>
      </c>
      <c r="P1740">
        <f>E1740/L1740</f>
        <v>116.65217391304348</v>
      </c>
      <c r="Q1740" t="s">
        <v>8313</v>
      </c>
      <c r="R1740" t="s">
        <v>8314</v>
      </c>
      <c r="S1740" s="9">
        <f t="shared" si="54"/>
        <v>42185.312754629624</v>
      </c>
      <c r="T1740" s="9">
        <f t="shared" si="55"/>
        <v>42215.312754629624</v>
      </c>
    </row>
    <row r="1741" spans="1:20" ht="45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>E1741/D1741</f>
        <v>1.0032000000000001</v>
      </c>
      <c r="P1741">
        <f>E1741/L1741</f>
        <v>79.61904761904762</v>
      </c>
      <c r="Q1741" t="s">
        <v>8313</v>
      </c>
      <c r="R1741" t="s">
        <v>8314</v>
      </c>
      <c r="S1741" s="9">
        <f t="shared" si="54"/>
        <v>41827.465810185182</v>
      </c>
      <c r="T1741" s="9">
        <f t="shared" si="55"/>
        <v>41854.75</v>
      </c>
    </row>
    <row r="1742" spans="1:20" ht="45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>E1742/D1742</f>
        <v>1</v>
      </c>
      <c r="P1742">
        <f>E1742/L1742</f>
        <v>27.777777777777779</v>
      </c>
      <c r="Q1742" t="s">
        <v>8313</v>
      </c>
      <c r="R1742" t="s">
        <v>8314</v>
      </c>
      <c r="S1742" s="9">
        <f t="shared" si="54"/>
        <v>42437.190347222218</v>
      </c>
      <c r="T1742" s="9">
        <f t="shared" si="55"/>
        <v>42465.148680555554</v>
      </c>
    </row>
    <row r="1743" spans="1:20" ht="45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>E1743/D1743</f>
        <v>1.1020000000000001</v>
      </c>
      <c r="P1743">
        <f>E1743/L1743</f>
        <v>81.029411764705884</v>
      </c>
      <c r="Q1743" t="s">
        <v>8313</v>
      </c>
      <c r="R1743" t="s">
        <v>8314</v>
      </c>
      <c r="S1743" s="9">
        <f t="shared" si="54"/>
        <v>41901.073692129627</v>
      </c>
      <c r="T1743" s="9">
        <f t="shared" si="55"/>
        <v>41922.666666666664</v>
      </c>
    </row>
    <row r="1744" spans="1:20" ht="30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>E1744/D1744</f>
        <v>1.0218</v>
      </c>
      <c r="P1744">
        <f>E1744/L1744</f>
        <v>136.84821428571428</v>
      </c>
      <c r="Q1744" t="s">
        <v>8313</v>
      </c>
      <c r="R1744" t="s">
        <v>8314</v>
      </c>
      <c r="S1744" s="9">
        <f t="shared" si="54"/>
        <v>42769.366666666661</v>
      </c>
      <c r="T1744" s="9">
        <f t="shared" si="55"/>
        <v>42790.366666666661</v>
      </c>
    </row>
    <row r="1745" spans="1:20" ht="30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>E1745/D1745</f>
        <v>1.0435000000000001</v>
      </c>
      <c r="P1745">
        <f>E1745/L1745</f>
        <v>177.61702127659575</v>
      </c>
      <c r="Q1745" t="s">
        <v>8313</v>
      </c>
      <c r="R1745" t="s">
        <v>8314</v>
      </c>
      <c r="S1745" s="9">
        <f t="shared" si="54"/>
        <v>42549.457384259258</v>
      </c>
      <c r="T1745" s="9">
        <f t="shared" si="55"/>
        <v>42579.457384259258</v>
      </c>
    </row>
    <row r="1746" spans="1:20" ht="45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>E1746/D1746</f>
        <v>1.3816666666666666</v>
      </c>
      <c r="P1746">
        <f>E1746/L1746</f>
        <v>109.07894736842105</v>
      </c>
      <c r="Q1746" t="s">
        <v>8313</v>
      </c>
      <c r="R1746" t="s">
        <v>8314</v>
      </c>
      <c r="S1746" s="9">
        <f t="shared" si="54"/>
        <v>42685.765671296293</v>
      </c>
      <c r="T1746" s="9">
        <f t="shared" si="55"/>
        <v>42710.765671296293</v>
      </c>
    </row>
    <row r="1747" spans="1:20" ht="45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>E1747/D1747</f>
        <v>1</v>
      </c>
      <c r="P1747">
        <f>E1747/L1747</f>
        <v>119.64285714285714</v>
      </c>
      <c r="Q1747" t="s">
        <v>8313</v>
      </c>
      <c r="R1747" t="s">
        <v>8314</v>
      </c>
      <c r="S1747" s="9">
        <f t="shared" si="54"/>
        <v>42510.590520833335</v>
      </c>
      <c r="T1747" s="9">
        <f t="shared" si="55"/>
        <v>42533.499999999993</v>
      </c>
    </row>
    <row r="1748" spans="1:20" ht="30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>E1748/D1748</f>
        <v>1.0166666666666666</v>
      </c>
      <c r="P1748">
        <f>E1748/L1748</f>
        <v>78.205128205128204</v>
      </c>
      <c r="Q1748" t="s">
        <v>8313</v>
      </c>
      <c r="R1748" t="s">
        <v>8314</v>
      </c>
      <c r="S1748" s="9">
        <f t="shared" si="54"/>
        <v>42062.088078703702</v>
      </c>
      <c r="T1748" s="9">
        <f t="shared" si="55"/>
        <v>42094.999305555553</v>
      </c>
    </row>
    <row r="1749" spans="1:20" ht="45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>E1749/D1749</f>
        <v>1.7142857142857142</v>
      </c>
      <c r="P1749">
        <f>E1749/L1749</f>
        <v>52.173913043478258</v>
      </c>
      <c r="Q1749" t="s">
        <v>8313</v>
      </c>
      <c r="R1749" t="s">
        <v>8314</v>
      </c>
      <c r="S1749" s="9">
        <f t="shared" si="54"/>
        <v>42452.708148148151</v>
      </c>
      <c r="T1749" s="9">
        <f t="shared" si="55"/>
        <v>42473.345833333333</v>
      </c>
    </row>
    <row r="1750" spans="1:20" ht="45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>E1750/D1750</f>
        <v>1.0144444444444445</v>
      </c>
      <c r="P1750">
        <f>E1750/L1750</f>
        <v>114.125</v>
      </c>
      <c r="Q1750" t="s">
        <v>8313</v>
      </c>
      <c r="R1750" t="s">
        <v>8314</v>
      </c>
      <c r="S1750" s="9">
        <f t="shared" si="54"/>
        <v>41850.991817129623</v>
      </c>
      <c r="T1750" s="9">
        <f t="shared" si="55"/>
        <v>41880.991817129623</v>
      </c>
    </row>
    <row r="1751" spans="1:20" ht="45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>E1751/D1751</f>
        <v>1.3</v>
      </c>
      <c r="P1751">
        <f>E1751/L1751</f>
        <v>50</v>
      </c>
      <c r="Q1751" t="s">
        <v>8313</v>
      </c>
      <c r="R1751" t="s">
        <v>8314</v>
      </c>
      <c r="S1751" s="9">
        <f t="shared" si="54"/>
        <v>42052.897777777776</v>
      </c>
      <c r="T1751" s="9">
        <f t="shared" si="55"/>
        <v>42111.817361111105</v>
      </c>
    </row>
    <row r="1752" spans="1:20" ht="45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>E1752/D1752</f>
        <v>1.1000000000000001</v>
      </c>
      <c r="P1752">
        <f>E1752/L1752</f>
        <v>91.666666666666671</v>
      </c>
      <c r="Q1752" t="s">
        <v>8313</v>
      </c>
      <c r="R1752" t="s">
        <v>8314</v>
      </c>
      <c r="S1752" s="9">
        <f t="shared" si="54"/>
        <v>42053.816087962965</v>
      </c>
      <c r="T1752" s="9">
        <f t="shared" si="55"/>
        <v>42060.816087962965</v>
      </c>
    </row>
    <row r="1753" spans="1:20" ht="45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>E1753/D1753</f>
        <v>1.1944999999999999</v>
      </c>
      <c r="P1753">
        <f>E1753/L1753</f>
        <v>108.59090909090909</v>
      </c>
      <c r="Q1753" t="s">
        <v>8313</v>
      </c>
      <c r="R1753" t="s">
        <v>8314</v>
      </c>
      <c r="S1753" s="9">
        <f t="shared" si="54"/>
        <v>42484.343217592592</v>
      </c>
      <c r="T1753" s="9">
        <f t="shared" si="55"/>
        <v>42498.666666666664</v>
      </c>
    </row>
    <row r="1754" spans="1:20" ht="45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>E1754/D1754</f>
        <v>1.002909090909091</v>
      </c>
      <c r="P1754">
        <f>E1754/L1754</f>
        <v>69.822784810126578</v>
      </c>
      <c r="Q1754" t="s">
        <v>8313</v>
      </c>
      <c r="R1754" t="s">
        <v>8314</v>
      </c>
      <c r="S1754" s="9">
        <f t="shared" si="54"/>
        <v>42466.350462962961</v>
      </c>
      <c r="T1754" s="9">
        <f t="shared" si="55"/>
        <v>42489.957638888889</v>
      </c>
    </row>
    <row r="1755" spans="1:20" ht="45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>E1755/D1755</f>
        <v>1.534</v>
      </c>
      <c r="P1755">
        <f>E1755/L1755</f>
        <v>109.57142857142857</v>
      </c>
      <c r="Q1755" t="s">
        <v>8313</v>
      </c>
      <c r="R1755" t="s">
        <v>8314</v>
      </c>
      <c r="S1755" s="9">
        <f t="shared" si="54"/>
        <v>42512.902453703697</v>
      </c>
      <c r="T1755" s="9">
        <f t="shared" si="55"/>
        <v>42534.499999999993</v>
      </c>
    </row>
    <row r="1756" spans="1:20" ht="45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>E1756/D1756</f>
        <v>1.0442857142857143</v>
      </c>
      <c r="P1756">
        <f>E1756/L1756</f>
        <v>71.666666666666671</v>
      </c>
      <c r="Q1756" t="s">
        <v>8313</v>
      </c>
      <c r="R1756" t="s">
        <v>8314</v>
      </c>
      <c r="S1756" s="9">
        <f t="shared" si="54"/>
        <v>42302.493182870363</v>
      </c>
      <c r="T1756" s="9">
        <f t="shared" si="55"/>
        <v>42337.749999999993</v>
      </c>
    </row>
    <row r="1757" spans="1:20" ht="45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1.0109999999999999</v>
      </c>
      <c r="P1757">
        <f>E1757/L1757</f>
        <v>93.611111111111114</v>
      </c>
      <c r="Q1757" t="s">
        <v>8313</v>
      </c>
      <c r="R1757" t="s">
        <v>8314</v>
      </c>
      <c r="S1757" s="9">
        <f t="shared" si="54"/>
        <v>41806.187094907407</v>
      </c>
      <c r="T1757" s="9">
        <f t="shared" si="55"/>
        <v>41843.25</v>
      </c>
    </row>
    <row r="1758" spans="1:20" ht="45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>E1758/D1758</f>
        <v>1.0751999999999999</v>
      </c>
      <c r="P1758">
        <f>E1758/L1758</f>
        <v>76.8</v>
      </c>
      <c r="Q1758" t="s">
        <v>8313</v>
      </c>
      <c r="R1758" t="s">
        <v>8314</v>
      </c>
      <c r="S1758" s="9">
        <f t="shared" si="54"/>
        <v>42495.784467592595</v>
      </c>
      <c r="T1758" s="9">
        <f t="shared" si="55"/>
        <v>42552.749999999993</v>
      </c>
    </row>
    <row r="1759" spans="1:20" ht="45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>E1759/D1759</f>
        <v>3.15</v>
      </c>
      <c r="P1759">
        <f>E1759/L1759</f>
        <v>35.795454545454547</v>
      </c>
      <c r="Q1759" t="s">
        <v>8313</v>
      </c>
      <c r="R1759" t="s">
        <v>8314</v>
      </c>
      <c r="S1759" s="9">
        <f t="shared" si="54"/>
        <v>42479.223958333336</v>
      </c>
      <c r="T1759" s="9">
        <f t="shared" si="55"/>
        <v>42492.749999999993</v>
      </c>
    </row>
    <row r="1760" spans="1:20" ht="30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>E1760/D1760</f>
        <v>1.0193333333333334</v>
      </c>
      <c r="P1760">
        <f>E1760/L1760</f>
        <v>55.6</v>
      </c>
      <c r="Q1760" t="s">
        <v>8313</v>
      </c>
      <c r="R1760" t="s">
        <v>8314</v>
      </c>
      <c r="S1760" s="9">
        <f t="shared" si="54"/>
        <v>42270.518587962964</v>
      </c>
      <c r="T1760" s="9">
        <f t="shared" si="55"/>
        <v>42305.959027777775</v>
      </c>
    </row>
    <row r="1761" spans="1:20" ht="45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1.2628571428571429</v>
      </c>
      <c r="P1761">
        <f>E1761/L1761</f>
        <v>147.33333333333334</v>
      </c>
      <c r="Q1761" t="s">
        <v>8313</v>
      </c>
      <c r="R1761" t="s">
        <v>8314</v>
      </c>
      <c r="S1761" s="9">
        <f t="shared" si="54"/>
        <v>42489.411192129628</v>
      </c>
      <c r="T1761" s="9">
        <f t="shared" si="55"/>
        <v>42500.261805555558</v>
      </c>
    </row>
    <row r="1762" spans="1:20" ht="45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>E1762/D1762</f>
        <v>1.014</v>
      </c>
      <c r="P1762">
        <f>E1762/L1762</f>
        <v>56.333333333333336</v>
      </c>
      <c r="Q1762" t="s">
        <v>8313</v>
      </c>
      <c r="R1762" t="s">
        <v>8314</v>
      </c>
      <c r="S1762" s="9">
        <f t="shared" si="54"/>
        <v>42536.607314814813</v>
      </c>
      <c r="T1762" s="9">
        <f t="shared" si="55"/>
        <v>42566.607314814813</v>
      </c>
    </row>
    <row r="1763" spans="1:20" ht="45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>E1763/D1763</f>
        <v>1.01</v>
      </c>
      <c r="P1763">
        <f>E1763/L1763</f>
        <v>96.19047619047619</v>
      </c>
      <c r="Q1763" t="s">
        <v>8313</v>
      </c>
      <c r="R1763" t="s">
        <v>8314</v>
      </c>
      <c r="S1763" s="9">
        <f t="shared" si="54"/>
        <v>41822.209606481476</v>
      </c>
      <c r="T1763" s="9">
        <f t="shared" si="55"/>
        <v>41852.209606481476</v>
      </c>
    </row>
    <row r="1764" spans="1:20" ht="45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>E1764/D1764</f>
        <v>1.0299</v>
      </c>
      <c r="P1764">
        <f>E1764/L1764</f>
        <v>63.574074074074076</v>
      </c>
      <c r="Q1764" t="s">
        <v>8313</v>
      </c>
      <c r="R1764" t="s">
        <v>8314</v>
      </c>
      <c r="S1764" s="9">
        <f t="shared" si="54"/>
        <v>41932.102766203701</v>
      </c>
      <c r="T1764" s="9">
        <f t="shared" si="55"/>
        <v>41962.144432870373</v>
      </c>
    </row>
    <row r="1765" spans="1:20" ht="30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>E1765/D1765</f>
        <v>1.0625</v>
      </c>
      <c r="P1765">
        <f>E1765/L1765</f>
        <v>184.78260869565219</v>
      </c>
      <c r="Q1765" t="s">
        <v>8313</v>
      </c>
      <c r="R1765" t="s">
        <v>8314</v>
      </c>
      <c r="S1765" s="9">
        <f t="shared" si="54"/>
        <v>42745.848773148151</v>
      </c>
      <c r="T1765" s="9">
        <f t="shared" si="55"/>
        <v>42790.848773148151</v>
      </c>
    </row>
    <row r="1766" spans="1:20" ht="30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>E1766/D1766</f>
        <v>1.0137777777777779</v>
      </c>
      <c r="P1766">
        <f>E1766/L1766</f>
        <v>126.72222222222223</v>
      </c>
      <c r="Q1766" t="s">
        <v>8313</v>
      </c>
      <c r="R1766" t="s">
        <v>8314</v>
      </c>
      <c r="S1766" s="9">
        <f t="shared" si="54"/>
        <v>42696.874340277776</v>
      </c>
      <c r="T1766" s="9">
        <f t="shared" si="55"/>
        <v>42718.457638888889</v>
      </c>
    </row>
    <row r="1767" spans="1:20" ht="45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>E1767/D1767</f>
        <v>1.1346000000000001</v>
      </c>
      <c r="P1767">
        <f>E1767/L1767</f>
        <v>83.42647058823529</v>
      </c>
      <c r="Q1767" t="s">
        <v>8313</v>
      </c>
      <c r="R1767" t="s">
        <v>8314</v>
      </c>
      <c r="S1767" s="9">
        <f t="shared" si="54"/>
        <v>41865.817013888889</v>
      </c>
      <c r="T1767" s="9">
        <f t="shared" si="55"/>
        <v>41883.457638888889</v>
      </c>
    </row>
    <row r="1768" spans="1:20" ht="45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>E1768/D1768</f>
        <v>2.1800000000000002</v>
      </c>
      <c r="P1768">
        <f>E1768/L1768</f>
        <v>54.5</v>
      </c>
      <c r="Q1768" t="s">
        <v>8313</v>
      </c>
      <c r="R1768" t="s">
        <v>8314</v>
      </c>
      <c r="S1768" s="9">
        <f t="shared" si="54"/>
        <v>42055.883298611108</v>
      </c>
      <c r="T1768" s="9">
        <f t="shared" si="55"/>
        <v>42069.996527777774</v>
      </c>
    </row>
    <row r="1769" spans="1:20" ht="45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1.0141935483870967</v>
      </c>
      <c r="P1769">
        <f>E1769/L1769</f>
        <v>302.30769230769232</v>
      </c>
      <c r="Q1769" t="s">
        <v>8313</v>
      </c>
      <c r="R1769" t="s">
        <v>8314</v>
      </c>
      <c r="S1769" s="9">
        <f t="shared" si="54"/>
        <v>41851.563020833331</v>
      </c>
      <c r="T1769" s="9">
        <f t="shared" si="55"/>
        <v>41870.458333333328</v>
      </c>
    </row>
    <row r="1770" spans="1:20" ht="45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>E1770/D1770</f>
        <v>1.0593333333333332</v>
      </c>
      <c r="P1770">
        <f>E1770/L1770</f>
        <v>44.138888888888886</v>
      </c>
      <c r="Q1770" t="s">
        <v>8313</v>
      </c>
      <c r="R1770" t="s">
        <v>8314</v>
      </c>
      <c r="S1770" s="9">
        <f t="shared" si="54"/>
        <v>42422.769085648142</v>
      </c>
      <c r="T1770" s="9">
        <f t="shared" si="55"/>
        <v>42444.666666666664</v>
      </c>
    </row>
    <row r="1771" spans="1:20" ht="45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>E1771/D1771</f>
        <v>1.04</v>
      </c>
      <c r="P1771">
        <f>E1771/L1771</f>
        <v>866.66666666666663</v>
      </c>
      <c r="Q1771" t="s">
        <v>8313</v>
      </c>
      <c r="R1771" t="s">
        <v>8314</v>
      </c>
      <c r="S1771" s="9">
        <f t="shared" si="54"/>
        <v>42320.893425925919</v>
      </c>
      <c r="T1771" s="9">
        <f t="shared" si="55"/>
        <v>42350.893425925919</v>
      </c>
    </row>
    <row r="1772" spans="1:20" ht="45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>E1772/D1772</f>
        <v>2.21</v>
      </c>
      <c r="P1772">
        <f>E1772/L1772</f>
        <v>61.388888888888886</v>
      </c>
      <c r="Q1772" t="s">
        <v>8313</v>
      </c>
      <c r="R1772" t="s">
        <v>8314</v>
      </c>
      <c r="S1772" s="9">
        <f t="shared" si="54"/>
        <v>42106.859224537031</v>
      </c>
      <c r="T1772" s="9">
        <f t="shared" si="55"/>
        <v>42136.859224537031</v>
      </c>
    </row>
    <row r="1773" spans="1:20" ht="45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>E1773/D1773</f>
        <v>1.1866666666666668</v>
      </c>
      <c r="P1773">
        <f>E1773/L1773</f>
        <v>29.666666666666668</v>
      </c>
      <c r="Q1773" t="s">
        <v>8313</v>
      </c>
      <c r="R1773" t="s">
        <v>8314</v>
      </c>
      <c r="S1773" s="9">
        <f t="shared" si="54"/>
        <v>42192.725624999999</v>
      </c>
      <c r="T1773" s="9">
        <f t="shared" si="55"/>
        <v>42217.725624999999</v>
      </c>
    </row>
    <row r="1774" spans="1:20" ht="45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>E1774/D1774</f>
        <v>1.046</v>
      </c>
      <c r="P1774">
        <f>E1774/L1774</f>
        <v>45.478260869565219</v>
      </c>
      <c r="Q1774" t="s">
        <v>8313</v>
      </c>
      <c r="R1774" t="s">
        <v>8314</v>
      </c>
      <c r="S1774" s="9">
        <f t="shared" si="54"/>
        <v>41968.991423611107</v>
      </c>
      <c r="T1774" s="9">
        <f t="shared" si="55"/>
        <v>42004.999999999993</v>
      </c>
    </row>
    <row r="1775" spans="1:20" ht="45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>E1775/D1775</f>
        <v>1.0389999999999999</v>
      </c>
      <c r="P1775">
        <f>E1775/L1775</f>
        <v>96.203703703703709</v>
      </c>
      <c r="Q1775" t="s">
        <v>8313</v>
      </c>
      <c r="R1775" t="s">
        <v>8314</v>
      </c>
      <c r="S1775" s="9">
        <f t="shared" si="54"/>
        <v>42689.833101851851</v>
      </c>
      <c r="T1775" s="9">
        <f t="shared" si="55"/>
        <v>42749.833101851851</v>
      </c>
    </row>
    <row r="1776" spans="1:20" ht="30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>E1776/D1776</f>
        <v>1.1773333333333333</v>
      </c>
      <c r="P1776">
        <f>E1776/L1776</f>
        <v>67.92307692307692</v>
      </c>
      <c r="Q1776" t="s">
        <v>8313</v>
      </c>
      <c r="R1776" t="s">
        <v>8314</v>
      </c>
      <c r="S1776" s="9">
        <f t="shared" si="54"/>
        <v>42690.125983796293</v>
      </c>
      <c r="T1776" s="9">
        <f t="shared" si="55"/>
        <v>42721.124999999993</v>
      </c>
    </row>
    <row r="1777" spans="1:20" ht="30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>E1777/D1777</f>
        <v>1.385</v>
      </c>
      <c r="P1777">
        <f>E1777/L1777</f>
        <v>30.777777777777779</v>
      </c>
      <c r="Q1777" t="s">
        <v>8313</v>
      </c>
      <c r="R1777" t="s">
        <v>8314</v>
      </c>
      <c r="S1777" s="9">
        <f t="shared" si="54"/>
        <v>42312.666261574072</v>
      </c>
      <c r="T1777" s="9">
        <f t="shared" si="55"/>
        <v>42340.666261574072</v>
      </c>
    </row>
    <row r="1778" spans="1:20" ht="45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>E1778/D1778</f>
        <v>1.0349999999999999</v>
      </c>
      <c r="P1778">
        <f>E1778/L1778</f>
        <v>38.333333333333336</v>
      </c>
      <c r="Q1778" t="s">
        <v>8313</v>
      </c>
      <c r="R1778" t="s">
        <v>8314</v>
      </c>
      <c r="S1778" s="9">
        <f t="shared" si="54"/>
        <v>41855.339768518512</v>
      </c>
      <c r="T1778" s="9">
        <f t="shared" si="55"/>
        <v>41875.999305555553</v>
      </c>
    </row>
    <row r="1779" spans="1:20" ht="45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>E1779/D1779</f>
        <v>1.0024999999999999</v>
      </c>
      <c r="P1779">
        <f>E1779/L1779</f>
        <v>66.833333333333329</v>
      </c>
      <c r="Q1779" t="s">
        <v>8313</v>
      </c>
      <c r="R1779" t="s">
        <v>8314</v>
      </c>
      <c r="S1779" s="9">
        <f t="shared" si="54"/>
        <v>42179.646296296291</v>
      </c>
      <c r="T1779" s="9">
        <f t="shared" si="55"/>
        <v>42203.458333333336</v>
      </c>
    </row>
    <row r="1780" spans="1:20" ht="45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>E1780/D1780</f>
        <v>1.0657142857142856</v>
      </c>
      <c r="P1780">
        <f>E1780/L1780</f>
        <v>71.730769230769226</v>
      </c>
      <c r="Q1780" t="s">
        <v>8313</v>
      </c>
      <c r="R1780" t="s">
        <v>8314</v>
      </c>
      <c r="S1780" s="9">
        <f t="shared" si="54"/>
        <v>42275.523333333331</v>
      </c>
      <c r="T1780" s="9">
        <f t="shared" si="55"/>
        <v>42305.523333333331</v>
      </c>
    </row>
    <row r="1781" spans="1:20" ht="45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>E1781/D1781</f>
        <v>1</v>
      </c>
      <c r="P1781">
        <f>E1781/L1781</f>
        <v>176.47058823529412</v>
      </c>
      <c r="Q1781" t="s">
        <v>8313</v>
      </c>
      <c r="R1781" t="s">
        <v>8314</v>
      </c>
      <c r="S1781" s="9">
        <f t="shared" si="54"/>
        <v>41765.402465277773</v>
      </c>
      <c r="T1781" s="9">
        <f t="shared" si="55"/>
        <v>41777.402465277773</v>
      </c>
    </row>
    <row r="1782" spans="1:20" ht="45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>E1782/D1782</f>
        <v>1.0001249999999999</v>
      </c>
      <c r="P1782">
        <f>E1782/L1782</f>
        <v>421.10526315789474</v>
      </c>
      <c r="Q1782" t="s">
        <v>8313</v>
      </c>
      <c r="R1782" t="s">
        <v>8314</v>
      </c>
      <c r="S1782" s="9">
        <f t="shared" si="54"/>
        <v>42059.492986111109</v>
      </c>
      <c r="T1782" s="9">
        <f t="shared" si="55"/>
        <v>42119.451319444437</v>
      </c>
    </row>
    <row r="1783" spans="1:20" ht="45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>E1783/D1783</f>
        <v>1.0105</v>
      </c>
      <c r="P1783">
        <f>E1783/L1783</f>
        <v>104.98701298701299</v>
      </c>
      <c r="Q1783" t="s">
        <v>8313</v>
      </c>
      <c r="R1783" t="s">
        <v>8314</v>
      </c>
      <c r="S1783" s="9">
        <f t="shared" si="54"/>
        <v>42053.524293981478</v>
      </c>
      <c r="T1783" s="9">
        <f t="shared" si="55"/>
        <v>42083.49722222222</v>
      </c>
    </row>
    <row r="1784" spans="1:20" ht="45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>E1784/D1784</f>
        <v>1.0763636363636364</v>
      </c>
      <c r="P1784">
        <f>E1784/L1784</f>
        <v>28.19047619047619</v>
      </c>
      <c r="Q1784" t="s">
        <v>8313</v>
      </c>
      <c r="R1784" t="s">
        <v>8314</v>
      </c>
      <c r="S1784" s="9">
        <f t="shared" si="54"/>
        <v>41858.147060185183</v>
      </c>
      <c r="T1784" s="9">
        <f t="shared" si="55"/>
        <v>41882.338888888888</v>
      </c>
    </row>
    <row r="1785" spans="1:20" ht="45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>E1785/D1785</f>
        <v>1.0365</v>
      </c>
      <c r="P1785">
        <f>E1785/L1785</f>
        <v>54.55263157894737</v>
      </c>
      <c r="Q1785" t="s">
        <v>8313</v>
      </c>
      <c r="R1785" t="s">
        <v>8314</v>
      </c>
      <c r="S1785" s="9">
        <f t="shared" si="54"/>
        <v>42225.305555555555</v>
      </c>
      <c r="T1785" s="9">
        <f t="shared" si="55"/>
        <v>42242.749999999993</v>
      </c>
    </row>
    <row r="1786" spans="1:20" ht="45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>E1786/D1786</f>
        <v>1.0443333333333333</v>
      </c>
      <c r="P1786">
        <f>E1786/L1786</f>
        <v>111.89285714285714</v>
      </c>
      <c r="Q1786" t="s">
        <v>8313</v>
      </c>
      <c r="R1786" t="s">
        <v>8314</v>
      </c>
      <c r="S1786" s="9">
        <f t="shared" si="54"/>
        <v>41937.745115740741</v>
      </c>
      <c r="T1786" s="9">
        <f t="shared" si="55"/>
        <v>41972.786782407406</v>
      </c>
    </row>
    <row r="1787" spans="1:20" ht="45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>E1787/D1787</f>
        <v>1.0225</v>
      </c>
      <c r="P1787">
        <f>E1787/L1787</f>
        <v>85.208333333333329</v>
      </c>
      <c r="Q1787" t="s">
        <v>8313</v>
      </c>
      <c r="R1787" t="s">
        <v>8314</v>
      </c>
      <c r="S1787" s="9">
        <f t="shared" si="54"/>
        <v>42043.976655092592</v>
      </c>
      <c r="T1787" s="9">
        <f t="shared" si="55"/>
        <v>42073.934988425921</v>
      </c>
    </row>
    <row r="1788" spans="1:20" ht="45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>E1788/D1788</f>
        <v>1.0074285714285713</v>
      </c>
      <c r="P1788">
        <f>E1788/L1788</f>
        <v>76.652173913043484</v>
      </c>
      <c r="Q1788" t="s">
        <v>8313</v>
      </c>
      <c r="R1788" t="s">
        <v>8314</v>
      </c>
      <c r="S1788" s="9">
        <f t="shared" si="54"/>
        <v>42559.222870370366</v>
      </c>
      <c r="T1788" s="9">
        <f t="shared" si="55"/>
        <v>42583.749305555553</v>
      </c>
    </row>
    <row r="1789" spans="1:20" ht="45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>E1789/D1789</f>
        <v>1.1171428571428572</v>
      </c>
      <c r="P1789">
        <f>E1789/L1789</f>
        <v>65.166666666666671</v>
      </c>
      <c r="Q1789" t="s">
        <v>8313</v>
      </c>
      <c r="R1789" t="s">
        <v>8314</v>
      </c>
      <c r="S1789" s="9">
        <f t="shared" si="54"/>
        <v>42524.574305555558</v>
      </c>
      <c r="T1789" s="9">
        <f t="shared" si="55"/>
        <v>42544.574305555558</v>
      </c>
    </row>
    <row r="1790" spans="1:20" ht="45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1.0001100000000001</v>
      </c>
      <c r="P1790">
        <f>E1790/L1790</f>
        <v>93.760312499999998</v>
      </c>
      <c r="Q1790" t="s">
        <v>8313</v>
      </c>
      <c r="R1790" t="s">
        <v>8314</v>
      </c>
      <c r="S1790" s="9">
        <f t="shared" si="54"/>
        <v>42291.879259259258</v>
      </c>
      <c r="T1790" s="9">
        <f t="shared" si="55"/>
        <v>42328.916666666664</v>
      </c>
    </row>
    <row r="1791" spans="1:20" ht="45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>E1791/D1791</f>
        <v>1</v>
      </c>
      <c r="P1791">
        <f>E1791/L1791</f>
        <v>133.33333333333334</v>
      </c>
      <c r="Q1791" t="s">
        <v>8313</v>
      </c>
      <c r="R1791" t="s">
        <v>8314</v>
      </c>
      <c r="S1791" s="9">
        <f t="shared" si="54"/>
        <v>41953.659166666665</v>
      </c>
      <c r="T1791" s="9">
        <f t="shared" si="55"/>
        <v>41983.659166666665</v>
      </c>
    </row>
    <row r="1792" spans="1:20" ht="45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>E1792/D1792</f>
        <v>1.05</v>
      </c>
      <c r="P1792">
        <f>E1792/L1792</f>
        <v>51.219512195121951</v>
      </c>
      <c r="Q1792" t="s">
        <v>8313</v>
      </c>
      <c r="R1792" t="s">
        <v>8314</v>
      </c>
      <c r="S1792" s="9">
        <f t="shared" si="54"/>
        <v>41946.436412037037</v>
      </c>
      <c r="T1792" s="9">
        <f t="shared" si="55"/>
        <v>41976.436412037037</v>
      </c>
    </row>
    <row r="1793" spans="1:20" ht="45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>E1793/D1793</f>
        <v>1.1686666666666667</v>
      </c>
      <c r="P1793">
        <f>E1793/L1793</f>
        <v>100.17142857142858</v>
      </c>
      <c r="Q1793" t="s">
        <v>8313</v>
      </c>
      <c r="R1793" t="s">
        <v>8314</v>
      </c>
      <c r="S1793" s="9">
        <f t="shared" si="54"/>
        <v>41947.554259259261</v>
      </c>
      <c r="T1793" s="9">
        <f t="shared" si="55"/>
        <v>41987.554259259261</v>
      </c>
    </row>
    <row r="1794" spans="1:20" ht="45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>E1794/D1794</f>
        <v>1.038</v>
      </c>
      <c r="P1794">
        <f>E1794/L1794</f>
        <v>34.6</v>
      </c>
      <c r="Q1794" t="s">
        <v>8313</v>
      </c>
      <c r="R1794" t="s">
        <v>8314</v>
      </c>
      <c r="S1794" s="9">
        <f t="shared" si="54"/>
        <v>42143.252789351849</v>
      </c>
      <c r="T1794" s="9">
        <f t="shared" si="55"/>
        <v>42173.252789351849</v>
      </c>
    </row>
    <row r="1795" spans="1:20" ht="45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>E1795/D1795</f>
        <v>1.145</v>
      </c>
      <c r="P1795">
        <f>E1795/L1795</f>
        <v>184.67741935483872</v>
      </c>
      <c r="Q1795" t="s">
        <v>8313</v>
      </c>
      <c r="R1795" t="s">
        <v>8314</v>
      </c>
      <c r="S1795" s="9">
        <f t="shared" ref="S1795:S1858" si="56">(J1795/86400)+25569+(-5/24)</f>
        <v>42494.355115740742</v>
      </c>
      <c r="T1795" s="9">
        <f t="shared" ref="T1795:T1858" si="57">(I1795/86400)+25569+(-5/24)</f>
        <v>42524.355115740742</v>
      </c>
    </row>
    <row r="1796" spans="1:20" ht="45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>E1796/D1796</f>
        <v>1.024</v>
      </c>
      <c r="P1796">
        <f>E1796/L1796</f>
        <v>69.818181818181813</v>
      </c>
      <c r="Q1796" t="s">
        <v>8313</v>
      </c>
      <c r="R1796" t="s">
        <v>8314</v>
      </c>
      <c r="S1796" s="9">
        <f t="shared" si="56"/>
        <v>41815.566493055558</v>
      </c>
      <c r="T1796" s="9">
        <f t="shared" si="57"/>
        <v>41830.566493055558</v>
      </c>
    </row>
    <row r="1797" spans="1:20" ht="45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>E1797/D1797</f>
        <v>2.23</v>
      </c>
      <c r="P1797">
        <f>E1797/L1797</f>
        <v>61.944444444444443</v>
      </c>
      <c r="Q1797" t="s">
        <v>8313</v>
      </c>
      <c r="R1797" t="s">
        <v>8314</v>
      </c>
      <c r="S1797" s="9">
        <f t="shared" si="56"/>
        <v>41830.337361111109</v>
      </c>
      <c r="T1797" s="9">
        <f t="shared" si="57"/>
        <v>41859.727777777771</v>
      </c>
    </row>
    <row r="1798" spans="1:20" ht="45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>E1798/D1798</f>
        <v>1</v>
      </c>
      <c r="P1798">
        <f>E1798/L1798</f>
        <v>41.666666666666664</v>
      </c>
      <c r="Q1798" t="s">
        <v>8313</v>
      </c>
      <c r="R1798" t="s">
        <v>8314</v>
      </c>
      <c r="S1798" s="9">
        <f t="shared" si="56"/>
        <v>42446.63721064815</v>
      </c>
      <c r="T1798" s="9">
        <f t="shared" si="57"/>
        <v>42496.63721064815</v>
      </c>
    </row>
    <row r="1799" spans="1:20" ht="45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>E1799/D1799</f>
        <v>1.0580000000000001</v>
      </c>
      <c r="P1799">
        <f>E1799/L1799</f>
        <v>36.06818181818182</v>
      </c>
      <c r="Q1799" t="s">
        <v>8313</v>
      </c>
      <c r="R1799" t="s">
        <v>8314</v>
      </c>
      <c r="S1799" s="9">
        <f t="shared" si="56"/>
        <v>41923.713310185187</v>
      </c>
      <c r="T1799" s="9">
        <f t="shared" si="57"/>
        <v>41948.823611111111</v>
      </c>
    </row>
    <row r="1800" spans="1:20" ht="45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>E1800/D1800</f>
        <v>1.4236363636363636</v>
      </c>
      <c r="P1800">
        <f>E1800/L1800</f>
        <v>29</v>
      </c>
      <c r="Q1800" t="s">
        <v>8313</v>
      </c>
      <c r="R1800" t="s">
        <v>8314</v>
      </c>
      <c r="S1800" s="9">
        <f t="shared" si="56"/>
        <v>41817.387094907404</v>
      </c>
      <c r="T1800" s="9">
        <f t="shared" si="57"/>
        <v>41847.387094907404</v>
      </c>
    </row>
    <row r="1801" spans="1:20" ht="30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>E1801/D1801</f>
        <v>1.84</v>
      </c>
      <c r="P1801">
        <f>E1801/L1801</f>
        <v>24.210526315789473</v>
      </c>
      <c r="Q1801" t="s">
        <v>8313</v>
      </c>
      <c r="R1801" t="s">
        <v>8314</v>
      </c>
      <c r="S1801" s="9">
        <f t="shared" si="56"/>
        <v>42140.503981481474</v>
      </c>
      <c r="T1801" s="9">
        <f t="shared" si="57"/>
        <v>42154.548611111109</v>
      </c>
    </row>
    <row r="1802" spans="1:20" ht="45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>E1802/D1802</f>
        <v>1.0433333333333332</v>
      </c>
      <c r="P1802">
        <f>E1802/L1802</f>
        <v>55.892857142857146</v>
      </c>
      <c r="Q1802" t="s">
        <v>8313</v>
      </c>
      <c r="R1802" t="s">
        <v>8314</v>
      </c>
      <c r="S1802" s="9">
        <f t="shared" si="56"/>
        <v>41764.238298611112</v>
      </c>
      <c r="T1802" s="9">
        <f t="shared" si="57"/>
        <v>41790.957638888889</v>
      </c>
    </row>
    <row r="1803" spans="1:20" ht="30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>E1803/D1803</f>
        <v>1.1200000000000001</v>
      </c>
      <c r="P1803">
        <f>E1803/L1803</f>
        <v>11.666666666666666</v>
      </c>
      <c r="Q1803" t="s">
        <v>8313</v>
      </c>
      <c r="R1803" t="s">
        <v>8314</v>
      </c>
      <c r="S1803" s="9">
        <f t="shared" si="56"/>
        <v>42378.270011574066</v>
      </c>
      <c r="T1803" s="9">
        <f t="shared" si="57"/>
        <v>42418.708333333336</v>
      </c>
    </row>
    <row r="1804" spans="1:20" ht="45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>E1804/D1804</f>
        <v>1.1107499999999999</v>
      </c>
      <c r="P1804">
        <f>E1804/L1804</f>
        <v>68.353846153846149</v>
      </c>
      <c r="Q1804" t="s">
        <v>8313</v>
      </c>
      <c r="R1804" t="s">
        <v>8314</v>
      </c>
      <c r="S1804" s="9">
        <f t="shared" si="56"/>
        <v>41941.543703703697</v>
      </c>
      <c r="T1804" s="9">
        <f t="shared" si="57"/>
        <v>41964.499999999993</v>
      </c>
    </row>
    <row r="1805" spans="1:20" ht="45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>E1805/D1805</f>
        <v>1.0375000000000001</v>
      </c>
      <c r="P1805">
        <f>E1805/L1805</f>
        <v>27.065217391304348</v>
      </c>
      <c r="Q1805" t="s">
        <v>8313</v>
      </c>
      <c r="R1805" t="s">
        <v>8314</v>
      </c>
      <c r="S1805" s="9">
        <f t="shared" si="56"/>
        <v>42026.712094907409</v>
      </c>
      <c r="T1805" s="9">
        <f t="shared" si="57"/>
        <v>42056.712094907409</v>
      </c>
    </row>
    <row r="1806" spans="1:20" ht="45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>E1806/D1806</f>
        <v>1.0041</v>
      </c>
      <c r="P1806">
        <f>E1806/L1806</f>
        <v>118.12941176470588</v>
      </c>
      <c r="Q1806" t="s">
        <v>8313</v>
      </c>
      <c r="R1806" t="s">
        <v>8314</v>
      </c>
      <c r="S1806" s="9">
        <f t="shared" si="56"/>
        <v>41834.745532407404</v>
      </c>
      <c r="T1806" s="9">
        <f t="shared" si="57"/>
        <v>41879.745532407404</v>
      </c>
    </row>
    <row r="1807" spans="1:20" ht="45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>E1807/D1807</f>
        <v>1.0186206896551724</v>
      </c>
      <c r="P1807">
        <f>E1807/L1807</f>
        <v>44.757575757575758</v>
      </c>
      <c r="Q1807" t="s">
        <v>8313</v>
      </c>
      <c r="R1807" t="s">
        <v>8314</v>
      </c>
      <c r="S1807" s="9">
        <f t="shared" si="56"/>
        <v>42193.5155787037</v>
      </c>
      <c r="T1807" s="9">
        <f t="shared" si="57"/>
        <v>42223.5155787037</v>
      </c>
    </row>
    <row r="1808" spans="1:20" ht="45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>E1808/D1808</f>
        <v>1.0976666666666666</v>
      </c>
      <c r="P1808">
        <f>E1808/L1808</f>
        <v>99.787878787878782</v>
      </c>
      <c r="Q1808" t="s">
        <v>8313</v>
      </c>
      <c r="R1808" t="s">
        <v>8314</v>
      </c>
      <c r="S1808" s="9">
        <f t="shared" si="56"/>
        <v>42290.410219907404</v>
      </c>
      <c r="T1808" s="9">
        <f t="shared" si="57"/>
        <v>42319.896527777775</v>
      </c>
    </row>
    <row r="1809" spans="1:20" ht="45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>E1809/D1809</f>
        <v>1</v>
      </c>
      <c r="P1809">
        <f>E1809/L1809</f>
        <v>117.64705882352941</v>
      </c>
      <c r="Q1809" t="s">
        <v>8313</v>
      </c>
      <c r="R1809" t="s">
        <v>8314</v>
      </c>
      <c r="S1809" s="9">
        <f t="shared" si="56"/>
        <v>42150.253749999996</v>
      </c>
      <c r="T1809" s="9">
        <f t="shared" si="57"/>
        <v>42180.253749999996</v>
      </c>
    </row>
    <row r="1810" spans="1:20" ht="45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>E1810/D1810</f>
        <v>1.22</v>
      </c>
      <c r="P1810">
        <f>E1810/L1810</f>
        <v>203.33333333333334</v>
      </c>
      <c r="Q1810" t="s">
        <v>8313</v>
      </c>
      <c r="R1810" t="s">
        <v>8314</v>
      </c>
      <c r="S1810" s="9">
        <f t="shared" si="56"/>
        <v>42152.295162037037</v>
      </c>
      <c r="T1810" s="9">
        <f t="shared" si="57"/>
        <v>42172.295162037037</v>
      </c>
    </row>
    <row r="1811" spans="1:20" ht="45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>E1811/D1811</f>
        <v>1.3757142857142857</v>
      </c>
      <c r="P1811">
        <f>E1811/L1811</f>
        <v>28.323529411764707</v>
      </c>
      <c r="Q1811" t="s">
        <v>8313</v>
      </c>
      <c r="R1811" t="s">
        <v>8314</v>
      </c>
      <c r="S1811" s="9">
        <f t="shared" si="56"/>
        <v>42409.808865740742</v>
      </c>
      <c r="T1811" s="9">
        <f t="shared" si="57"/>
        <v>42430.790972222218</v>
      </c>
    </row>
    <row r="1812" spans="1:20" ht="30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>E1812/D1812</f>
        <v>1.0031000000000001</v>
      </c>
      <c r="P1812">
        <f>E1812/L1812</f>
        <v>110.23076923076923</v>
      </c>
      <c r="Q1812" t="s">
        <v>8313</v>
      </c>
      <c r="R1812" t="s">
        <v>8314</v>
      </c>
      <c r="S1812" s="9">
        <f t="shared" si="56"/>
        <v>41791.284444444442</v>
      </c>
      <c r="T1812" s="9">
        <f t="shared" si="57"/>
        <v>41836.284444444442</v>
      </c>
    </row>
    <row r="1813" spans="1:20" ht="60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>E1813/D1813</f>
        <v>1.071</v>
      </c>
      <c r="P1813">
        <f>E1813/L1813</f>
        <v>31.970149253731343</v>
      </c>
      <c r="Q1813" t="s">
        <v>8313</v>
      </c>
      <c r="R1813" t="s">
        <v>8314</v>
      </c>
      <c r="S1813" s="9">
        <f t="shared" si="56"/>
        <v>41796.21399305555</v>
      </c>
      <c r="T1813" s="9">
        <f t="shared" si="57"/>
        <v>41826.21399305555</v>
      </c>
    </row>
    <row r="1814" spans="1:20" ht="45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>E1814/D1814</f>
        <v>2.11</v>
      </c>
      <c r="P1814">
        <f>E1814/L1814</f>
        <v>58.611111111111114</v>
      </c>
      <c r="Q1814" t="s">
        <v>8313</v>
      </c>
      <c r="R1814" t="s">
        <v>8314</v>
      </c>
      <c r="S1814" s="9">
        <f t="shared" si="56"/>
        <v>41808.78361111111</v>
      </c>
      <c r="T1814" s="9">
        <f t="shared" si="57"/>
        <v>41838.78361111111</v>
      </c>
    </row>
    <row r="1815" spans="1:20" ht="45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>E1815/D1815</f>
        <v>1.236</v>
      </c>
      <c r="P1815">
        <f>E1815/L1815</f>
        <v>29.428571428571427</v>
      </c>
      <c r="Q1815" t="s">
        <v>8313</v>
      </c>
      <c r="R1815" t="s">
        <v>8314</v>
      </c>
      <c r="S1815" s="9">
        <f t="shared" si="56"/>
        <v>42544.605995370366</v>
      </c>
      <c r="T1815" s="9">
        <f t="shared" si="57"/>
        <v>42582.665277777771</v>
      </c>
    </row>
    <row r="1816" spans="1:20" ht="45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>E1816/D1816</f>
        <v>1.085</v>
      </c>
      <c r="P1816">
        <f>E1816/L1816</f>
        <v>81.375</v>
      </c>
      <c r="Q1816" t="s">
        <v>8313</v>
      </c>
      <c r="R1816" t="s">
        <v>8314</v>
      </c>
      <c r="S1816" s="9">
        <f t="shared" si="56"/>
        <v>42499.83321759259</v>
      </c>
      <c r="T1816" s="9">
        <f t="shared" si="57"/>
        <v>42527.083333333336</v>
      </c>
    </row>
    <row r="1817" spans="1:20" ht="45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>E1817/D1817</f>
        <v>1.0356666666666667</v>
      </c>
      <c r="P1817">
        <f>E1817/L1817</f>
        <v>199.16666666666666</v>
      </c>
      <c r="Q1817" t="s">
        <v>8313</v>
      </c>
      <c r="R1817" t="s">
        <v>8314</v>
      </c>
      <c r="S1817" s="9">
        <f t="shared" si="56"/>
        <v>42264.814490740733</v>
      </c>
      <c r="T1817" s="9">
        <f t="shared" si="57"/>
        <v>42284.814490740733</v>
      </c>
    </row>
    <row r="1818" spans="1:20" ht="45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>E1818/D1818</f>
        <v>1</v>
      </c>
      <c r="P1818">
        <f>E1818/L1818</f>
        <v>115.38461538461539</v>
      </c>
      <c r="Q1818" t="s">
        <v>8313</v>
      </c>
      <c r="R1818" t="s">
        <v>8314</v>
      </c>
      <c r="S1818" s="9">
        <f t="shared" si="56"/>
        <v>41879.750717592593</v>
      </c>
      <c r="T1818" s="9">
        <f t="shared" si="57"/>
        <v>41909.750717592593</v>
      </c>
    </row>
    <row r="1819" spans="1:20" ht="45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>E1819/D1819</f>
        <v>1.3</v>
      </c>
      <c r="P1819">
        <f>E1819/L1819</f>
        <v>46.428571428571431</v>
      </c>
      <c r="Q1819" t="s">
        <v>8313</v>
      </c>
      <c r="R1819" t="s">
        <v>8314</v>
      </c>
      <c r="S1819" s="9">
        <f t="shared" si="56"/>
        <v>42053.524745370371</v>
      </c>
      <c r="T1819" s="9">
        <f t="shared" si="57"/>
        <v>42062.999305555553</v>
      </c>
    </row>
    <row r="1820" spans="1:20" ht="45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>E1820/D1820</f>
        <v>1.0349999999999999</v>
      </c>
      <c r="P1820">
        <f>E1820/L1820</f>
        <v>70.568181818181813</v>
      </c>
      <c r="Q1820" t="s">
        <v>8313</v>
      </c>
      <c r="R1820" t="s">
        <v>8314</v>
      </c>
      <c r="S1820" s="9">
        <f t="shared" si="56"/>
        <v>42675.624131944445</v>
      </c>
      <c r="T1820" s="9">
        <f t="shared" si="57"/>
        <v>42705.124305555553</v>
      </c>
    </row>
    <row r="1821" spans="1:20" ht="30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>E1821/D1821</f>
        <v>1</v>
      </c>
      <c r="P1821">
        <f>E1821/L1821</f>
        <v>22.222222222222221</v>
      </c>
      <c r="Q1821" t="s">
        <v>8313</v>
      </c>
      <c r="R1821" t="s">
        <v>8314</v>
      </c>
      <c r="S1821" s="9">
        <f t="shared" si="56"/>
        <v>42466.935833333329</v>
      </c>
      <c r="T1821" s="9">
        <f t="shared" si="57"/>
        <v>42477.770833333336</v>
      </c>
    </row>
    <row r="1822" spans="1:20" ht="45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>E1822/D1822</f>
        <v>1.196</v>
      </c>
      <c r="P1822">
        <f>E1822/L1822</f>
        <v>159.46666666666667</v>
      </c>
      <c r="Q1822" t="s">
        <v>8313</v>
      </c>
      <c r="R1822" t="s">
        <v>8314</v>
      </c>
      <c r="S1822" s="9">
        <f t="shared" si="56"/>
        <v>42089.204224537032</v>
      </c>
      <c r="T1822" s="9">
        <f t="shared" si="57"/>
        <v>42117.562499999993</v>
      </c>
    </row>
    <row r="1823" spans="1:20" ht="45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>E1823/D1823</f>
        <v>1.0000058823529412</v>
      </c>
      <c r="P1823">
        <f>E1823/L1823</f>
        <v>37.777999999999999</v>
      </c>
      <c r="Q1823" t="s">
        <v>8313</v>
      </c>
      <c r="R1823" t="s">
        <v>8314</v>
      </c>
      <c r="S1823" s="9">
        <f t="shared" si="56"/>
        <v>41894.705416666664</v>
      </c>
      <c r="T1823" s="9">
        <f t="shared" si="57"/>
        <v>41937.821527777771</v>
      </c>
    </row>
    <row r="1824" spans="1:20" ht="45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>E1824/D1824</f>
        <v>1.00875</v>
      </c>
      <c r="P1824">
        <f>E1824/L1824</f>
        <v>72.053571428571431</v>
      </c>
      <c r="Q1824" t="s">
        <v>8313</v>
      </c>
      <c r="R1824" t="s">
        <v>8314</v>
      </c>
      <c r="S1824" s="9">
        <f t="shared" si="56"/>
        <v>41752.626238425924</v>
      </c>
      <c r="T1824" s="9">
        <f t="shared" si="57"/>
        <v>41782.626238425924</v>
      </c>
    </row>
    <row r="1825" spans="1:20" ht="60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>E1825/D1825</f>
        <v>1.0654545454545454</v>
      </c>
      <c r="P1825">
        <f>E1825/L1825</f>
        <v>63.695652173913047</v>
      </c>
      <c r="Q1825" t="s">
        <v>8313</v>
      </c>
      <c r="R1825" t="s">
        <v>8314</v>
      </c>
      <c r="S1825" s="9">
        <f t="shared" si="56"/>
        <v>42448.613252314812</v>
      </c>
      <c r="T1825" s="9">
        <f t="shared" si="57"/>
        <v>42466.687499999993</v>
      </c>
    </row>
    <row r="1826" spans="1:20" ht="45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>E1826/D1826</f>
        <v>1.38</v>
      </c>
      <c r="P1826">
        <f>E1826/L1826</f>
        <v>28.411764705882351</v>
      </c>
      <c r="Q1826" t="s">
        <v>8313</v>
      </c>
      <c r="R1826" t="s">
        <v>8314</v>
      </c>
      <c r="S1826" s="9">
        <f t="shared" si="56"/>
        <v>42404.881967592592</v>
      </c>
      <c r="T1826" s="9">
        <f t="shared" si="57"/>
        <v>42413.791666666664</v>
      </c>
    </row>
    <row r="1827" spans="1:20" ht="45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>E1827/D1827</f>
        <v>1.0115000000000001</v>
      </c>
      <c r="P1827">
        <f>E1827/L1827</f>
        <v>103.21428571428571</v>
      </c>
      <c r="Q1827" t="s">
        <v>8313</v>
      </c>
      <c r="R1827" t="s">
        <v>8314</v>
      </c>
      <c r="S1827" s="9">
        <f t="shared" si="56"/>
        <v>42037.582905092589</v>
      </c>
      <c r="T1827" s="9">
        <f t="shared" si="57"/>
        <v>42067.582905092589</v>
      </c>
    </row>
    <row r="1828" spans="1:20" ht="45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>E1828/D1828</f>
        <v>1.091</v>
      </c>
      <c r="P1828">
        <f>E1828/L1828</f>
        <v>71.152173913043484</v>
      </c>
      <c r="Q1828" t="s">
        <v>8313</v>
      </c>
      <c r="R1828" t="s">
        <v>8314</v>
      </c>
      <c r="S1828" s="9">
        <f t="shared" si="56"/>
        <v>42323.353888888887</v>
      </c>
      <c r="T1828" s="9">
        <f t="shared" si="57"/>
        <v>42351.791666666664</v>
      </c>
    </row>
    <row r="1829" spans="1:20" ht="45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1.4</v>
      </c>
      <c r="P1829">
        <f>E1829/L1829</f>
        <v>35</v>
      </c>
      <c r="Q1829" t="s">
        <v>8313</v>
      </c>
      <c r="R1829" t="s">
        <v>8314</v>
      </c>
      <c r="S1829" s="9">
        <f t="shared" si="56"/>
        <v>42088.703020833331</v>
      </c>
      <c r="T1829" s="9">
        <f t="shared" si="57"/>
        <v>42118.703020833331</v>
      </c>
    </row>
    <row r="1830" spans="1:20" ht="45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>E1830/D1830</f>
        <v>1.0358333333333334</v>
      </c>
      <c r="P1830">
        <f>E1830/L1830</f>
        <v>81.776315789473685</v>
      </c>
      <c r="Q1830" t="s">
        <v>8313</v>
      </c>
      <c r="R1830" t="s">
        <v>8314</v>
      </c>
      <c r="S1830" s="9">
        <f t="shared" si="56"/>
        <v>42018.468564814808</v>
      </c>
      <c r="T1830" s="9">
        <f t="shared" si="57"/>
        <v>42040.082638888889</v>
      </c>
    </row>
    <row r="1831" spans="1:20" ht="45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>E1831/D1831</f>
        <v>1.0297033333333332</v>
      </c>
      <c r="P1831">
        <f>E1831/L1831</f>
        <v>297.02980769230766</v>
      </c>
      <c r="Q1831" t="s">
        <v>8313</v>
      </c>
      <c r="R1831" t="s">
        <v>8314</v>
      </c>
      <c r="S1831" s="9">
        <f t="shared" si="56"/>
        <v>41884.40898148148</v>
      </c>
      <c r="T1831" s="9">
        <f t="shared" si="57"/>
        <v>41916.40898148148</v>
      </c>
    </row>
    <row r="1832" spans="1:20" ht="45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>E1832/D1832</f>
        <v>1.0813333333333333</v>
      </c>
      <c r="P1832">
        <f>E1832/L1832</f>
        <v>46.609195402298852</v>
      </c>
      <c r="Q1832" t="s">
        <v>8313</v>
      </c>
      <c r="R1832" t="s">
        <v>8314</v>
      </c>
      <c r="S1832" s="9">
        <f t="shared" si="56"/>
        <v>41883.848414351851</v>
      </c>
      <c r="T1832" s="9">
        <f t="shared" si="57"/>
        <v>41902.875</v>
      </c>
    </row>
    <row r="1833" spans="1:20" ht="45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>E1833/D1833</f>
        <v>1</v>
      </c>
      <c r="P1833">
        <f>E1833/L1833</f>
        <v>51.724137931034484</v>
      </c>
      <c r="Q1833" t="s">
        <v>8313</v>
      </c>
      <c r="R1833" t="s">
        <v>8314</v>
      </c>
      <c r="S1833" s="9">
        <f t="shared" si="56"/>
        <v>41792.436944444438</v>
      </c>
      <c r="T1833" s="9">
        <f t="shared" si="57"/>
        <v>41822.436944444438</v>
      </c>
    </row>
    <row r="1834" spans="1:20" ht="45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>E1834/D1834</f>
        <v>1.0275000000000001</v>
      </c>
      <c r="P1834">
        <f>E1834/L1834</f>
        <v>40.294117647058826</v>
      </c>
      <c r="Q1834" t="s">
        <v>8313</v>
      </c>
      <c r="R1834" t="s">
        <v>8314</v>
      </c>
      <c r="S1834" s="9">
        <f t="shared" si="56"/>
        <v>42038.512118055551</v>
      </c>
      <c r="T1834" s="9">
        <f t="shared" si="57"/>
        <v>42063.499999999993</v>
      </c>
    </row>
    <row r="1835" spans="1:20" ht="45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>E1835/D1835</f>
        <v>1.3</v>
      </c>
      <c r="P1835">
        <f>E1835/L1835</f>
        <v>16.25</v>
      </c>
      <c r="Q1835" t="s">
        <v>8313</v>
      </c>
      <c r="R1835" t="s">
        <v>8314</v>
      </c>
      <c r="S1835" s="9">
        <f t="shared" si="56"/>
        <v>42661.813206018516</v>
      </c>
      <c r="T1835" s="9">
        <f t="shared" si="57"/>
        <v>42675.813206018516</v>
      </c>
    </row>
    <row r="1836" spans="1:20" ht="45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>E1836/D1836</f>
        <v>1.0854949999999999</v>
      </c>
      <c r="P1836">
        <f>E1836/L1836</f>
        <v>30.152638888888887</v>
      </c>
      <c r="Q1836" t="s">
        <v>8313</v>
      </c>
      <c r="R1836" t="s">
        <v>8314</v>
      </c>
      <c r="S1836" s="9">
        <f t="shared" si="56"/>
        <v>41820.737280092588</v>
      </c>
      <c r="T1836" s="9">
        <f t="shared" si="57"/>
        <v>41850.737280092588</v>
      </c>
    </row>
    <row r="1837" spans="1:20" ht="45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>E1837/D1837</f>
        <v>1</v>
      </c>
      <c r="P1837">
        <f>E1837/L1837</f>
        <v>95.238095238095241</v>
      </c>
      <c r="Q1837" t="s">
        <v>8313</v>
      </c>
      <c r="R1837" t="s">
        <v>8314</v>
      </c>
      <c r="S1837" s="9">
        <f t="shared" si="56"/>
        <v>41839.522604166668</v>
      </c>
      <c r="T1837" s="9">
        <f t="shared" si="57"/>
        <v>41869.522604166668</v>
      </c>
    </row>
    <row r="1838" spans="1:20" ht="45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>E1838/D1838</f>
        <v>1.0965</v>
      </c>
      <c r="P1838">
        <f>E1838/L1838</f>
        <v>52.214285714285715</v>
      </c>
      <c r="Q1838" t="s">
        <v>8313</v>
      </c>
      <c r="R1838" t="s">
        <v>8314</v>
      </c>
      <c r="S1838" s="9">
        <f t="shared" si="56"/>
        <v>42380.372847222221</v>
      </c>
      <c r="T1838" s="9">
        <f t="shared" si="57"/>
        <v>42405.708333333336</v>
      </c>
    </row>
    <row r="1839" spans="1:20" ht="45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>E1839/D1839</f>
        <v>1.0026315789473683</v>
      </c>
      <c r="P1839">
        <f>E1839/L1839</f>
        <v>134.1549295774648</v>
      </c>
      <c r="Q1839" t="s">
        <v>8313</v>
      </c>
      <c r="R1839" t="s">
        <v>8314</v>
      </c>
      <c r="S1839" s="9">
        <f t="shared" si="56"/>
        <v>41775.854803240734</v>
      </c>
      <c r="T1839" s="9">
        <f t="shared" si="57"/>
        <v>41806.916666666664</v>
      </c>
    </row>
    <row r="1840" spans="1:20" ht="45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>E1840/D1840</f>
        <v>1.0555000000000001</v>
      </c>
      <c r="P1840">
        <f>E1840/L1840</f>
        <v>62.827380952380949</v>
      </c>
      <c r="Q1840" t="s">
        <v>8313</v>
      </c>
      <c r="R1840" t="s">
        <v>8314</v>
      </c>
      <c r="S1840" s="9">
        <f t="shared" si="56"/>
        <v>41800.172094907401</v>
      </c>
      <c r="T1840" s="9">
        <f t="shared" si="57"/>
        <v>41830.172094907401</v>
      </c>
    </row>
    <row r="1841" spans="1:20" ht="45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>E1841/D1841</f>
        <v>1.1200000000000001</v>
      </c>
      <c r="P1841">
        <f>E1841/L1841</f>
        <v>58.94736842105263</v>
      </c>
      <c r="Q1841" t="s">
        <v>8313</v>
      </c>
      <c r="R1841" t="s">
        <v>8314</v>
      </c>
      <c r="S1841" s="9">
        <f t="shared" si="56"/>
        <v>42572.408483796295</v>
      </c>
      <c r="T1841" s="9">
        <f t="shared" si="57"/>
        <v>42588.916666666664</v>
      </c>
    </row>
    <row r="1842" spans="1:20" ht="45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>E1842/D1842</f>
        <v>1.0589999999999999</v>
      </c>
      <c r="P1842">
        <f>E1842/L1842</f>
        <v>143.1081081081081</v>
      </c>
      <c r="Q1842" t="s">
        <v>8313</v>
      </c>
      <c r="R1842" t="s">
        <v>8314</v>
      </c>
      <c r="S1842" s="9">
        <f t="shared" si="56"/>
        <v>41851.333252314813</v>
      </c>
      <c r="T1842" s="9">
        <f t="shared" si="57"/>
        <v>41872.477777777771</v>
      </c>
    </row>
    <row r="1843" spans="1:20" ht="45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>E1843/D1843</f>
        <v>1.01</v>
      </c>
      <c r="P1843">
        <f>E1843/L1843</f>
        <v>84.166666666666671</v>
      </c>
      <c r="Q1843" t="s">
        <v>8313</v>
      </c>
      <c r="R1843" t="s">
        <v>8314</v>
      </c>
      <c r="S1843" s="9">
        <f t="shared" si="56"/>
        <v>42205.502546296295</v>
      </c>
      <c r="T1843" s="9">
        <f t="shared" si="57"/>
        <v>42235.502546296295</v>
      </c>
    </row>
    <row r="1844" spans="1:20" ht="45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>E1844/D1844</f>
        <v>1.042</v>
      </c>
      <c r="P1844">
        <f>E1844/L1844</f>
        <v>186.07142857142858</v>
      </c>
      <c r="Q1844" t="s">
        <v>8313</v>
      </c>
      <c r="R1844" t="s">
        <v>8314</v>
      </c>
      <c r="S1844" s="9">
        <f t="shared" si="56"/>
        <v>42100.719525462962</v>
      </c>
      <c r="T1844" s="9">
        <f t="shared" si="57"/>
        <v>42126.666666666664</v>
      </c>
    </row>
    <row r="1845" spans="1:20" ht="30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>E1845/D1845</f>
        <v>1.3467833333333334</v>
      </c>
      <c r="P1845">
        <f>E1845/L1845</f>
        <v>89.785555555555561</v>
      </c>
      <c r="Q1845" t="s">
        <v>8313</v>
      </c>
      <c r="R1845" t="s">
        <v>8314</v>
      </c>
      <c r="S1845" s="9">
        <f t="shared" si="56"/>
        <v>42374.702893518515</v>
      </c>
      <c r="T1845" s="9">
        <f t="shared" si="57"/>
        <v>42387.999305555553</v>
      </c>
    </row>
    <row r="1846" spans="1:20" ht="45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>E1846/D1846</f>
        <v>1.052184</v>
      </c>
      <c r="P1846">
        <f>E1846/L1846</f>
        <v>64.157560975609755</v>
      </c>
      <c r="Q1846" t="s">
        <v>8313</v>
      </c>
      <c r="R1846" t="s">
        <v>8314</v>
      </c>
      <c r="S1846" s="9">
        <f t="shared" si="56"/>
        <v>41808.914675925924</v>
      </c>
      <c r="T1846" s="9">
        <f t="shared" si="57"/>
        <v>41831.46875</v>
      </c>
    </row>
    <row r="1847" spans="1:20" ht="45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>E1847/D1847</f>
        <v>1.026</v>
      </c>
      <c r="P1847">
        <f>E1847/L1847</f>
        <v>59.651162790697676</v>
      </c>
      <c r="Q1847" t="s">
        <v>8313</v>
      </c>
      <c r="R1847" t="s">
        <v>8314</v>
      </c>
      <c r="S1847" s="9">
        <f t="shared" si="56"/>
        <v>42294.221307870372</v>
      </c>
      <c r="T1847" s="9">
        <f t="shared" si="57"/>
        <v>42321.636805555558</v>
      </c>
    </row>
    <row r="1848" spans="1:20" ht="45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>E1848/D1848</f>
        <v>1</v>
      </c>
      <c r="P1848">
        <f>E1848/L1848</f>
        <v>31.25</v>
      </c>
      <c r="Q1848" t="s">
        <v>8313</v>
      </c>
      <c r="R1848" t="s">
        <v>8314</v>
      </c>
      <c r="S1848" s="9">
        <f t="shared" si="56"/>
        <v>42124.632777777777</v>
      </c>
      <c r="T1848" s="9">
        <f t="shared" si="57"/>
        <v>42154.632777777777</v>
      </c>
    </row>
    <row r="1849" spans="1:20" ht="45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>E1849/D1849</f>
        <v>1.855</v>
      </c>
      <c r="P1849">
        <f>E1849/L1849</f>
        <v>41.222222222222221</v>
      </c>
      <c r="Q1849" t="s">
        <v>8313</v>
      </c>
      <c r="R1849" t="s">
        <v>8314</v>
      </c>
      <c r="S1849" s="9">
        <f t="shared" si="56"/>
        <v>41861.316504629627</v>
      </c>
      <c r="T1849" s="9">
        <f t="shared" si="57"/>
        <v>41891.316504629627</v>
      </c>
    </row>
    <row r="1850" spans="1:20" ht="45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>E1850/D1850</f>
        <v>2.89</v>
      </c>
      <c r="P1850">
        <f>E1850/L1850</f>
        <v>43.35</v>
      </c>
      <c r="Q1850" t="s">
        <v>8313</v>
      </c>
      <c r="R1850" t="s">
        <v>8314</v>
      </c>
      <c r="S1850" s="9">
        <f t="shared" si="56"/>
        <v>42521.08317129629</v>
      </c>
      <c r="T1850" s="9">
        <f t="shared" si="57"/>
        <v>42529.374305555553</v>
      </c>
    </row>
    <row r="1851" spans="1:20" ht="45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>E1851/D1851</f>
        <v>1</v>
      </c>
      <c r="P1851">
        <f>E1851/L1851</f>
        <v>64.516129032258064</v>
      </c>
      <c r="Q1851" t="s">
        <v>8313</v>
      </c>
      <c r="R1851" t="s">
        <v>8314</v>
      </c>
      <c r="S1851" s="9">
        <f t="shared" si="56"/>
        <v>42272.322175925925</v>
      </c>
      <c r="T1851" s="9">
        <f t="shared" si="57"/>
        <v>42300.322175925925</v>
      </c>
    </row>
    <row r="1852" spans="1:20" ht="45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>E1852/D1852</f>
        <v>1.0820000000000001</v>
      </c>
      <c r="P1852">
        <f>E1852/L1852</f>
        <v>43.28</v>
      </c>
      <c r="Q1852" t="s">
        <v>8313</v>
      </c>
      <c r="R1852" t="s">
        <v>8314</v>
      </c>
      <c r="S1852" s="9">
        <f t="shared" si="56"/>
        <v>42016.624131944445</v>
      </c>
      <c r="T1852" s="9">
        <f t="shared" si="57"/>
        <v>42040.305555555555</v>
      </c>
    </row>
    <row r="1853" spans="1:20" ht="30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>E1853/D1853</f>
        <v>1.0780000000000001</v>
      </c>
      <c r="P1853">
        <f>E1853/L1853</f>
        <v>77</v>
      </c>
      <c r="Q1853" t="s">
        <v>8313</v>
      </c>
      <c r="R1853" t="s">
        <v>8314</v>
      </c>
      <c r="S1853" s="9">
        <f t="shared" si="56"/>
        <v>42402.680694444447</v>
      </c>
      <c r="T1853" s="9">
        <f t="shared" si="57"/>
        <v>42447.639027777775</v>
      </c>
    </row>
    <row r="1854" spans="1:20" ht="45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>E1854/D1854</f>
        <v>1.0976190476190477</v>
      </c>
      <c r="P1854">
        <f>E1854/L1854</f>
        <v>51.222222222222221</v>
      </c>
      <c r="Q1854" t="s">
        <v>8313</v>
      </c>
      <c r="R1854" t="s">
        <v>8314</v>
      </c>
      <c r="S1854" s="9">
        <f t="shared" si="56"/>
        <v>41959.910752314812</v>
      </c>
      <c r="T1854" s="9">
        <f t="shared" si="57"/>
        <v>41989.910752314812</v>
      </c>
    </row>
    <row r="1855" spans="1:20" ht="45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>E1855/D1855</f>
        <v>1.70625</v>
      </c>
      <c r="P1855">
        <f>E1855/L1855</f>
        <v>68.25</v>
      </c>
      <c r="Q1855" t="s">
        <v>8313</v>
      </c>
      <c r="R1855" t="s">
        <v>8314</v>
      </c>
      <c r="S1855" s="9">
        <f t="shared" si="56"/>
        <v>42531.844189814808</v>
      </c>
      <c r="T1855" s="9">
        <f t="shared" si="57"/>
        <v>42559.958333333336</v>
      </c>
    </row>
    <row r="1856" spans="1:20" ht="45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>E1856/D1856</f>
        <v>1.52</v>
      </c>
      <c r="P1856">
        <f>E1856/L1856</f>
        <v>19.487179487179485</v>
      </c>
      <c r="Q1856" t="s">
        <v>8313</v>
      </c>
      <c r="R1856" t="s">
        <v>8314</v>
      </c>
      <c r="S1856" s="9">
        <f t="shared" si="56"/>
        <v>42036.496192129627</v>
      </c>
      <c r="T1856" s="9">
        <f t="shared" si="57"/>
        <v>42096.454525462956</v>
      </c>
    </row>
    <row r="1857" spans="1:20" ht="45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>E1857/D1857</f>
        <v>1.0123076923076924</v>
      </c>
      <c r="P1857">
        <f>E1857/L1857</f>
        <v>41.125</v>
      </c>
      <c r="Q1857" t="s">
        <v>8313</v>
      </c>
      <c r="R1857" t="s">
        <v>8314</v>
      </c>
      <c r="S1857" s="9">
        <f t="shared" si="56"/>
        <v>42088.515358796292</v>
      </c>
      <c r="T1857" s="9">
        <f t="shared" si="57"/>
        <v>42115.515358796292</v>
      </c>
    </row>
    <row r="1858" spans="1:20" ht="45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E1858/D1858</f>
        <v>1.532</v>
      </c>
      <c r="P1858">
        <f>E1858/L1858</f>
        <v>41.405405405405403</v>
      </c>
      <c r="Q1858" t="s">
        <v>8313</v>
      </c>
      <c r="R1858" t="s">
        <v>8314</v>
      </c>
      <c r="S1858" s="9">
        <f t="shared" si="56"/>
        <v>41820.430856481478</v>
      </c>
      <c r="T1858" s="9">
        <f t="shared" si="57"/>
        <v>41842.957638888889</v>
      </c>
    </row>
    <row r="1859" spans="1:20" ht="45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>E1859/D1859</f>
        <v>1.2833333333333334</v>
      </c>
      <c r="P1859">
        <f>E1859/L1859</f>
        <v>27.5</v>
      </c>
      <c r="Q1859" t="s">
        <v>8313</v>
      </c>
      <c r="R1859" t="s">
        <v>8314</v>
      </c>
      <c r="S1859" s="9">
        <f t="shared" ref="S1859:S1922" si="58">(J1859/86400)+25569+(-5/24)</f>
        <v>42535.770324074074</v>
      </c>
      <c r="T1859" s="9">
        <f t="shared" ref="T1859:T1922" si="59">(I1859/86400)+25569+(-5/24)</f>
        <v>42595.770324074074</v>
      </c>
    </row>
    <row r="1860" spans="1:20" ht="45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>E1860/D1860</f>
        <v>1.0071428571428571</v>
      </c>
      <c r="P1860">
        <f>E1860/L1860</f>
        <v>33.571428571428569</v>
      </c>
      <c r="Q1860" t="s">
        <v>8313</v>
      </c>
      <c r="R1860" t="s">
        <v>8314</v>
      </c>
      <c r="S1860" s="9">
        <f t="shared" si="58"/>
        <v>41821.490266203698</v>
      </c>
      <c r="T1860" s="9">
        <f t="shared" si="59"/>
        <v>41851.490266203698</v>
      </c>
    </row>
    <row r="1861" spans="1:20" ht="45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1.0065</v>
      </c>
      <c r="P1861">
        <f>E1861/L1861</f>
        <v>145.86956521739131</v>
      </c>
      <c r="Q1861" t="s">
        <v>8313</v>
      </c>
      <c r="R1861" t="s">
        <v>8314</v>
      </c>
      <c r="S1861" s="9">
        <f t="shared" si="58"/>
        <v>42626.541979166665</v>
      </c>
      <c r="T1861" s="9">
        <f t="shared" si="59"/>
        <v>42656.541979166665</v>
      </c>
    </row>
    <row r="1862" spans="1:20" ht="45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>E1862/D1862</f>
        <v>1.913</v>
      </c>
      <c r="P1862">
        <f>E1862/L1862</f>
        <v>358.6875</v>
      </c>
      <c r="Q1862" t="s">
        <v>8313</v>
      </c>
      <c r="R1862" t="s">
        <v>8314</v>
      </c>
      <c r="S1862" s="9">
        <f t="shared" si="58"/>
        <v>41820.997303240736</v>
      </c>
      <c r="T1862" s="9">
        <f t="shared" si="59"/>
        <v>41852.082638888889</v>
      </c>
    </row>
    <row r="1863" spans="1:20" ht="30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>E1863/D1863</f>
        <v>1.4019999999999999</v>
      </c>
      <c r="P1863">
        <f>E1863/L1863</f>
        <v>50.981818181818184</v>
      </c>
      <c r="Q1863" t="s">
        <v>8313</v>
      </c>
      <c r="R1863" t="s">
        <v>8314</v>
      </c>
      <c r="S1863" s="9">
        <f t="shared" si="58"/>
        <v>42016.498344907406</v>
      </c>
      <c r="T1863" s="9">
        <f t="shared" si="59"/>
        <v>42047.040972222218</v>
      </c>
    </row>
    <row r="1864" spans="1:20" ht="45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>E1864/D1864</f>
        <v>1.2433537832310839</v>
      </c>
      <c r="P1864">
        <f>E1864/L1864</f>
        <v>45.037037037037038</v>
      </c>
      <c r="Q1864" t="s">
        <v>8313</v>
      </c>
      <c r="R1864" t="s">
        <v>8314</v>
      </c>
      <c r="S1864" s="9">
        <f t="shared" si="58"/>
        <v>42010.994247685179</v>
      </c>
      <c r="T1864" s="9">
        <f t="shared" si="59"/>
        <v>42037.977083333331</v>
      </c>
    </row>
    <row r="1865" spans="1:20" ht="45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>E1865/D1865</f>
        <v>1.262</v>
      </c>
      <c r="P1865">
        <f>E1865/L1865</f>
        <v>17.527777777777779</v>
      </c>
      <c r="Q1865" t="s">
        <v>8313</v>
      </c>
      <c r="R1865" t="s">
        <v>8314</v>
      </c>
      <c r="S1865" s="9">
        <f t="shared" si="58"/>
        <v>42480.271527777775</v>
      </c>
      <c r="T1865" s="9">
        <f t="shared" si="59"/>
        <v>42510.271527777775</v>
      </c>
    </row>
    <row r="1866" spans="1:20" ht="45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1.9</v>
      </c>
      <c r="P1866">
        <f>E1866/L1866</f>
        <v>50</v>
      </c>
      <c r="Q1866" t="s">
        <v>8313</v>
      </c>
      <c r="R1866" t="s">
        <v>8314</v>
      </c>
      <c r="S1866" s="9">
        <f t="shared" si="58"/>
        <v>41852.318888888891</v>
      </c>
      <c r="T1866" s="9">
        <f t="shared" si="59"/>
        <v>41866.318888888891</v>
      </c>
    </row>
    <row r="1867" spans="1:20" ht="45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>E1867/D1867</f>
        <v>1.39</v>
      </c>
      <c r="P1867">
        <f>E1867/L1867</f>
        <v>57.916666666666664</v>
      </c>
      <c r="Q1867" t="s">
        <v>8313</v>
      </c>
      <c r="R1867" t="s">
        <v>8314</v>
      </c>
      <c r="S1867" s="9">
        <f t="shared" si="58"/>
        <v>42643.424525462957</v>
      </c>
      <c r="T1867" s="9">
        <f t="shared" si="59"/>
        <v>42671.916666666664</v>
      </c>
    </row>
    <row r="1868" spans="1:20" ht="45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>E1868/D1868</f>
        <v>2.02</v>
      </c>
      <c r="P1868">
        <f>E1868/L1868</f>
        <v>29.705882352941178</v>
      </c>
      <c r="Q1868" t="s">
        <v>8313</v>
      </c>
      <c r="R1868" t="s">
        <v>8314</v>
      </c>
      <c r="S1868" s="9">
        <f t="shared" si="58"/>
        <v>42179.690138888887</v>
      </c>
      <c r="T1868" s="9">
        <f t="shared" si="59"/>
        <v>42195.541666666664</v>
      </c>
    </row>
    <row r="1869" spans="1:20" ht="45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>E1869/D1869</f>
        <v>1.0338000000000001</v>
      </c>
      <c r="P1869">
        <f>E1869/L1869</f>
        <v>90.684210526315795</v>
      </c>
      <c r="Q1869" t="s">
        <v>8313</v>
      </c>
      <c r="R1869" t="s">
        <v>8314</v>
      </c>
      <c r="S1869" s="9">
        <f t="shared" si="58"/>
        <v>42612.710474537038</v>
      </c>
      <c r="T1869" s="9">
        <f t="shared" si="59"/>
        <v>42653.957638888889</v>
      </c>
    </row>
    <row r="1870" spans="1:20" ht="45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>E1870/D1870</f>
        <v>1.023236</v>
      </c>
      <c r="P1870">
        <f>E1870/L1870</f>
        <v>55.012688172043013</v>
      </c>
      <c r="Q1870" t="s">
        <v>8313</v>
      </c>
      <c r="R1870" t="s">
        <v>8314</v>
      </c>
      <c r="S1870" s="9">
        <f t="shared" si="58"/>
        <v>42574.921724537031</v>
      </c>
      <c r="T1870" s="9">
        <f t="shared" si="59"/>
        <v>42604.921724537031</v>
      </c>
    </row>
    <row r="1871" spans="1:20" ht="45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>E1871/D1871</f>
        <v>1.03</v>
      </c>
      <c r="P1871">
        <f>E1871/L1871</f>
        <v>57.222222222222221</v>
      </c>
      <c r="Q1871" t="s">
        <v>8313</v>
      </c>
      <c r="R1871" t="s">
        <v>8314</v>
      </c>
      <c r="S1871" s="9">
        <f t="shared" si="58"/>
        <v>42200.417499999996</v>
      </c>
      <c r="T1871" s="9">
        <f t="shared" si="59"/>
        <v>42225.458333333336</v>
      </c>
    </row>
    <row r="1872" spans="1:20" ht="30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>E1872/D1872</f>
        <v>1.2714285714285714</v>
      </c>
      <c r="P1872">
        <f>E1872/L1872</f>
        <v>72.950819672131146</v>
      </c>
      <c r="Q1872" t="s">
        <v>8313</v>
      </c>
      <c r="R1872" t="s">
        <v>8314</v>
      </c>
      <c r="S1872" s="9">
        <f t="shared" si="58"/>
        <v>42419.810763888883</v>
      </c>
      <c r="T1872" s="9">
        <f t="shared" si="59"/>
        <v>42479.769097222219</v>
      </c>
    </row>
    <row r="1873" spans="1:20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>E1873/D1873</f>
        <v>1.01</v>
      </c>
      <c r="P1873">
        <f>E1873/L1873</f>
        <v>64.468085106382972</v>
      </c>
      <c r="Q1873" t="s">
        <v>8313</v>
      </c>
      <c r="R1873" t="s">
        <v>8314</v>
      </c>
      <c r="S1873" s="9">
        <f t="shared" si="58"/>
        <v>42053.463333333326</v>
      </c>
      <c r="T1873" s="9">
        <f t="shared" si="59"/>
        <v>42083.421666666669</v>
      </c>
    </row>
    <row r="1874" spans="1:20" ht="45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>E1874/D1874</f>
        <v>1.2178</v>
      </c>
      <c r="P1874">
        <f>E1874/L1874</f>
        <v>716.35294117647061</v>
      </c>
      <c r="Q1874" t="s">
        <v>8313</v>
      </c>
      <c r="R1874" t="s">
        <v>8314</v>
      </c>
      <c r="S1874" s="9">
        <f t="shared" si="58"/>
        <v>42605.55704861111</v>
      </c>
      <c r="T1874" s="9">
        <f t="shared" si="59"/>
        <v>42633.916666666664</v>
      </c>
    </row>
    <row r="1875" spans="1:20" ht="45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>E1875/D1875</f>
        <v>1.1339285714285714</v>
      </c>
      <c r="P1875">
        <f>E1875/L1875</f>
        <v>50.396825396825399</v>
      </c>
      <c r="Q1875" t="s">
        <v>8313</v>
      </c>
      <c r="R1875" t="s">
        <v>8314</v>
      </c>
      <c r="S1875" s="9">
        <f t="shared" si="58"/>
        <v>42458.433391203704</v>
      </c>
      <c r="T1875" s="9">
        <f t="shared" si="59"/>
        <v>42488.433391203704</v>
      </c>
    </row>
    <row r="1876" spans="1:20" ht="30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>E1876/D1876</f>
        <v>1.5</v>
      </c>
      <c r="P1876">
        <f>E1876/L1876</f>
        <v>41.666666666666664</v>
      </c>
      <c r="Q1876" t="s">
        <v>8313</v>
      </c>
      <c r="R1876" t="s">
        <v>8314</v>
      </c>
      <c r="S1876" s="9">
        <f t="shared" si="58"/>
        <v>42528.813680555548</v>
      </c>
      <c r="T1876" s="9">
        <f t="shared" si="59"/>
        <v>42566.693055555552</v>
      </c>
    </row>
    <row r="1877" spans="1:20" ht="45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>E1877/D1877</f>
        <v>2.1459999999999999</v>
      </c>
      <c r="P1877">
        <f>E1877/L1877</f>
        <v>35.766666666666666</v>
      </c>
      <c r="Q1877" t="s">
        <v>8313</v>
      </c>
      <c r="R1877" t="s">
        <v>8314</v>
      </c>
      <c r="S1877" s="9">
        <f t="shared" si="58"/>
        <v>41841.61215277778</v>
      </c>
      <c r="T1877" s="9">
        <f t="shared" si="59"/>
        <v>41882.625</v>
      </c>
    </row>
    <row r="1878" spans="1:20" ht="45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>E1878/D1878</f>
        <v>1.0205</v>
      </c>
      <c r="P1878">
        <f>E1878/L1878</f>
        <v>88.739130434782609</v>
      </c>
      <c r="Q1878" t="s">
        <v>8313</v>
      </c>
      <c r="R1878" t="s">
        <v>8314</v>
      </c>
      <c r="S1878" s="9">
        <f t="shared" si="58"/>
        <v>41927.962164351848</v>
      </c>
      <c r="T1878" s="9">
        <f t="shared" si="59"/>
        <v>41949.040972222218</v>
      </c>
    </row>
    <row r="1879" spans="1:20" ht="45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>E1879/D1879</f>
        <v>1</v>
      </c>
      <c r="P1879">
        <f>E1879/L1879</f>
        <v>148.4848484848485</v>
      </c>
      <c r="Q1879" t="s">
        <v>8313</v>
      </c>
      <c r="R1879" t="s">
        <v>8314</v>
      </c>
      <c r="S1879" s="9">
        <f t="shared" si="58"/>
        <v>42062.626111111109</v>
      </c>
      <c r="T1879" s="9">
        <f t="shared" si="59"/>
        <v>42083.643749999996</v>
      </c>
    </row>
    <row r="1880" spans="1:20" ht="45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>E1880/D1880</f>
        <v>1.01</v>
      </c>
      <c r="P1880">
        <f>E1880/L1880</f>
        <v>51.794871794871796</v>
      </c>
      <c r="Q1880" t="s">
        <v>8313</v>
      </c>
      <c r="R1880" t="s">
        <v>8314</v>
      </c>
      <c r="S1880" s="9">
        <f t="shared" si="58"/>
        <v>42541.293182870366</v>
      </c>
      <c r="T1880" s="9">
        <f t="shared" si="59"/>
        <v>42571.293182870366</v>
      </c>
    </row>
    <row r="1881" spans="1:20" ht="45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>E1881/D1881</f>
        <v>1.1333333333333333</v>
      </c>
      <c r="P1881">
        <f>E1881/L1881</f>
        <v>20</v>
      </c>
      <c r="Q1881" t="s">
        <v>8313</v>
      </c>
      <c r="R1881" t="s">
        <v>8314</v>
      </c>
      <c r="S1881" s="9">
        <f t="shared" si="58"/>
        <v>41918.672499999993</v>
      </c>
      <c r="T1881" s="9">
        <f t="shared" si="59"/>
        <v>41945.791666666664</v>
      </c>
    </row>
    <row r="1882" spans="1:20" ht="45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>E1882/D1882</f>
        <v>1.04</v>
      </c>
      <c r="P1882">
        <f>E1882/L1882</f>
        <v>52</v>
      </c>
      <c r="Q1882" t="s">
        <v>8313</v>
      </c>
      <c r="R1882" t="s">
        <v>8314</v>
      </c>
      <c r="S1882" s="9">
        <f t="shared" si="58"/>
        <v>41921.071643518517</v>
      </c>
      <c r="T1882" s="9">
        <f t="shared" si="59"/>
        <v>41938.916666666664</v>
      </c>
    </row>
    <row r="1883" spans="1:20" ht="45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>E1883/D1883</f>
        <v>1.1533333333333333</v>
      </c>
      <c r="P1883">
        <f>E1883/L1883</f>
        <v>53.230769230769234</v>
      </c>
      <c r="Q1883" t="s">
        <v>8313</v>
      </c>
      <c r="R1883" t="s">
        <v>8314</v>
      </c>
      <c r="S1883" s="9">
        <f t="shared" si="58"/>
        <v>42128.528275462959</v>
      </c>
      <c r="T1883" s="9">
        <f t="shared" si="59"/>
        <v>42140.916666666664</v>
      </c>
    </row>
    <row r="1884" spans="1:20" ht="45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>E1884/D1884</f>
        <v>1.1285000000000001</v>
      </c>
      <c r="P1884">
        <f>E1884/L1884</f>
        <v>39.596491228070178</v>
      </c>
      <c r="Q1884" t="s">
        <v>8313</v>
      </c>
      <c r="R1884" t="s">
        <v>8314</v>
      </c>
      <c r="S1884" s="9">
        <f t="shared" si="58"/>
        <v>42053.708587962959</v>
      </c>
      <c r="T1884" s="9">
        <f t="shared" si="59"/>
        <v>42079.666666666664</v>
      </c>
    </row>
    <row r="1885" spans="1:20" ht="45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>E1885/D1885</f>
        <v>1.2786666666666666</v>
      </c>
      <c r="P1885">
        <f>E1885/L1885</f>
        <v>34.25</v>
      </c>
      <c r="Q1885" t="s">
        <v>8313</v>
      </c>
      <c r="R1885" t="s">
        <v>8314</v>
      </c>
      <c r="S1885" s="9">
        <f t="shared" si="58"/>
        <v>41781.64675925926</v>
      </c>
      <c r="T1885" s="9">
        <f t="shared" si="59"/>
        <v>41811.64675925926</v>
      </c>
    </row>
    <row r="1886" spans="1:20" ht="45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>E1886/D1886</f>
        <v>1.4266666666666667</v>
      </c>
      <c r="P1886">
        <f>E1886/L1886</f>
        <v>164.61538461538461</v>
      </c>
      <c r="Q1886" t="s">
        <v>8313</v>
      </c>
      <c r="R1886" t="s">
        <v>8314</v>
      </c>
      <c r="S1886" s="9">
        <f t="shared" si="58"/>
        <v>42171.109108796292</v>
      </c>
      <c r="T1886" s="9">
        <f t="shared" si="59"/>
        <v>42195.666666666664</v>
      </c>
    </row>
    <row r="1887" spans="1:20" ht="45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>E1887/D1887</f>
        <v>1.1879999999999999</v>
      </c>
      <c r="P1887">
        <f>E1887/L1887</f>
        <v>125.05263157894737</v>
      </c>
      <c r="Q1887" t="s">
        <v>8313</v>
      </c>
      <c r="R1887" t="s">
        <v>8314</v>
      </c>
      <c r="S1887" s="9">
        <f t="shared" si="58"/>
        <v>41989.039212962962</v>
      </c>
      <c r="T1887" s="9">
        <f t="shared" si="59"/>
        <v>42006.039212962962</v>
      </c>
    </row>
    <row r="1888" spans="1:20" ht="45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>E1888/D1888</f>
        <v>1.3833333333333333</v>
      </c>
      <c r="P1888">
        <f>E1888/L1888</f>
        <v>51.875</v>
      </c>
      <c r="Q1888" t="s">
        <v>8313</v>
      </c>
      <c r="R1888" t="s">
        <v>8314</v>
      </c>
      <c r="S1888" s="9">
        <f t="shared" si="58"/>
        <v>41796.563263888886</v>
      </c>
      <c r="T1888" s="9">
        <f t="shared" si="59"/>
        <v>41826.563263888886</v>
      </c>
    </row>
    <row r="1889" spans="1:20" ht="45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>E1889/D1889</f>
        <v>1.599402985074627</v>
      </c>
      <c r="P1889">
        <f>E1889/L1889</f>
        <v>40.285714285714285</v>
      </c>
      <c r="Q1889" t="s">
        <v>8313</v>
      </c>
      <c r="R1889" t="s">
        <v>8314</v>
      </c>
      <c r="S1889" s="9">
        <f t="shared" si="58"/>
        <v>41793.460428240738</v>
      </c>
      <c r="T1889" s="9">
        <f t="shared" si="59"/>
        <v>41823.460428240738</v>
      </c>
    </row>
    <row r="1890" spans="1:20" ht="45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>E1890/D1890</f>
        <v>1.1424000000000001</v>
      </c>
      <c r="P1890">
        <f>E1890/L1890</f>
        <v>64.909090909090907</v>
      </c>
      <c r="Q1890" t="s">
        <v>8313</v>
      </c>
      <c r="R1890" t="s">
        <v>8314</v>
      </c>
      <c r="S1890" s="9">
        <f t="shared" si="58"/>
        <v>42506.552071759252</v>
      </c>
      <c r="T1890" s="9">
        <f t="shared" si="59"/>
        <v>42536.552071759252</v>
      </c>
    </row>
    <row r="1891" spans="1:20" ht="45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>E1891/D1891</f>
        <v>1.0060606060606061</v>
      </c>
      <c r="P1891">
        <f>E1891/L1891</f>
        <v>55.333333333333336</v>
      </c>
      <c r="Q1891" t="s">
        <v>8313</v>
      </c>
      <c r="R1891" t="s">
        <v>8314</v>
      </c>
      <c r="S1891" s="9">
        <f t="shared" si="58"/>
        <v>42372.484722222223</v>
      </c>
      <c r="T1891" s="9">
        <f t="shared" si="59"/>
        <v>42402.484722222223</v>
      </c>
    </row>
    <row r="1892" spans="1:20" ht="45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>E1892/D1892</f>
        <v>1.552</v>
      </c>
      <c r="P1892">
        <f>E1892/L1892</f>
        <v>83.142857142857139</v>
      </c>
      <c r="Q1892" t="s">
        <v>8313</v>
      </c>
      <c r="R1892" t="s">
        <v>8314</v>
      </c>
      <c r="S1892" s="9">
        <f t="shared" si="58"/>
        <v>42126.666678240734</v>
      </c>
      <c r="T1892" s="9">
        <f t="shared" si="59"/>
        <v>42158.082638888889</v>
      </c>
    </row>
    <row r="1893" spans="1:20" ht="45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>E1893/D1893</f>
        <v>1.2775000000000001</v>
      </c>
      <c r="P1893">
        <f>E1893/L1893</f>
        <v>38.712121212121211</v>
      </c>
      <c r="Q1893" t="s">
        <v>8313</v>
      </c>
      <c r="R1893" t="s">
        <v>8314</v>
      </c>
      <c r="S1893" s="9">
        <f t="shared" si="58"/>
        <v>42149.732083333329</v>
      </c>
      <c r="T1893" s="9">
        <f t="shared" si="59"/>
        <v>42179.732083333329</v>
      </c>
    </row>
    <row r="1894" spans="1:20" ht="45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>E1894/D1894</f>
        <v>1.212</v>
      </c>
      <c r="P1894">
        <f>E1894/L1894</f>
        <v>125.37931034482759</v>
      </c>
      <c r="Q1894" t="s">
        <v>8313</v>
      </c>
      <c r="R1894" t="s">
        <v>8314</v>
      </c>
      <c r="S1894" s="9">
        <f t="shared" si="58"/>
        <v>42087.55972222222</v>
      </c>
      <c r="T1894" s="9">
        <f t="shared" si="59"/>
        <v>42111.458333333336</v>
      </c>
    </row>
    <row r="1895" spans="1:20" ht="45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>E1895/D1895</f>
        <v>1.127</v>
      </c>
      <c r="P1895">
        <f>E1895/L1895</f>
        <v>78.263888888888886</v>
      </c>
      <c r="Q1895" t="s">
        <v>8313</v>
      </c>
      <c r="R1895" t="s">
        <v>8314</v>
      </c>
      <c r="S1895" s="9">
        <f t="shared" si="58"/>
        <v>41753.427442129629</v>
      </c>
      <c r="T1895" s="9">
        <f t="shared" si="59"/>
        <v>41783.666666666664</v>
      </c>
    </row>
    <row r="1896" spans="1:20" ht="45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>E1896/D1896</f>
        <v>1.2749999999999999</v>
      </c>
      <c r="P1896">
        <f>E1896/L1896</f>
        <v>47.222222222222221</v>
      </c>
      <c r="Q1896" t="s">
        <v>8313</v>
      </c>
      <c r="R1896" t="s">
        <v>8314</v>
      </c>
      <c r="S1896" s="9">
        <f t="shared" si="58"/>
        <v>42443.594027777777</v>
      </c>
      <c r="T1896" s="9">
        <f t="shared" si="59"/>
        <v>42473.594027777777</v>
      </c>
    </row>
    <row r="1897" spans="1:20" ht="45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>E1897/D1897</f>
        <v>1.5820000000000001</v>
      </c>
      <c r="P1897">
        <f>E1897/L1897</f>
        <v>79.099999999999994</v>
      </c>
      <c r="Q1897" t="s">
        <v>8313</v>
      </c>
      <c r="R1897" t="s">
        <v>8314</v>
      </c>
      <c r="S1897" s="9">
        <f t="shared" si="58"/>
        <v>42121.041481481479</v>
      </c>
      <c r="T1897" s="9">
        <f t="shared" si="59"/>
        <v>42142.041481481479</v>
      </c>
    </row>
    <row r="1898" spans="1:20" ht="45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>E1898/D1898</f>
        <v>1.0526894736842105</v>
      </c>
      <c r="P1898">
        <f>E1898/L1898</f>
        <v>114.29199999999999</v>
      </c>
      <c r="Q1898" t="s">
        <v>8313</v>
      </c>
      <c r="R1898" t="s">
        <v>8314</v>
      </c>
      <c r="S1898" s="9">
        <f t="shared" si="58"/>
        <v>42267.800891203697</v>
      </c>
      <c r="T1898" s="9">
        <f t="shared" si="59"/>
        <v>42302.800891203697</v>
      </c>
    </row>
    <row r="1899" spans="1:20" ht="45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>E1899/D1899</f>
        <v>1</v>
      </c>
      <c r="P1899">
        <f>E1899/L1899</f>
        <v>51.724137931034484</v>
      </c>
      <c r="Q1899" t="s">
        <v>8313</v>
      </c>
      <c r="R1899" t="s">
        <v>8314</v>
      </c>
      <c r="S1899" s="9">
        <f t="shared" si="58"/>
        <v>41848.657824074071</v>
      </c>
      <c r="T1899" s="9">
        <f t="shared" si="59"/>
        <v>41868.007638888885</v>
      </c>
    </row>
    <row r="1900" spans="1:20" ht="45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>E1900/D1900</f>
        <v>1</v>
      </c>
      <c r="P1900">
        <f>E1900/L1900</f>
        <v>30.76923076923077</v>
      </c>
      <c r="Q1900" t="s">
        <v>8313</v>
      </c>
      <c r="R1900" t="s">
        <v>8314</v>
      </c>
      <c r="S1900" s="9">
        <f t="shared" si="58"/>
        <v>42689.006655092591</v>
      </c>
      <c r="T1900" s="9">
        <f t="shared" si="59"/>
        <v>42700.041666666664</v>
      </c>
    </row>
    <row r="1901" spans="1:20" ht="45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>E1901/D1901</f>
        <v>1.0686</v>
      </c>
      <c r="P1901">
        <f>E1901/L1901</f>
        <v>74.208333333333329</v>
      </c>
      <c r="Q1901" t="s">
        <v>8313</v>
      </c>
      <c r="R1901" t="s">
        <v>8314</v>
      </c>
      <c r="S1901" s="9">
        <f t="shared" si="58"/>
        <v>41915.554502314808</v>
      </c>
      <c r="T1901" s="9">
        <f t="shared" si="59"/>
        <v>41944.512499999997</v>
      </c>
    </row>
    <row r="1902" spans="1:20" ht="45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>E1902/D1902</f>
        <v>1.244</v>
      </c>
      <c r="P1902">
        <f>E1902/L1902</f>
        <v>47.846153846153847</v>
      </c>
      <c r="Q1902" t="s">
        <v>8313</v>
      </c>
      <c r="R1902" t="s">
        <v>8314</v>
      </c>
      <c r="S1902" s="9">
        <f t="shared" si="58"/>
        <v>42584.638495370367</v>
      </c>
      <c r="T1902" s="9">
        <f t="shared" si="59"/>
        <v>42624.638495370367</v>
      </c>
    </row>
    <row r="1903" spans="1:20" ht="45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>E1903/D1903</f>
        <v>1.0870406189555126</v>
      </c>
      <c r="P1903">
        <f>E1903/L1903</f>
        <v>34.408163265306122</v>
      </c>
      <c r="Q1903" t="s">
        <v>8313</v>
      </c>
      <c r="R1903" t="s">
        <v>8314</v>
      </c>
      <c r="S1903" s="9">
        <f t="shared" si="58"/>
        <v>42511.53361111111</v>
      </c>
      <c r="T1903" s="9">
        <f t="shared" si="59"/>
        <v>42523.708333333336</v>
      </c>
    </row>
    <row r="1904" spans="1:20" ht="45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>E1904/D1904</f>
        <v>1.0242424242424242</v>
      </c>
      <c r="P1904">
        <f>E1904/L1904</f>
        <v>40.238095238095241</v>
      </c>
      <c r="Q1904" t="s">
        <v>8313</v>
      </c>
      <c r="R1904" t="s">
        <v>8314</v>
      </c>
      <c r="S1904" s="9">
        <f t="shared" si="58"/>
        <v>42458.950277777774</v>
      </c>
      <c r="T1904" s="9">
        <f t="shared" si="59"/>
        <v>42518.697222222218</v>
      </c>
    </row>
    <row r="1905" spans="1:20" ht="45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>E1905/D1905</f>
        <v>1.0549999999999999</v>
      </c>
      <c r="P1905">
        <f>E1905/L1905</f>
        <v>60.285714285714285</v>
      </c>
      <c r="Q1905" t="s">
        <v>8313</v>
      </c>
      <c r="R1905" t="s">
        <v>8314</v>
      </c>
      <c r="S1905" s="9">
        <f t="shared" si="58"/>
        <v>42131.827835648146</v>
      </c>
      <c r="T1905" s="9">
        <f t="shared" si="59"/>
        <v>42186.082638888889</v>
      </c>
    </row>
    <row r="1906" spans="1:20" ht="45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>E1906/D1906</f>
        <v>1.0629999999999999</v>
      </c>
      <c r="P1906">
        <f>E1906/L1906</f>
        <v>25.30952380952381</v>
      </c>
      <c r="Q1906" t="s">
        <v>8313</v>
      </c>
      <c r="R1906" t="s">
        <v>8314</v>
      </c>
      <c r="S1906" s="9">
        <f t="shared" si="58"/>
        <v>42419.711087962962</v>
      </c>
      <c r="T1906" s="9">
        <f t="shared" si="59"/>
        <v>42435.999305555553</v>
      </c>
    </row>
    <row r="1907" spans="1:20" ht="45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>E1907/D1907</f>
        <v>1.0066666666666666</v>
      </c>
      <c r="P1907">
        <f>E1907/L1907</f>
        <v>35.952380952380949</v>
      </c>
      <c r="Q1907" t="s">
        <v>8313</v>
      </c>
      <c r="R1907" t="s">
        <v>8314</v>
      </c>
      <c r="S1907" s="9">
        <f t="shared" si="58"/>
        <v>42233.555497685178</v>
      </c>
      <c r="T1907" s="9">
        <f t="shared" si="59"/>
        <v>42258.555497685178</v>
      </c>
    </row>
    <row r="1908" spans="1:20" ht="45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>E1908/D1908</f>
        <v>1.054</v>
      </c>
      <c r="P1908">
        <f>E1908/L1908</f>
        <v>136</v>
      </c>
      <c r="Q1908" t="s">
        <v>8313</v>
      </c>
      <c r="R1908" t="s">
        <v>8314</v>
      </c>
      <c r="S1908" s="9">
        <f t="shared" si="58"/>
        <v>42430.631064814814</v>
      </c>
      <c r="T1908" s="9">
        <f t="shared" si="59"/>
        <v>42444.957638888889</v>
      </c>
    </row>
    <row r="1909" spans="1:20" ht="45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>E1909/D1909</f>
        <v>1.0755999999999999</v>
      </c>
      <c r="P1909">
        <f>E1909/L1909</f>
        <v>70.763157894736835</v>
      </c>
      <c r="Q1909" t="s">
        <v>8313</v>
      </c>
      <c r="R1909" t="s">
        <v>8314</v>
      </c>
      <c r="S1909" s="9">
        <f t="shared" si="58"/>
        <v>42545.27</v>
      </c>
      <c r="T1909" s="9">
        <f t="shared" si="59"/>
        <v>42575.27</v>
      </c>
    </row>
    <row r="1910" spans="1:20" ht="45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>E1910/D1910</f>
        <v>1</v>
      </c>
      <c r="P1910">
        <f>E1910/L1910</f>
        <v>125</v>
      </c>
      <c r="Q1910" t="s">
        <v>8313</v>
      </c>
      <c r="R1910" t="s">
        <v>8314</v>
      </c>
      <c r="S1910" s="9">
        <f t="shared" si="58"/>
        <v>42297.540405092594</v>
      </c>
      <c r="T1910" s="9">
        <f t="shared" si="59"/>
        <v>42327.582071759258</v>
      </c>
    </row>
    <row r="1911" spans="1:20" ht="90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1.0376000000000001</v>
      </c>
      <c r="P1911">
        <f>E1911/L1911</f>
        <v>66.512820512820511</v>
      </c>
      <c r="Q1911" t="s">
        <v>8313</v>
      </c>
      <c r="R1911" t="s">
        <v>8314</v>
      </c>
      <c r="S1911" s="9">
        <f t="shared" si="58"/>
        <v>41760.727372685185</v>
      </c>
      <c r="T1911" s="9">
        <f t="shared" si="59"/>
        <v>41771.958333333328</v>
      </c>
    </row>
    <row r="1912" spans="1:20" ht="45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>E1912/D1912</f>
        <v>1.0149999999999999</v>
      </c>
      <c r="P1912">
        <f>E1912/L1912</f>
        <v>105</v>
      </c>
      <c r="Q1912" t="s">
        <v>8313</v>
      </c>
      <c r="R1912" t="s">
        <v>8314</v>
      </c>
      <c r="S1912" s="9">
        <f t="shared" si="58"/>
        <v>41829.525925925926</v>
      </c>
      <c r="T1912" s="9">
        <f t="shared" si="59"/>
        <v>41874.525925925926</v>
      </c>
    </row>
    <row r="1913" spans="1:20" ht="30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>E1913/D1913</f>
        <v>1.044</v>
      </c>
      <c r="P1913">
        <f>E1913/L1913</f>
        <v>145</v>
      </c>
      <c r="Q1913" t="s">
        <v>8313</v>
      </c>
      <c r="R1913" t="s">
        <v>8314</v>
      </c>
      <c r="S1913" s="9">
        <f t="shared" si="58"/>
        <v>42491.714548611104</v>
      </c>
      <c r="T1913" s="9">
        <f t="shared" si="59"/>
        <v>42521.714548611104</v>
      </c>
    </row>
    <row r="1914" spans="1:20" ht="45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>E1914/D1914</f>
        <v>1.8</v>
      </c>
      <c r="P1914">
        <f>E1914/L1914</f>
        <v>12</v>
      </c>
      <c r="Q1914" t="s">
        <v>8313</v>
      </c>
      <c r="R1914" t="s">
        <v>8314</v>
      </c>
      <c r="S1914" s="9">
        <f t="shared" si="58"/>
        <v>42477.521446759252</v>
      </c>
      <c r="T1914" s="9">
        <f t="shared" si="59"/>
        <v>42500.666666666664</v>
      </c>
    </row>
    <row r="1915" spans="1:20" ht="45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>E1915/D1915</f>
        <v>1.0633333333333332</v>
      </c>
      <c r="P1915">
        <f>E1915/L1915</f>
        <v>96.666666666666671</v>
      </c>
      <c r="Q1915" t="s">
        <v>8313</v>
      </c>
      <c r="R1915" t="s">
        <v>8314</v>
      </c>
      <c r="S1915" s="9">
        <f t="shared" si="58"/>
        <v>41950.651226851849</v>
      </c>
      <c r="T1915" s="9">
        <f t="shared" si="59"/>
        <v>41963.996527777774</v>
      </c>
    </row>
    <row r="1916" spans="1:20" ht="45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>E1916/D1916</f>
        <v>1.0055555555555555</v>
      </c>
      <c r="P1916">
        <f>E1916/L1916</f>
        <v>60.333333333333336</v>
      </c>
      <c r="Q1916" t="s">
        <v>8313</v>
      </c>
      <c r="R1916" t="s">
        <v>8314</v>
      </c>
      <c r="S1916" s="9">
        <f t="shared" si="58"/>
        <v>41802.412569444445</v>
      </c>
      <c r="T1916" s="9">
        <f t="shared" si="59"/>
        <v>41822.412569444445</v>
      </c>
    </row>
    <row r="1917" spans="1:20" ht="45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>E1917/D1917</f>
        <v>1.012</v>
      </c>
      <c r="P1917">
        <f>E1917/L1917</f>
        <v>79.89473684210526</v>
      </c>
      <c r="Q1917" t="s">
        <v>8313</v>
      </c>
      <c r="R1917" t="s">
        <v>8314</v>
      </c>
      <c r="S1917" s="9">
        <f t="shared" si="58"/>
        <v>41927.665451388886</v>
      </c>
      <c r="T1917" s="9">
        <f t="shared" si="59"/>
        <v>41950.5625</v>
      </c>
    </row>
    <row r="1918" spans="1:20" ht="45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>E1918/D1918</f>
        <v>1</v>
      </c>
      <c r="P1918">
        <f>E1918/L1918</f>
        <v>58.823529411764703</v>
      </c>
      <c r="Q1918" t="s">
        <v>8313</v>
      </c>
      <c r="R1918" t="s">
        <v>8314</v>
      </c>
      <c r="S1918" s="9">
        <f t="shared" si="58"/>
        <v>42057.328611111108</v>
      </c>
      <c r="T1918" s="9">
        <f t="shared" si="59"/>
        <v>42117.286944444444</v>
      </c>
    </row>
    <row r="1919" spans="1:20" ht="45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>E1919/D1919</f>
        <v>1.1839285714285714</v>
      </c>
      <c r="P1919">
        <f>E1919/L1919</f>
        <v>75.340909090909093</v>
      </c>
      <c r="Q1919" t="s">
        <v>8313</v>
      </c>
      <c r="R1919" t="s">
        <v>8314</v>
      </c>
      <c r="S1919" s="9">
        <f t="shared" si="58"/>
        <v>41780.887870370367</v>
      </c>
      <c r="T1919" s="9">
        <f t="shared" si="59"/>
        <v>41793.999305555553</v>
      </c>
    </row>
    <row r="1920" spans="1:20" ht="45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>E1920/D1920</f>
        <v>1.1000000000000001</v>
      </c>
      <c r="P1920">
        <f>E1920/L1920</f>
        <v>55</v>
      </c>
      <c r="Q1920" t="s">
        <v>8313</v>
      </c>
      <c r="R1920" t="s">
        <v>8314</v>
      </c>
      <c r="S1920" s="9">
        <f t="shared" si="58"/>
        <v>42020.638333333329</v>
      </c>
      <c r="T1920" s="9">
        <f t="shared" si="59"/>
        <v>42036.999305555553</v>
      </c>
    </row>
    <row r="1921" spans="1:20" ht="45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>E1921/D1921</f>
        <v>1.0266666666666666</v>
      </c>
      <c r="P1921">
        <f>E1921/L1921</f>
        <v>66.956521739130437</v>
      </c>
      <c r="Q1921" t="s">
        <v>8313</v>
      </c>
      <c r="R1921" t="s">
        <v>8314</v>
      </c>
      <c r="S1921" s="9">
        <f t="shared" si="58"/>
        <v>42125.564479166664</v>
      </c>
      <c r="T1921" s="9">
        <f t="shared" si="59"/>
        <v>42155.564479166664</v>
      </c>
    </row>
    <row r="1922" spans="1:20" ht="45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>E1922/D1922</f>
        <v>1</v>
      </c>
      <c r="P1922">
        <f>E1922/L1922</f>
        <v>227.27272727272728</v>
      </c>
      <c r="Q1922" t="s">
        <v>8313</v>
      </c>
      <c r="R1922" t="s">
        <v>8314</v>
      </c>
      <c r="S1922" s="9">
        <f t="shared" si="58"/>
        <v>41855.801736111105</v>
      </c>
      <c r="T1922" s="9">
        <f t="shared" si="59"/>
        <v>41889.916666666664</v>
      </c>
    </row>
    <row r="1923" spans="1:20" ht="45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>E1923/D1923</f>
        <v>1</v>
      </c>
      <c r="P1923">
        <f>E1923/L1923</f>
        <v>307.69230769230768</v>
      </c>
      <c r="Q1923" t="s">
        <v>8313</v>
      </c>
      <c r="R1923" t="s">
        <v>8314</v>
      </c>
      <c r="S1923" s="9">
        <f t="shared" ref="S1923:S1986" si="60">(J1923/86400)+25569+(-5/24)</f>
        <v>41794.609189814808</v>
      </c>
      <c r="T1923" s="9">
        <f t="shared" ref="T1923:T1986" si="61">(I1923/86400)+25569+(-5/24)</f>
        <v>41824.25</v>
      </c>
    </row>
    <row r="1924" spans="1:20" ht="45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>E1924/D1924</f>
        <v>1.10046</v>
      </c>
      <c r="P1924">
        <f>E1924/L1924</f>
        <v>50.020909090909093</v>
      </c>
      <c r="Q1924" t="s">
        <v>8313</v>
      </c>
      <c r="R1924" t="s">
        <v>8314</v>
      </c>
      <c r="S1924" s="9">
        <f t="shared" si="60"/>
        <v>41893.575219907405</v>
      </c>
      <c r="T1924" s="9">
        <f t="shared" si="61"/>
        <v>41914.38958333333</v>
      </c>
    </row>
    <row r="1925" spans="1:20" ht="45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>E1925/D1925</f>
        <v>1.0135000000000001</v>
      </c>
      <c r="P1925">
        <f>E1925/L1925</f>
        <v>72.392857142857139</v>
      </c>
      <c r="Q1925" t="s">
        <v>8313</v>
      </c>
      <c r="R1925" t="s">
        <v>8314</v>
      </c>
      <c r="S1925" s="9">
        <f t="shared" si="60"/>
        <v>42037.390624999993</v>
      </c>
      <c r="T1925" s="9">
        <f t="shared" si="61"/>
        <v>42067.390624999993</v>
      </c>
    </row>
    <row r="1926" spans="1:20" ht="30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1.0075000000000001</v>
      </c>
      <c r="P1926">
        <f>E1926/L1926</f>
        <v>95.952380952380949</v>
      </c>
      <c r="Q1926" t="s">
        <v>8313</v>
      </c>
      <c r="R1926" t="s">
        <v>8314</v>
      </c>
      <c r="S1926" s="9">
        <f t="shared" si="60"/>
        <v>42227.615879629629</v>
      </c>
      <c r="T1926" s="9">
        <f t="shared" si="61"/>
        <v>42253.365972222215</v>
      </c>
    </row>
    <row r="1927" spans="1:20" ht="45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>E1927/D1927</f>
        <v>1.6942857142857144</v>
      </c>
      <c r="P1927">
        <f>E1927/L1927</f>
        <v>45.615384615384613</v>
      </c>
      <c r="Q1927" t="s">
        <v>8313</v>
      </c>
      <c r="R1927" t="s">
        <v>8314</v>
      </c>
      <c r="S1927" s="9">
        <f t="shared" si="60"/>
        <v>41881.153009259258</v>
      </c>
      <c r="T1927" s="9">
        <f t="shared" si="61"/>
        <v>41911.153009259258</v>
      </c>
    </row>
    <row r="1928" spans="1:20" ht="45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>E1928/D1928</f>
        <v>1</v>
      </c>
      <c r="P1928">
        <f>E1928/L1928</f>
        <v>41.029411764705884</v>
      </c>
      <c r="Q1928" t="s">
        <v>8313</v>
      </c>
      <c r="R1928" t="s">
        <v>8314</v>
      </c>
      <c r="S1928" s="9">
        <f t="shared" si="60"/>
        <v>42234.581550925919</v>
      </c>
      <c r="T1928" s="9">
        <f t="shared" si="61"/>
        <v>42262.212500000001</v>
      </c>
    </row>
    <row r="1929" spans="1:20" ht="45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>E1929/D1929</f>
        <v>1.1365000000000001</v>
      </c>
      <c r="P1929">
        <f>E1929/L1929</f>
        <v>56.825000000000003</v>
      </c>
      <c r="Q1929" t="s">
        <v>8313</v>
      </c>
      <c r="R1929" t="s">
        <v>8314</v>
      </c>
      <c r="S1929" s="9">
        <f t="shared" si="60"/>
        <v>42581.189212962963</v>
      </c>
      <c r="T1929" s="9">
        <f t="shared" si="61"/>
        <v>42638.749999999993</v>
      </c>
    </row>
    <row r="1930" spans="1:20" ht="45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>E1930/D1930</f>
        <v>1.0156000000000001</v>
      </c>
      <c r="P1930">
        <f>E1930/L1930</f>
        <v>137.24324324324326</v>
      </c>
      <c r="Q1930" t="s">
        <v>8313</v>
      </c>
      <c r="R1930" t="s">
        <v>8314</v>
      </c>
      <c r="S1930" s="9">
        <f t="shared" si="60"/>
        <v>41880.555243055554</v>
      </c>
      <c r="T1930" s="9">
        <f t="shared" si="61"/>
        <v>41894.958333333328</v>
      </c>
    </row>
    <row r="1931" spans="1:20" ht="45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>E1931/D1931</f>
        <v>1.06</v>
      </c>
      <c r="P1931">
        <f>E1931/L1931</f>
        <v>75.714285714285708</v>
      </c>
      <c r="Q1931" t="s">
        <v>8313</v>
      </c>
      <c r="R1931" t="s">
        <v>8314</v>
      </c>
      <c r="S1931" s="9">
        <f t="shared" si="60"/>
        <v>42214.487337962964</v>
      </c>
      <c r="T1931" s="9">
        <f t="shared" si="61"/>
        <v>42225.458333333336</v>
      </c>
    </row>
    <row r="1932" spans="1:20" ht="45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>E1932/D1932</f>
        <v>1.02</v>
      </c>
      <c r="P1932">
        <f>E1932/L1932</f>
        <v>99</v>
      </c>
      <c r="Q1932" t="s">
        <v>8313</v>
      </c>
      <c r="R1932" t="s">
        <v>8314</v>
      </c>
      <c r="S1932" s="9">
        <f t="shared" si="60"/>
        <v>42460.126979166664</v>
      </c>
      <c r="T1932" s="9">
        <f t="shared" si="61"/>
        <v>42488.040972222218</v>
      </c>
    </row>
    <row r="1933" spans="1:20" ht="45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>E1933/D1933</f>
        <v>1.1691666666666667</v>
      </c>
      <c r="P1933">
        <f>E1933/L1933</f>
        <v>81.569767441860463</v>
      </c>
      <c r="Q1933" t="s">
        <v>8313</v>
      </c>
      <c r="R1933" t="s">
        <v>8314</v>
      </c>
      <c r="S1933" s="9">
        <f t="shared" si="60"/>
        <v>42166.814872685187</v>
      </c>
      <c r="T1933" s="9">
        <f t="shared" si="61"/>
        <v>42195.957638888889</v>
      </c>
    </row>
    <row r="1934" spans="1:20" ht="45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>E1934/D1934</f>
        <v>1.0115151515151515</v>
      </c>
      <c r="P1934">
        <f>E1934/L1934</f>
        <v>45.108108108108105</v>
      </c>
      <c r="Q1934" t="s">
        <v>8313</v>
      </c>
      <c r="R1934" t="s">
        <v>8314</v>
      </c>
      <c r="S1934" s="9">
        <f t="shared" si="60"/>
        <v>42733.293032407404</v>
      </c>
      <c r="T1934" s="9">
        <f t="shared" si="61"/>
        <v>42753.293032407404</v>
      </c>
    </row>
    <row r="1935" spans="1:20" ht="45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>E1935/D1935</f>
        <v>1.32</v>
      </c>
      <c r="P1935">
        <f>E1935/L1935</f>
        <v>36.666666666666664</v>
      </c>
      <c r="Q1935" t="s">
        <v>8313</v>
      </c>
      <c r="R1935" t="s">
        <v>8314</v>
      </c>
      <c r="S1935" s="9">
        <f t="shared" si="60"/>
        <v>42177.553449074076</v>
      </c>
      <c r="T1935" s="9">
        <f t="shared" si="61"/>
        <v>42197.833333333336</v>
      </c>
    </row>
    <row r="1936" spans="1:20" ht="45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>E1936/D1936</f>
        <v>1</v>
      </c>
      <c r="P1936">
        <f>E1936/L1936</f>
        <v>125</v>
      </c>
      <c r="Q1936" t="s">
        <v>8313</v>
      </c>
      <c r="R1936" t="s">
        <v>8314</v>
      </c>
      <c r="S1936" s="9">
        <f t="shared" si="60"/>
        <v>42442.41501157407</v>
      </c>
      <c r="T1936" s="9">
        <f t="shared" si="61"/>
        <v>42470.624999999993</v>
      </c>
    </row>
    <row r="1937" spans="1:20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>E1937/D1937</f>
        <v>1.28</v>
      </c>
      <c r="P1937">
        <f>E1937/L1937</f>
        <v>49.230769230769234</v>
      </c>
      <c r="Q1937" t="s">
        <v>8313</v>
      </c>
      <c r="R1937" t="s">
        <v>8314</v>
      </c>
      <c r="S1937" s="9">
        <f t="shared" si="60"/>
        <v>42521.44599537037</v>
      </c>
      <c r="T1937" s="9">
        <f t="shared" si="61"/>
        <v>42551.44599537037</v>
      </c>
    </row>
    <row r="1938" spans="1:20" ht="45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>E1938/D1938</f>
        <v>1.1895833333333334</v>
      </c>
      <c r="P1938">
        <f>E1938/L1938</f>
        <v>42.296296296296298</v>
      </c>
      <c r="Q1938" t="s">
        <v>8313</v>
      </c>
      <c r="R1938" t="s">
        <v>8314</v>
      </c>
      <c r="S1938" s="9">
        <f t="shared" si="60"/>
        <v>41884.391516203701</v>
      </c>
      <c r="T1938" s="9">
        <f t="shared" si="61"/>
        <v>41899.957638888889</v>
      </c>
    </row>
    <row r="1939" spans="1:20" ht="45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>E1939/D1939</f>
        <v>1.262</v>
      </c>
      <c r="P1939">
        <f>E1939/L1939</f>
        <v>78.875</v>
      </c>
      <c r="Q1939" t="s">
        <v>8313</v>
      </c>
      <c r="R1939" t="s">
        <v>8314</v>
      </c>
      <c r="S1939" s="9">
        <f t="shared" si="60"/>
        <v>42289.552858796298</v>
      </c>
      <c r="T1939" s="9">
        <f t="shared" si="61"/>
        <v>42319.594525462962</v>
      </c>
    </row>
    <row r="1940" spans="1:20" ht="30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>E1940/D1940</f>
        <v>1.5620000000000001</v>
      </c>
      <c r="P1940">
        <f>E1940/L1940</f>
        <v>38.284313725490193</v>
      </c>
      <c r="Q1940" t="s">
        <v>8313</v>
      </c>
      <c r="R1940" t="s">
        <v>8314</v>
      </c>
      <c r="S1940" s="9">
        <f t="shared" si="60"/>
        <v>42243.416932870365</v>
      </c>
      <c r="T1940" s="9">
        <f t="shared" si="61"/>
        <v>42278.416932870365</v>
      </c>
    </row>
    <row r="1941" spans="1:20" ht="45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>E1941/D1941</f>
        <v>1.0315000000000001</v>
      </c>
      <c r="P1941">
        <f>E1941/L1941</f>
        <v>44.847826086956523</v>
      </c>
      <c r="Q1941" t="s">
        <v>8313</v>
      </c>
      <c r="R1941" t="s">
        <v>8314</v>
      </c>
      <c r="S1941" s="9">
        <f t="shared" si="60"/>
        <v>42248.431828703702</v>
      </c>
      <c r="T1941" s="9">
        <f t="shared" si="61"/>
        <v>42279.541666666664</v>
      </c>
    </row>
    <row r="1942" spans="1:20" ht="45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>E1942/D1942</f>
        <v>1.5333333333333334</v>
      </c>
      <c r="P1942">
        <f>E1942/L1942</f>
        <v>13.529411764705882</v>
      </c>
      <c r="Q1942" t="s">
        <v>8313</v>
      </c>
      <c r="R1942" t="s">
        <v>8314</v>
      </c>
      <c r="S1942" s="9">
        <f t="shared" si="60"/>
        <v>42328.518807870372</v>
      </c>
      <c r="T1942" s="9">
        <f t="shared" si="61"/>
        <v>42358.290972222218</v>
      </c>
    </row>
    <row r="1943" spans="1:20" ht="45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>E1943/D1943</f>
        <v>1.8044444444444445</v>
      </c>
      <c r="P1943">
        <f>E1943/L1943</f>
        <v>43.5</v>
      </c>
      <c r="Q1943" t="s">
        <v>8313</v>
      </c>
      <c r="R1943" t="s">
        <v>8314</v>
      </c>
      <c r="S1943" s="9">
        <f t="shared" si="60"/>
        <v>41923.146018518521</v>
      </c>
      <c r="T1943" s="9">
        <f t="shared" si="61"/>
        <v>41960.124305555553</v>
      </c>
    </row>
    <row r="1944" spans="1:20" ht="45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>E1944/D1944</f>
        <v>1.2845</v>
      </c>
      <c r="P1944">
        <f>E1944/L1944</f>
        <v>30.951807228915662</v>
      </c>
      <c r="Q1944" t="s">
        <v>8313</v>
      </c>
      <c r="R1944" t="s">
        <v>8314</v>
      </c>
      <c r="S1944" s="9">
        <f t="shared" si="60"/>
        <v>42571.212268518517</v>
      </c>
      <c r="T1944" s="9">
        <f t="shared" si="61"/>
        <v>42599.212268518517</v>
      </c>
    </row>
    <row r="1945" spans="1:20" ht="45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>E1945/D1945</f>
        <v>1.1966666666666668</v>
      </c>
      <c r="P1945">
        <f>E1945/L1945</f>
        <v>55.230769230769234</v>
      </c>
      <c r="Q1945" t="s">
        <v>8313</v>
      </c>
      <c r="R1945" t="s">
        <v>8314</v>
      </c>
      <c r="S1945" s="9">
        <f t="shared" si="60"/>
        <v>42600.547708333332</v>
      </c>
      <c r="T1945" s="9">
        <f t="shared" si="61"/>
        <v>42621.547708333332</v>
      </c>
    </row>
    <row r="1946" spans="1:20" ht="45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>E1946/D1946</f>
        <v>1.23</v>
      </c>
      <c r="P1946">
        <f>E1946/L1946</f>
        <v>46.125</v>
      </c>
      <c r="Q1946" t="s">
        <v>8313</v>
      </c>
      <c r="R1946" t="s">
        <v>8314</v>
      </c>
      <c r="S1946" s="9">
        <f t="shared" si="60"/>
        <v>42516.795034722221</v>
      </c>
      <c r="T1946" s="9">
        <f t="shared" si="61"/>
        <v>42546.795034722221</v>
      </c>
    </row>
    <row r="1947" spans="1:20" ht="45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>E1947/D1947</f>
        <v>1.05</v>
      </c>
      <c r="P1947">
        <f>E1947/L1947</f>
        <v>39.375</v>
      </c>
      <c r="Q1947" t="s">
        <v>8313</v>
      </c>
      <c r="R1947" t="s">
        <v>8314</v>
      </c>
      <c r="S1947" s="9">
        <f t="shared" si="60"/>
        <v>42222.521701388883</v>
      </c>
      <c r="T1947" s="9">
        <f t="shared" si="61"/>
        <v>42247.521701388883</v>
      </c>
    </row>
    <row r="1948" spans="1:20" ht="45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>E1948/D1948</f>
        <v>1.0223636363636364</v>
      </c>
      <c r="P1948">
        <f>E1948/L1948</f>
        <v>66.152941176470591</v>
      </c>
      <c r="Q1948" t="s">
        <v>8313</v>
      </c>
      <c r="R1948" t="s">
        <v>8314</v>
      </c>
      <c r="S1948" s="9">
        <f t="shared" si="60"/>
        <v>41829.391458333332</v>
      </c>
      <c r="T1948" s="9">
        <f t="shared" si="61"/>
        <v>41889.391458333332</v>
      </c>
    </row>
    <row r="1949" spans="1:20" ht="45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>E1949/D1949</f>
        <v>1.0466666666666666</v>
      </c>
      <c r="P1949">
        <f>E1949/L1949</f>
        <v>54.137931034482762</v>
      </c>
      <c r="Q1949" t="s">
        <v>8313</v>
      </c>
      <c r="R1949" t="s">
        <v>8314</v>
      </c>
      <c r="S1949" s="9">
        <f t="shared" si="60"/>
        <v>42150.546979166662</v>
      </c>
      <c r="T1949" s="9">
        <f t="shared" si="61"/>
        <v>42180.546979166662</v>
      </c>
    </row>
    <row r="1950" spans="1:20" ht="30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>E1950/D1950</f>
        <v>1</v>
      </c>
      <c r="P1950">
        <f>E1950/L1950</f>
        <v>104.16666666666667</v>
      </c>
      <c r="Q1950" t="s">
        <v>8313</v>
      </c>
      <c r="R1950" t="s">
        <v>8314</v>
      </c>
      <c r="S1950" s="9">
        <f t="shared" si="60"/>
        <v>42040.623344907406</v>
      </c>
      <c r="T1950" s="9">
        <f t="shared" si="61"/>
        <v>42070.623344907406</v>
      </c>
    </row>
    <row r="1951" spans="1:20" ht="45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>E1951/D1951</f>
        <v>1.004</v>
      </c>
      <c r="P1951">
        <f>E1951/L1951</f>
        <v>31.375</v>
      </c>
      <c r="Q1951" t="s">
        <v>8313</v>
      </c>
      <c r="R1951" t="s">
        <v>8314</v>
      </c>
      <c r="S1951" s="9">
        <f t="shared" si="60"/>
        <v>42075.599062499998</v>
      </c>
      <c r="T1951" s="9">
        <f t="shared" si="61"/>
        <v>42105.599062499998</v>
      </c>
    </row>
    <row r="1952" spans="1:20" ht="45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>E1952/D1952</f>
        <v>1.0227272727272727</v>
      </c>
      <c r="P1952">
        <f>E1952/L1952</f>
        <v>59.210526315789473</v>
      </c>
      <c r="Q1952" t="s">
        <v>8313</v>
      </c>
      <c r="R1952" t="s">
        <v>8314</v>
      </c>
      <c r="S1952" s="9">
        <f t="shared" si="60"/>
        <v>42073.452361111107</v>
      </c>
      <c r="T1952" s="9">
        <f t="shared" si="61"/>
        <v>42094.957638888889</v>
      </c>
    </row>
    <row r="1953" spans="1:20" ht="45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>E1953/D1953</f>
        <v>1.1440928571428572</v>
      </c>
      <c r="P1953">
        <f>E1953/L1953</f>
        <v>119.17633928571429</v>
      </c>
      <c r="Q1953" t="s">
        <v>8313</v>
      </c>
      <c r="R1953" t="s">
        <v>8314</v>
      </c>
      <c r="S1953" s="9">
        <f t="shared" si="60"/>
        <v>42479.870381944442</v>
      </c>
      <c r="T1953" s="9">
        <f t="shared" si="61"/>
        <v>42503.957638888889</v>
      </c>
    </row>
    <row r="1954" spans="1:20" ht="45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>E1954/D1954</f>
        <v>1.019047619047619</v>
      </c>
      <c r="P1954">
        <f>E1954/L1954</f>
        <v>164.61538461538461</v>
      </c>
      <c r="Q1954" t="s">
        <v>8313</v>
      </c>
      <c r="R1954" t="s">
        <v>8314</v>
      </c>
      <c r="S1954" s="9">
        <f t="shared" si="60"/>
        <v>42411.733958333331</v>
      </c>
      <c r="T1954" s="9">
        <f t="shared" si="61"/>
        <v>42433.833333333336</v>
      </c>
    </row>
    <row r="1955" spans="1:20" ht="45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>E1955/D1955</f>
        <v>1.02</v>
      </c>
      <c r="P1955">
        <f>E1955/L1955</f>
        <v>24.285714285714285</v>
      </c>
      <c r="Q1955" t="s">
        <v>8313</v>
      </c>
      <c r="R1955" t="s">
        <v>8314</v>
      </c>
      <c r="S1955" s="9">
        <f t="shared" si="60"/>
        <v>42223.186030092591</v>
      </c>
      <c r="T1955" s="9">
        <f t="shared" si="61"/>
        <v>42251.186030092591</v>
      </c>
    </row>
    <row r="1956" spans="1:20" ht="45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>E1956/D1956</f>
        <v>1.048</v>
      </c>
      <c r="P1956">
        <f>E1956/L1956</f>
        <v>40.9375</v>
      </c>
      <c r="Q1956" t="s">
        <v>8313</v>
      </c>
      <c r="R1956" t="s">
        <v>8314</v>
      </c>
      <c r="S1956" s="9">
        <f t="shared" si="60"/>
        <v>42462.685162037036</v>
      </c>
      <c r="T1956" s="9">
        <f t="shared" si="61"/>
        <v>42492.685162037036</v>
      </c>
    </row>
    <row r="1957" spans="1:20" ht="45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>E1957/D1957</f>
        <v>1.0183333333333333</v>
      </c>
      <c r="P1957">
        <f>E1957/L1957</f>
        <v>61.1</v>
      </c>
      <c r="Q1957" t="s">
        <v>8313</v>
      </c>
      <c r="R1957" t="s">
        <v>8314</v>
      </c>
      <c r="S1957" s="9">
        <f t="shared" si="60"/>
        <v>41753.307523148142</v>
      </c>
      <c r="T1957" s="9">
        <f t="shared" si="61"/>
        <v>41781.713194444441</v>
      </c>
    </row>
    <row r="1958" spans="1:20" ht="45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>E1958/D1958</f>
        <v>1</v>
      </c>
      <c r="P1958">
        <f>E1958/L1958</f>
        <v>38.65</v>
      </c>
      <c r="Q1958" t="s">
        <v>8313</v>
      </c>
      <c r="R1958" t="s">
        <v>8314</v>
      </c>
      <c r="S1958" s="9">
        <f t="shared" si="60"/>
        <v>41788.378749999996</v>
      </c>
      <c r="T1958" s="9">
        <f t="shared" si="61"/>
        <v>41818.378749999996</v>
      </c>
    </row>
    <row r="1959" spans="1:20" ht="45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>E1959/D1959</f>
        <v>1.0627272727272727</v>
      </c>
      <c r="P1959">
        <f>E1959/L1959</f>
        <v>56.20192307692308</v>
      </c>
      <c r="Q1959" t="s">
        <v>8313</v>
      </c>
      <c r="R1959" t="s">
        <v>8314</v>
      </c>
      <c r="S1959" s="9">
        <f t="shared" si="60"/>
        <v>42195.820370370369</v>
      </c>
      <c r="T1959" s="9">
        <f t="shared" si="61"/>
        <v>42227.791666666664</v>
      </c>
    </row>
    <row r="1960" spans="1:20" ht="45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>E1960/D1960</f>
        <v>1.1342219999999998</v>
      </c>
      <c r="P1960">
        <f>E1960/L1960</f>
        <v>107.00207547169811</v>
      </c>
      <c r="Q1960" t="s">
        <v>8313</v>
      </c>
      <c r="R1960" t="s">
        <v>8314</v>
      </c>
      <c r="S1960" s="9">
        <f t="shared" si="60"/>
        <v>42015.842118055552</v>
      </c>
      <c r="T1960" s="9">
        <f t="shared" si="61"/>
        <v>42046.499999999993</v>
      </c>
    </row>
    <row r="1961" spans="1:20" ht="45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>E1961/D1961</f>
        <v>1</v>
      </c>
      <c r="P1961">
        <f>E1961/L1961</f>
        <v>171.42857142857142</v>
      </c>
      <c r="Q1961" t="s">
        <v>8313</v>
      </c>
      <c r="R1961" t="s">
        <v>8314</v>
      </c>
      <c r="S1961" s="9">
        <f t="shared" si="60"/>
        <v>42661.233726851853</v>
      </c>
      <c r="T1961" s="9">
        <f t="shared" si="61"/>
        <v>42691.275393518517</v>
      </c>
    </row>
    <row r="1962" spans="1:20" ht="45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>E1962/D1962</f>
        <v>1.0045454545454546</v>
      </c>
      <c r="P1962">
        <f>E1962/L1962</f>
        <v>110.5</v>
      </c>
      <c r="Q1962" t="s">
        <v>8313</v>
      </c>
      <c r="R1962" t="s">
        <v>8314</v>
      </c>
      <c r="S1962" s="9">
        <f t="shared" si="60"/>
        <v>41808.441249999996</v>
      </c>
      <c r="T1962" s="9">
        <f t="shared" si="61"/>
        <v>41868.441249999996</v>
      </c>
    </row>
    <row r="1963" spans="1:20" ht="45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>E1963/D1963</f>
        <v>1.0003599999999999</v>
      </c>
      <c r="P1963">
        <f>E1963/L1963</f>
        <v>179.27598566308242</v>
      </c>
      <c r="Q1963" t="s">
        <v>8313</v>
      </c>
      <c r="R1963" t="s">
        <v>8314</v>
      </c>
      <c r="S1963" s="9">
        <f t="shared" si="60"/>
        <v>41730.068414351852</v>
      </c>
      <c r="T1963" s="9">
        <f t="shared" si="61"/>
        <v>41764.068414351852</v>
      </c>
    </row>
    <row r="1964" spans="1:20" ht="45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1.44</v>
      </c>
      <c r="P1964">
        <f>E1964/L1964</f>
        <v>22.90909090909091</v>
      </c>
      <c r="Q1964" t="s">
        <v>8313</v>
      </c>
      <c r="R1964" t="s">
        <v>8314</v>
      </c>
      <c r="S1964" s="9">
        <f t="shared" si="60"/>
        <v>42139.608506944445</v>
      </c>
      <c r="T1964" s="9">
        <f t="shared" si="61"/>
        <v>42181.666666666664</v>
      </c>
    </row>
    <row r="1965" spans="1:20" ht="45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>E1965/D1965</f>
        <v>1.0349999999999999</v>
      </c>
      <c r="P1965">
        <f>E1965/L1965</f>
        <v>43.125</v>
      </c>
      <c r="Q1965" t="s">
        <v>8313</v>
      </c>
      <c r="R1965" t="s">
        <v>8314</v>
      </c>
      <c r="S1965" s="9">
        <f t="shared" si="60"/>
        <v>42193.887824074067</v>
      </c>
      <c r="T1965" s="9">
        <f t="shared" si="61"/>
        <v>42216.165277777771</v>
      </c>
    </row>
    <row r="1966" spans="1:20" ht="45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>E1966/D1966</f>
        <v>1.0843750000000001</v>
      </c>
      <c r="P1966">
        <f>E1966/L1966</f>
        <v>46.891891891891895</v>
      </c>
      <c r="Q1966" t="s">
        <v>8313</v>
      </c>
      <c r="R1966" t="s">
        <v>8314</v>
      </c>
      <c r="S1966" s="9">
        <f t="shared" si="60"/>
        <v>42115.68131944444</v>
      </c>
      <c r="T1966" s="9">
        <f t="shared" si="61"/>
        <v>42150.906249999993</v>
      </c>
    </row>
    <row r="1967" spans="1:20" ht="105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>E1967/D1967</f>
        <v>1.024</v>
      </c>
      <c r="P1967">
        <f>E1967/L1967</f>
        <v>47.407407407407405</v>
      </c>
      <c r="Q1967" t="s">
        <v>8313</v>
      </c>
      <c r="R1967" t="s">
        <v>8314</v>
      </c>
      <c r="S1967" s="9">
        <f t="shared" si="60"/>
        <v>42203.471967592595</v>
      </c>
      <c r="T1967" s="9">
        <f t="shared" si="61"/>
        <v>42221.566666666666</v>
      </c>
    </row>
    <row r="1968" spans="1:20" ht="45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>E1968/D1968</f>
        <v>1.4888888888888889</v>
      </c>
      <c r="P1968">
        <f>E1968/L1968</f>
        <v>15.129032258064516</v>
      </c>
      <c r="Q1968" t="s">
        <v>8313</v>
      </c>
      <c r="R1968" t="s">
        <v>8314</v>
      </c>
      <c r="S1968" s="9">
        <f t="shared" si="60"/>
        <v>42433.553553240738</v>
      </c>
      <c r="T1968" s="9">
        <f t="shared" si="61"/>
        <v>42442.708333333336</v>
      </c>
    </row>
    <row r="1969" spans="1:20" ht="45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>E1969/D1969</f>
        <v>1.0549000000000002</v>
      </c>
      <c r="P1969">
        <f>E1969/L1969</f>
        <v>21.098000000000003</v>
      </c>
      <c r="Q1969" t="s">
        <v>8313</v>
      </c>
      <c r="R1969" t="s">
        <v>8314</v>
      </c>
      <c r="S1969" s="9">
        <f t="shared" si="60"/>
        <v>42555.46361111111</v>
      </c>
      <c r="T1969" s="9">
        <f t="shared" si="61"/>
        <v>42583.583333333336</v>
      </c>
    </row>
    <row r="1970" spans="1:20" ht="30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>E1970/D1970</f>
        <v>1.0049999999999999</v>
      </c>
      <c r="P1970">
        <f>E1970/L1970</f>
        <v>59.117647058823529</v>
      </c>
      <c r="Q1970" t="s">
        <v>8313</v>
      </c>
      <c r="R1970" t="s">
        <v>8314</v>
      </c>
      <c r="S1970" s="9">
        <f t="shared" si="60"/>
        <v>42236.414918981478</v>
      </c>
      <c r="T1970" s="9">
        <f t="shared" si="61"/>
        <v>42282.458333333336</v>
      </c>
    </row>
    <row r="1971" spans="1:20" ht="45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>E1971/D1971</f>
        <v>1.3055555555555556</v>
      </c>
      <c r="P1971">
        <f>E1971/L1971</f>
        <v>97.916666666666671</v>
      </c>
      <c r="Q1971" t="s">
        <v>8313</v>
      </c>
      <c r="R1971" t="s">
        <v>8314</v>
      </c>
      <c r="S1971" s="9">
        <f t="shared" si="60"/>
        <v>41974.534814814811</v>
      </c>
      <c r="T1971" s="9">
        <f t="shared" si="61"/>
        <v>42004.534814814811</v>
      </c>
    </row>
    <row r="1972" spans="1:20" ht="45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>E1972/D1972</f>
        <v>1.0475000000000001</v>
      </c>
      <c r="P1972">
        <f>E1972/L1972</f>
        <v>55.131578947368418</v>
      </c>
      <c r="Q1972" t="s">
        <v>8313</v>
      </c>
      <c r="R1972" t="s">
        <v>8314</v>
      </c>
      <c r="S1972" s="9">
        <f t="shared" si="60"/>
        <v>41997.299571759257</v>
      </c>
      <c r="T1972" s="9">
        <f t="shared" si="61"/>
        <v>42027.299571759257</v>
      </c>
    </row>
    <row r="1973" spans="1:20" ht="45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>E1973/D1973</f>
        <v>1.0880000000000001</v>
      </c>
      <c r="P1973">
        <f>E1973/L1973</f>
        <v>26.536585365853657</v>
      </c>
      <c r="Q1973" t="s">
        <v>8313</v>
      </c>
      <c r="R1973" t="s">
        <v>8314</v>
      </c>
      <c r="S1973" s="9">
        <f t="shared" si="60"/>
        <v>42135.602361111109</v>
      </c>
      <c r="T1973" s="9">
        <f t="shared" si="61"/>
        <v>42165.602361111109</v>
      </c>
    </row>
    <row r="1974" spans="1:20" ht="45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1.1100000000000001</v>
      </c>
      <c r="P1974">
        <f>E1974/L1974</f>
        <v>58.421052631578945</v>
      </c>
      <c r="Q1974" t="s">
        <v>8313</v>
      </c>
      <c r="R1974" t="s">
        <v>8314</v>
      </c>
      <c r="S1974" s="9">
        <f t="shared" si="60"/>
        <v>41869.532337962963</v>
      </c>
      <c r="T1974" s="9">
        <f t="shared" si="61"/>
        <v>41899.532337962963</v>
      </c>
    </row>
    <row r="1975" spans="1:20" ht="45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>E1975/D1975</f>
        <v>1.0047999999999999</v>
      </c>
      <c r="P1975">
        <f>E1975/L1975</f>
        <v>122.53658536585365</v>
      </c>
      <c r="Q1975" t="s">
        <v>8313</v>
      </c>
      <c r="R1975" t="s">
        <v>8314</v>
      </c>
      <c r="S1975" s="9">
        <f t="shared" si="60"/>
        <v>41982.480277777773</v>
      </c>
      <c r="T1975" s="9">
        <f t="shared" si="61"/>
        <v>42012.480277777773</v>
      </c>
    </row>
    <row r="1976" spans="1:20" ht="45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>E1976/D1976</f>
        <v>1.1435</v>
      </c>
      <c r="P1976">
        <f>E1976/L1976</f>
        <v>87.961538461538467</v>
      </c>
      <c r="Q1976" t="s">
        <v>8313</v>
      </c>
      <c r="R1976" t="s">
        <v>8314</v>
      </c>
      <c r="S1976" s="9">
        <f t="shared" si="60"/>
        <v>41976.12364583333</v>
      </c>
      <c r="T1976" s="9">
        <f t="shared" si="61"/>
        <v>42004.083333333336</v>
      </c>
    </row>
    <row r="1977" spans="1:20" ht="45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>E1977/D1977</f>
        <v>1.2206666666666666</v>
      </c>
      <c r="P1977">
        <f>E1977/L1977</f>
        <v>73.239999999999995</v>
      </c>
      <c r="Q1977" t="s">
        <v>8313</v>
      </c>
      <c r="R1977" t="s">
        <v>8314</v>
      </c>
      <c r="S1977" s="9">
        <f t="shared" si="60"/>
        <v>41912.650613425925</v>
      </c>
      <c r="T1977" s="9">
        <f t="shared" si="61"/>
        <v>41942.650613425925</v>
      </c>
    </row>
    <row r="1978" spans="1:20" ht="30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>E1978/D1978</f>
        <v>1</v>
      </c>
      <c r="P1978">
        <f>E1978/L1978</f>
        <v>55.555555555555557</v>
      </c>
      <c r="Q1978" t="s">
        <v>8313</v>
      </c>
      <c r="R1978" t="s">
        <v>8314</v>
      </c>
      <c r="S1978" s="9">
        <f t="shared" si="60"/>
        <v>42146.36206018518</v>
      </c>
      <c r="T1978" s="9">
        <f t="shared" si="61"/>
        <v>42176.36206018518</v>
      </c>
    </row>
    <row r="1979" spans="1:20" ht="30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>E1979/D1979</f>
        <v>1.028</v>
      </c>
      <c r="P1979">
        <f>E1979/L1979</f>
        <v>39.53846153846154</v>
      </c>
      <c r="Q1979" t="s">
        <v>8313</v>
      </c>
      <c r="R1979" t="s">
        <v>8314</v>
      </c>
      <c r="S1979" s="9">
        <f t="shared" si="60"/>
        <v>41921.167199074072</v>
      </c>
      <c r="T1979" s="9">
        <f t="shared" si="61"/>
        <v>41951.208865740737</v>
      </c>
    </row>
    <row r="1980" spans="1:20" ht="45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>E1980/D1980</f>
        <v>1.0612068965517241</v>
      </c>
      <c r="P1980">
        <f>E1980/L1980</f>
        <v>136.77777777777777</v>
      </c>
      <c r="Q1980" t="s">
        <v>8313</v>
      </c>
      <c r="R1980" t="s">
        <v>8314</v>
      </c>
      <c r="S1980" s="9">
        <f t="shared" si="60"/>
        <v>41926.734351851854</v>
      </c>
      <c r="T1980" s="9">
        <f t="shared" si="61"/>
        <v>41956.776018518511</v>
      </c>
    </row>
    <row r="1981" spans="1:20" ht="45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>E1981/D1981</f>
        <v>1.0133000000000001</v>
      </c>
      <c r="P1981">
        <f>E1981/L1981</f>
        <v>99.343137254901961</v>
      </c>
      <c r="Q1981" t="s">
        <v>8313</v>
      </c>
      <c r="R1981" t="s">
        <v>8314</v>
      </c>
      <c r="S1981" s="9">
        <f t="shared" si="60"/>
        <v>42561.575543981475</v>
      </c>
      <c r="T1981" s="9">
        <f t="shared" si="61"/>
        <v>42592.957638888889</v>
      </c>
    </row>
    <row r="1982" spans="1:20" ht="45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>E1982/D1982</f>
        <v>1</v>
      </c>
      <c r="P1982">
        <f>E1982/L1982</f>
        <v>20</v>
      </c>
      <c r="Q1982" t="s">
        <v>8313</v>
      </c>
      <c r="R1982" t="s">
        <v>8314</v>
      </c>
      <c r="S1982" s="9">
        <f t="shared" si="60"/>
        <v>42649.340902777774</v>
      </c>
      <c r="T1982" s="9">
        <f t="shared" si="61"/>
        <v>42709.382569444446</v>
      </c>
    </row>
    <row r="1983" spans="1:20" ht="45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>
        <f>E1983/L1983</f>
        <v>28.888888888888889</v>
      </c>
      <c r="Q1983" t="s">
        <v>8313</v>
      </c>
      <c r="R1983" t="s">
        <v>8314</v>
      </c>
      <c r="S1983" s="9">
        <f t="shared" si="60"/>
        <v>42093.578506944446</v>
      </c>
      <c r="T1983" s="9">
        <f t="shared" si="61"/>
        <v>42120.061111111114</v>
      </c>
    </row>
    <row r="1984" spans="1:20" ht="45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>E1984/D1984</f>
        <v>1.0001333333333333</v>
      </c>
      <c r="P1984">
        <f>E1984/L1984</f>
        <v>40.545945945945945</v>
      </c>
      <c r="Q1984" t="s">
        <v>8313</v>
      </c>
      <c r="R1984" t="s">
        <v>8314</v>
      </c>
      <c r="S1984" s="9">
        <f t="shared" si="60"/>
        <v>42460.525196759256</v>
      </c>
      <c r="T1984" s="9">
        <f t="shared" si="61"/>
        <v>42490.525196759256</v>
      </c>
    </row>
    <row r="1985" spans="1:20" ht="45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>E1985/D1985</f>
        <v>1</v>
      </c>
      <c r="P1985">
        <f>E1985/L1985</f>
        <v>35.714285714285715</v>
      </c>
      <c r="Q1985" t="s">
        <v>8313</v>
      </c>
      <c r="R1985" t="s">
        <v>8314</v>
      </c>
      <c r="S1985" s="9">
        <f t="shared" si="60"/>
        <v>42430.553888888891</v>
      </c>
      <c r="T1985" s="9">
        <f t="shared" si="61"/>
        <v>42460.51222222222</v>
      </c>
    </row>
    <row r="1986" spans="1:20" ht="45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>E1986/D1986</f>
        <v>1.1388888888888888</v>
      </c>
      <c r="P1986">
        <f>E1986/L1986</f>
        <v>37.962962962962962</v>
      </c>
      <c r="Q1986" t="s">
        <v>8313</v>
      </c>
      <c r="R1986" t="s">
        <v>8314</v>
      </c>
      <c r="S1986" s="9">
        <f t="shared" si="60"/>
        <v>42025.967847222222</v>
      </c>
      <c r="T1986" s="9">
        <f t="shared" si="61"/>
        <v>42063.999305555553</v>
      </c>
    </row>
    <row r="1987" spans="1:20" ht="45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>E1987/D1987</f>
        <v>1</v>
      </c>
      <c r="P1987">
        <f>E1987/L1987</f>
        <v>33.333333333333336</v>
      </c>
      <c r="Q1987" t="s">
        <v>8313</v>
      </c>
      <c r="R1987" t="s">
        <v>8314</v>
      </c>
      <c r="S1987" s="9">
        <f t="shared" ref="S1987:S2050" si="62">(J1987/86400)+25569+(-5/24)</f>
        <v>41836.26284722222</v>
      </c>
      <c r="T1987" s="9">
        <f t="shared" ref="T1987:T2050" si="63">(I1987/86400)+25569+(-5/24)</f>
        <v>41850.26284722222</v>
      </c>
    </row>
    <row r="1988" spans="1:20" ht="45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>E1988/D1988</f>
        <v>2.87</v>
      </c>
      <c r="P1988">
        <f>E1988/L1988</f>
        <v>58.571428571428569</v>
      </c>
      <c r="Q1988" t="s">
        <v>8313</v>
      </c>
      <c r="R1988" t="s">
        <v>8314</v>
      </c>
      <c r="S1988" s="9">
        <f t="shared" si="62"/>
        <v>42450.887523148143</v>
      </c>
      <c r="T1988" s="9">
        <f t="shared" si="63"/>
        <v>42464.887523148143</v>
      </c>
    </row>
    <row r="1989" spans="1:20" ht="45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>E1989/D1989</f>
        <v>1.085</v>
      </c>
      <c r="P1989">
        <f>E1989/L1989</f>
        <v>135.625</v>
      </c>
      <c r="Q1989" t="s">
        <v>8313</v>
      </c>
      <c r="R1989" t="s">
        <v>8314</v>
      </c>
      <c r="S1989" s="9">
        <f t="shared" si="62"/>
        <v>42418.217650462961</v>
      </c>
      <c r="T1989" s="9">
        <f t="shared" si="63"/>
        <v>42478.175983796296</v>
      </c>
    </row>
    <row r="1990" spans="1:20" ht="90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>E1990/D1990</f>
        <v>1.155</v>
      </c>
      <c r="P1990">
        <f>E1990/L1990</f>
        <v>30.9375</v>
      </c>
      <c r="Q1990" t="s">
        <v>8313</v>
      </c>
      <c r="R1990" t="s">
        <v>8314</v>
      </c>
      <c r="S1990" s="9">
        <f t="shared" si="62"/>
        <v>42168.108148148145</v>
      </c>
      <c r="T1990" s="9">
        <f t="shared" si="63"/>
        <v>42198.108148148145</v>
      </c>
    </row>
    <row r="1991" spans="1:20" ht="45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>E1991/D1991</f>
        <v>1.1911764705882353</v>
      </c>
      <c r="P1991">
        <f>E1991/L1991</f>
        <v>176.08695652173913</v>
      </c>
      <c r="Q1991" t="s">
        <v>8313</v>
      </c>
      <c r="R1991" t="s">
        <v>8314</v>
      </c>
      <c r="S1991" s="9">
        <f t="shared" si="62"/>
        <v>41964.507986111108</v>
      </c>
      <c r="T1991" s="9">
        <f t="shared" si="63"/>
        <v>41994.507986111108</v>
      </c>
    </row>
    <row r="1992" spans="1:20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>E1992/D1992</f>
        <v>1.0942666666666667</v>
      </c>
      <c r="P1992">
        <f>E1992/L1992</f>
        <v>151.9814814814815</v>
      </c>
      <c r="Q1992" t="s">
        <v>8313</v>
      </c>
      <c r="R1992" t="s">
        <v>8314</v>
      </c>
      <c r="S1992" s="9">
        <f t="shared" si="62"/>
        <v>42576.489236111105</v>
      </c>
      <c r="T1992" s="9">
        <f t="shared" si="63"/>
        <v>42636.489236111105</v>
      </c>
    </row>
    <row r="1993" spans="1:20" ht="45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>E1993/D1993</f>
        <v>1.266</v>
      </c>
      <c r="P1993">
        <f>E1993/L1993</f>
        <v>22.607142857142858</v>
      </c>
      <c r="Q1993" t="s">
        <v>8313</v>
      </c>
      <c r="R1993" t="s">
        <v>8314</v>
      </c>
      <c r="S1993" s="9">
        <f t="shared" si="62"/>
        <v>42503.331643518519</v>
      </c>
      <c r="T1993" s="9">
        <f t="shared" si="63"/>
        <v>42548.583333333336</v>
      </c>
    </row>
    <row r="1994" spans="1:20" ht="45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>E1994/D1994</f>
        <v>1.0049999999999999</v>
      </c>
      <c r="P1994">
        <f>E1994/L1994</f>
        <v>18.272727272727273</v>
      </c>
      <c r="Q1994" t="s">
        <v>8313</v>
      </c>
      <c r="R1994" t="s">
        <v>8314</v>
      </c>
      <c r="S1994" s="9">
        <f t="shared" si="62"/>
        <v>42101.620486111111</v>
      </c>
      <c r="T1994" s="9">
        <f t="shared" si="63"/>
        <v>42123.749999999993</v>
      </c>
    </row>
    <row r="1995" spans="1:20" ht="45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>E1995/D1995</f>
        <v>1.2749999999999999</v>
      </c>
      <c r="P1995">
        <f>E1995/L1995</f>
        <v>82.258064516129039</v>
      </c>
      <c r="Q1995" t="s">
        <v>8313</v>
      </c>
      <c r="R1995" t="s">
        <v>8314</v>
      </c>
      <c r="S1995" s="9">
        <f t="shared" si="62"/>
        <v>42125.439201388886</v>
      </c>
      <c r="T1995" s="9">
        <f t="shared" si="63"/>
        <v>42150.439201388886</v>
      </c>
    </row>
    <row r="1996" spans="1:20" ht="45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>E1996/D1996</f>
        <v>1.0005999999999999</v>
      </c>
      <c r="P1996">
        <f>E1996/L1996</f>
        <v>68.534246575342465</v>
      </c>
      <c r="Q1996" t="s">
        <v>8313</v>
      </c>
      <c r="R1996" t="s">
        <v>8314</v>
      </c>
      <c r="S1996" s="9">
        <f t="shared" si="62"/>
        <v>41902.125393518516</v>
      </c>
      <c r="T1996" s="9">
        <f t="shared" si="63"/>
        <v>41932.125393518516</v>
      </c>
    </row>
    <row r="1997" spans="1:20" ht="45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>E1997/D1997</f>
        <v>1.75</v>
      </c>
      <c r="P1997">
        <f>E1997/L1997</f>
        <v>68.055555555555557</v>
      </c>
      <c r="Q1997" t="s">
        <v>8313</v>
      </c>
      <c r="R1997" t="s">
        <v>8314</v>
      </c>
      <c r="S1997" s="9">
        <f t="shared" si="62"/>
        <v>42003.74009259259</v>
      </c>
      <c r="T1997" s="9">
        <f t="shared" si="63"/>
        <v>42027.999305555553</v>
      </c>
    </row>
    <row r="1998" spans="1:20" ht="45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>E1998/D1998</f>
        <v>1.2725</v>
      </c>
      <c r="P1998">
        <f>E1998/L1998</f>
        <v>72.714285714285708</v>
      </c>
      <c r="Q1998" t="s">
        <v>8313</v>
      </c>
      <c r="R1998" t="s">
        <v>8314</v>
      </c>
      <c r="S1998" s="9">
        <f t="shared" si="62"/>
        <v>41988.621608796289</v>
      </c>
      <c r="T1998" s="9">
        <f t="shared" si="63"/>
        <v>42045.999305555553</v>
      </c>
    </row>
    <row r="1999" spans="1:20" ht="45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>E1999/D1999</f>
        <v>1.1063333333333334</v>
      </c>
      <c r="P1999">
        <f>E1999/L1999</f>
        <v>77.186046511627907</v>
      </c>
      <c r="Q1999" t="s">
        <v>8313</v>
      </c>
      <c r="R1999" t="s">
        <v>8314</v>
      </c>
      <c r="S1999" s="9">
        <f t="shared" si="62"/>
        <v>41974.690266203703</v>
      </c>
      <c r="T1999" s="9">
        <f t="shared" si="63"/>
        <v>42009.643055555549</v>
      </c>
    </row>
    <row r="2000" spans="1:20" ht="45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>E2000/D2000</f>
        <v>1.2593749999999999</v>
      </c>
      <c r="P2000">
        <f>E2000/L2000</f>
        <v>55.972222222222221</v>
      </c>
      <c r="Q2000" t="s">
        <v>8313</v>
      </c>
      <c r="R2000" t="s">
        <v>8314</v>
      </c>
      <c r="S2000" s="9">
        <f t="shared" si="62"/>
        <v>42591.858587962961</v>
      </c>
      <c r="T2000" s="9">
        <f t="shared" si="63"/>
        <v>42616.858587962961</v>
      </c>
    </row>
    <row r="2001" spans="1:20" ht="30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>E2001/D2001</f>
        <v>1.1850000000000001</v>
      </c>
      <c r="P2001">
        <f>E2001/L2001</f>
        <v>49.693548387096776</v>
      </c>
      <c r="Q2001" t="s">
        <v>8313</v>
      </c>
      <c r="R2001" t="s">
        <v>8314</v>
      </c>
      <c r="S2001" s="9">
        <f t="shared" si="62"/>
        <v>42049.800034722219</v>
      </c>
      <c r="T2001" s="9">
        <f t="shared" si="63"/>
        <v>42076.082638888889</v>
      </c>
    </row>
    <row r="2002" spans="1:20" ht="45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>E2002/D2002</f>
        <v>1.0772727272727274</v>
      </c>
      <c r="P2002">
        <f>E2002/L2002</f>
        <v>79</v>
      </c>
      <c r="Q2002" t="s">
        <v>8313</v>
      </c>
      <c r="R2002" t="s">
        <v>8314</v>
      </c>
      <c r="S2002" s="9">
        <f t="shared" si="62"/>
        <v>41856.506736111107</v>
      </c>
      <c r="T2002" s="9">
        <f t="shared" si="63"/>
        <v>41877.506736111107</v>
      </c>
    </row>
    <row r="2003" spans="1:20" ht="30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1.026</v>
      </c>
      <c r="P2003">
        <f>E2003/L2003</f>
        <v>77.727272727272734</v>
      </c>
      <c r="Q2003" t="s">
        <v>8313</v>
      </c>
      <c r="R2003" t="s">
        <v>8314</v>
      </c>
      <c r="S2003" s="9">
        <f t="shared" si="62"/>
        <v>42417.377199074072</v>
      </c>
      <c r="T2003" s="9">
        <f t="shared" si="63"/>
        <v>42432.040972222218</v>
      </c>
    </row>
    <row r="2004" spans="1:20" ht="45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1.101</v>
      </c>
      <c r="P2004">
        <f>E2004/L2004</f>
        <v>40.777777777777779</v>
      </c>
      <c r="Q2004" t="s">
        <v>8313</v>
      </c>
      <c r="R2004" t="s">
        <v>8314</v>
      </c>
      <c r="S2004" s="9">
        <f t="shared" si="62"/>
        <v>41866.590532407405</v>
      </c>
      <c r="T2004" s="9">
        <f t="shared" si="63"/>
        <v>41884.999305555553</v>
      </c>
    </row>
    <row r="2005" spans="1:20" ht="45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>E2005/D2005</f>
        <v>2.02</v>
      </c>
      <c r="P2005">
        <f>E2005/L2005</f>
        <v>59.411764705882355</v>
      </c>
      <c r="Q2005" t="s">
        <v>8313</v>
      </c>
      <c r="R2005" t="s">
        <v>8314</v>
      </c>
      <c r="S2005" s="9">
        <f t="shared" si="62"/>
        <v>42220.586539351854</v>
      </c>
      <c r="T2005" s="9">
        <f t="shared" si="63"/>
        <v>42245.791666666664</v>
      </c>
    </row>
    <row r="2006" spans="1:20" ht="30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>E2006/D2006</f>
        <v>1.3</v>
      </c>
      <c r="P2006">
        <f>E2006/L2006</f>
        <v>3.25</v>
      </c>
      <c r="Q2006" t="s">
        <v>8313</v>
      </c>
      <c r="R2006" t="s">
        <v>8314</v>
      </c>
      <c r="S2006" s="9">
        <f t="shared" si="62"/>
        <v>42628.640787037039</v>
      </c>
      <c r="T2006" s="9">
        <f t="shared" si="63"/>
        <v>42656.640787037039</v>
      </c>
    </row>
    <row r="2007" spans="1:20" ht="45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>E2007/D2007</f>
        <v>1.0435000000000001</v>
      </c>
      <c r="P2007">
        <f>E2007/L2007</f>
        <v>39.377358490566039</v>
      </c>
      <c r="Q2007" t="s">
        <v>8313</v>
      </c>
      <c r="R2007" t="s">
        <v>8314</v>
      </c>
      <c r="S2007" s="9">
        <f t="shared" si="62"/>
        <v>41990.790300925924</v>
      </c>
      <c r="T2007" s="9">
        <f t="shared" si="63"/>
        <v>42020.790300925924</v>
      </c>
    </row>
    <row r="2008" spans="1:20" ht="45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1.0004999999999999</v>
      </c>
      <c r="P2008">
        <f>E2008/L2008</f>
        <v>81.673469387755105</v>
      </c>
      <c r="Q2008" t="s">
        <v>8313</v>
      </c>
      <c r="R2008" t="s">
        <v>8314</v>
      </c>
      <c r="S2008" s="9">
        <f t="shared" si="62"/>
        <v>42447.68609953703</v>
      </c>
      <c r="T2008" s="9">
        <f t="shared" si="63"/>
        <v>42507.68609953703</v>
      </c>
    </row>
    <row r="2009" spans="1:20" ht="45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>E2009/D2009</f>
        <v>1.7066666666666668</v>
      </c>
      <c r="P2009">
        <f>E2009/L2009</f>
        <v>44.912280701754383</v>
      </c>
      <c r="Q2009" t="s">
        <v>8313</v>
      </c>
      <c r="R2009" t="s">
        <v>8314</v>
      </c>
      <c r="S2009" s="9">
        <f t="shared" si="62"/>
        <v>42283.656018518515</v>
      </c>
      <c r="T2009" s="9">
        <f t="shared" si="63"/>
        <v>42313.697685185187</v>
      </c>
    </row>
    <row r="2010" spans="1:20" ht="45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>E2010/D2010</f>
        <v>1.1283333333333334</v>
      </c>
      <c r="P2010">
        <f>E2010/L2010</f>
        <v>49.05797101449275</v>
      </c>
      <c r="Q2010" t="s">
        <v>8313</v>
      </c>
      <c r="R2010" t="s">
        <v>8314</v>
      </c>
      <c r="S2010" s="9">
        <f t="shared" si="62"/>
        <v>42482.80736111111</v>
      </c>
      <c r="T2010" s="9">
        <f t="shared" si="63"/>
        <v>42489.082638888889</v>
      </c>
    </row>
    <row r="2011" spans="1:20" ht="45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>E2011/D2011</f>
        <v>1.84</v>
      </c>
      <c r="P2011">
        <f>E2011/L2011</f>
        <v>30.666666666666668</v>
      </c>
      <c r="Q2011" t="s">
        <v>8313</v>
      </c>
      <c r="R2011" t="s">
        <v>8314</v>
      </c>
      <c r="S2011" s="9">
        <f t="shared" si="62"/>
        <v>42383.584791666661</v>
      </c>
      <c r="T2011" s="9">
        <f t="shared" si="63"/>
        <v>42413.584791666661</v>
      </c>
    </row>
    <row r="2012" spans="1:20" ht="45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>E2012/D2012</f>
        <v>1.3026666666666666</v>
      </c>
      <c r="P2012">
        <f>E2012/L2012</f>
        <v>61.0625</v>
      </c>
      <c r="Q2012" t="s">
        <v>8313</v>
      </c>
      <c r="R2012" t="s">
        <v>8314</v>
      </c>
      <c r="S2012" s="9">
        <f t="shared" si="62"/>
        <v>42566.396493055552</v>
      </c>
      <c r="T2012" s="9">
        <f t="shared" si="63"/>
        <v>42596.396493055552</v>
      </c>
    </row>
    <row r="2013" spans="1:20" ht="30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>E2013/D2013</f>
        <v>1.0545454545454545</v>
      </c>
      <c r="P2013">
        <f>E2013/L2013</f>
        <v>29</v>
      </c>
      <c r="Q2013" t="s">
        <v>8313</v>
      </c>
      <c r="R2013" t="s">
        <v>8314</v>
      </c>
      <c r="S2013" s="9">
        <f t="shared" si="62"/>
        <v>42338.755578703705</v>
      </c>
      <c r="T2013" s="9">
        <f t="shared" si="63"/>
        <v>42352.791666666664</v>
      </c>
    </row>
    <row r="2014" spans="1:20" ht="45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>E2014/D2014</f>
        <v>1</v>
      </c>
      <c r="P2014">
        <f>E2014/L2014</f>
        <v>29.62962962962963</v>
      </c>
      <c r="Q2014" t="s">
        <v>8313</v>
      </c>
      <c r="R2014" t="s">
        <v>8314</v>
      </c>
      <c r="S2014" s="9">
        <f t="shared" si="62"/>
        <v>42506.501041666663</v>
      </c>
      <c r="T2014" s="9">
        <f t="shared" si="63"/>
        <v>42538.374999999993</v>
      </c>
    </row>
    <row r="2015" spans="1:20" ht="45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>E2015/D2015</f>
        <v>1.5331632653061225</v>
      </c>
      <c r="P2015">
        <f>E2015/L2015</f>
        <v>143.0952380952381</v>
      </c>
      <c r="Q2015" t="s">
        <v>8313</v>
      </c>
      <c r="R2015" t="s">
        <v>8314</v>
      </c>
      <c r="S2015" s="9">
        <f t="shared" si="62"/>
        <v>42429.783391203702</v>
      </c>
      <c r="T2015" s="9">
        <f t="shared" si="63"/>
        <v>42459.741724537038</v>
      </c>
    </row>
    <row r="2016" spans="1:20" ht="45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>E2016/D2016</f>
        <v>1.623</v>
      </c>
      <c r="P2016">
        <f>E2016/L2016</f>
        <v>52.354838709677416</v>
      </c>
      <c r="Q2016" t="s">
        <v>8313</v>
      </c>
      <c r="R2016" t="s">
        <v>8314</v>
      </c>
      <c r="S2016" s="9">
        <f t="shared" si="62"/>
        <v>42203.22379629629</v>
      </c>
      <c r="T2016" s="9">
        <f t="shared" si="63"/>
        <v>42233.22379629629</v>
      </c>
    </row>
    <row r="2017" spans="1:20" ht="45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>E2017/D2017</f>
        <v>1.36</v>
      </c>
      <c r="P2017">
        <f>E2017/L2017</f>
        <v>66.666666666666671</v>
      </c>
      <c r="Q2017" t="s">
        <v>8313</v>
      </c>
      <c r="R2017" t="s">
        <v>8314</v>
      </c>
      <c r="S2017" s="9">
        <f t="shared" si="62"/>
        <v>42072.162048611113</v>
      </c>
      <c r="T2017" s="9">
        <f t="shared" si="63"/>
        <v>42102.162048611113</v>
      </c>
    </row>
    <row r="2018" spans="1:20" ht="45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>E2018/D2018</f>
        <v>1.444</v>
      </c>
      <c r="P2018">
        <f>E2018/L2018</f>
        <v>126.66666666666667</v>
      </c>
      <c r="Q2018" t="s">
        <v>8313</v>
      </c>
      <c r="R2018" t="s">
        <v>8314</v>
      </c>
      <c r="S2018" s="9">
        <f t="shared" si="62"/>
        <v>41789.518645833326</v>
      </c>
      <c r="T2018" s="9">
        <f t="shared" si="63"/>
        <v>41799.518645833326</v>
      </c>
    </row>
    <row r="2019" spans="1:20" ht="30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>E2019/D2019</f>
        <v>1</v>
      </c>
      <c r="P2019">
        <f>E2019/L2019</f>
        <v>62.5</v>
      </c>
      <c r="Q2019" t="s">
        <v>8313</v>
      </c>
      <c r="R2019" t="s">
        <v>8314</v>
      </c>
      <c r="S2019" s="9">
        <f t="shared" si="62"/>
        <v>41788.381643518514</v>
      </c>
      <c r="T2019" s="9">
        <f t="shared" si="63"/>
        <v>41818.381643518514</v>
      </c>
    </row>
    <row r="2020" spans="1:20" ht="45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>E2020/D2020</f>
        <v>1.008</v>
      </c>
      <c r="P2020">
        <f>E2020/L2020</f>
        <v>35.492957746478872</v>
      </c>
      <c r="Q2020" t="s">
        <v>8313</v>
      </c>
      <c r="R2020" t="s">
        <v>8314</v>
      </c>
      <c r="S2020" s="9">
        <f t="shared" si="62"/>
        <v>42143.833518518521</v>
      </c>
      <c r="T2020" s="9">
        <f t="shared" si="63"/>
        <v>42173.833518518521</v>
      </c>
    </row>
    <row r="2021" spans="1:20" ht="45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>E2021/D2021</f>
        <v>1.0680000000000001</v>
      </c>
      <c r="P2021">
        <f>E2021/L2021</f>
        <v>37.083333333333336</v>
      </c>
      <c r="Q2021" t="s">
        <v>8313</v>
      </c>
      <c r="R2021" t="s">
        <v>8314</v>
      </c>
      <c r="S2021" s="9">
        <f t="shared" si="62"/>
        <v>42318.385370370372</v>
      </c>
      <c r="T2021" s="9">
        <f t="shared" si="63"/>
        <v>42348.385370370372</v>
      </c>
    </row>
    <row r="2022" spans="1:20" ht="45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>E2022/D2022</f>
        <v>1.248</v>
      </c>
      <c r="P2022">
        <f>E2022/L2022</f>
        <v>69.333333333333329</v>
      </c>
      <c r="Q2022" t="s">
        <v>8313</v>
      </c>
      <c r="R2022" t="s">
        <v>8314</v>
      </c>
      <c r="S2022" s="9">
        <f t="shared" si="62"/>
        <v>42052.741481481477</v>
      </c>
      <c r="T2022" s="9">
        <f t="shared" si="63"/>
        <v>42082.699814814812</v>
      </c>
    </row>
    <row r="2023" spans="1:20" ht="45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>E2023/D2023</f>
        <v>1.1891891891891893</v>
      </c>
      <c r="P2023">
        <f>E2023/L2023</f>
        <v>17.254901960784313</v>
      </c>
      <c r="Q2023" t="s">
        <v>8313</v>
      </c>
      <c r="R2023" t="s">
        <v>8314</v>
      </c>
      <c r="S2023" s="9">
        <f t="shared" si="62"/>
        <v>42779.401956018519</v>
      </c>
      <c r="T2023" s="9">
        <f t="shared" si="63"/>
        <v>42793.791666666664</v>
      </c>
    </row>
    <row r="2024" spans="1:20" ht="45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>E2024/D2024</f>
        <v>1.01</v>
      </c>
      <c r="P2024">
        <f>E2024/L2024</f>
        <v>36.071428571428569</v>
      </c>
      <c r="Q2024" t="s">
        <v>8313</v>
      </c>
      <c r="R2024" t="s">
        <v>8314</v>
      </c>
      <c r="S2024" s="9">
        <f t="shared" si="62"/>
        <v>42128.419560185182</v>
      </c>
      <c r="T2024" s="9">
        <f t="shared" si="63"/>
        <v>42158.419560185182</v>
      </c>
    </row>
    <row r="2025" spans="1:20" ht="45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>E2025/D2025</f>
        <v>1.1299999999999999</v>
      </c>
      <c r="P2025">
        <f>E2025/L2025</f>
        <v>66.470588235294116</v>
      </c>
      <c r="Q2025" t="s">
        <v>8313</v>
      </c>
      <c r="R2025" t="s">
        <v>8314</v>
      </c>
      <c r="S2025" s="9">
        <f t="shared" si="62"/>
        <v>42660.923912037033</v>
      </c>
      <c r="T2025" s="9">
        <f t="shared" si="63"/>
        <v>42693.708333333336</v>
      </c>
    </row>
    <row r="2026" spans="1:20" ht="45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>E2026/D2026</f>
        <v>1.0519047619047619</v>
      </c>
      <c r="P2026">
        <f>E2026/L2026</f>
        <v>56.065989847715734</v>
      </c>
      <c r="Q2026" t="s">
        <v>8313</v>
      </c>
      <c r="R2026" t="s">
        <v>8314</v>
      </c>
      <c r="S2026" s="9">
        <f t="shared" si="62"/>
        <v>42037.72987268518</v>
      </c>
      <c r="T2026" s="9">
        <f t="shared" si="63"/>
        <v>42067.958333333336</v>
      </c>
    </row>
    <row r="2027" spans="1:20" ht="45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>E2027/D2027</f>
        <v>1.0973333333333333</v>
      </c>
      <c r="P2027">
        <f>E2027/L2027</f>
        <v>47.028571428571432</v>
      </c>
      <c r="Q2027" t="s">
        <v>8313</v>
      </c>
      <c r="R2027" t="s">
        <v>8314</v>
      </c>
      <c r="S2027" s="9">
        <f t="shared" si="62"/>
        <v>42619.727361111109</v>
      </c>
      <c r="T2027" s="9">
        <f t="shared" si="63"/>
        <v>42643.666666666664</v>
      </c>
    </row>
    <row r="2028" spans="1:20" ht="30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>E2028/D2028</f>
        <v>1.00099</v>
      </c>
      <c r="P2028">
        <f>E2028/L2028</f>
        <v>47.666190476190479</v>
      </c>
      <c r="Q2028" t="s">
        <v>8313</v>
      </c>
      <c r="R2028" t="s">
        <v>8314</v>
      </c>
      <c r="S2028" s="9">
        <f t="shared" si="62"/>
        <v>41877.013553240737</v>
      </c>
      <c r="T2028" s="9">
        <f t="shared" si="63"/>
        <v>41909.932638888888</v>
      </c>
    </row>
    <row r="2029" spans="1:20" ht="30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>E2029/D2029</f>
        <v>1.2</v>
      </c>
      <c r="P2029">
        <f>E2029/L2029</f>
        <v>88.235294117647058</v>
      </c>
      <c r="Q2029" t="s">
        <v>8313</v>
      </c>
      <c r="R2029" t="s">
        <v>8314</v>
      </c>
      <c r="S2029" s="9">
        <f t="shared" si="62"/>
        <v>41828.528587962959</v>
      </c>
      <c r="T2029" s="9">
        <f t="shared" si="63"/>
        <v>41846.083333333328</v>
      </c>
    </row>
    <row r="2030" spans="1:20" ht="75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>E2030/D2030</f>
        <v>1.0493333333333332</v>
      </c>
      <c r="P2030">
        <f>E2030/L2030</f>
        <v>80.717948717948715</v>
      </c>
      <c r="Q2030" t="s">
        <v>8313</v>
      </c>
      <c r="R2030" t="s">
        <v>8314</v>
      </c>
      <c r="S2030" s="9">
        <f t="shared" si="62"/>
        <v>42545.56585648148</v>
      </c>
      <c r="T2030" s="9">
        <f t="shared" si="63"/>
        <v>42605.56585648148</v>
      </c>
    </row>
    <row r="2031" spans="1:20" ht="45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>E2031/D2031</f>
        <v>1.0266666666666666</v>
      </c>
      <c r="P2031">
        <f>E2031/L2031</f>
        <v>39.487179487179489</v>
      </c>
      <c r="Q2031" t="s">
        <v>8313</v>
      </c>
      <c r="R2031" t="s">
        <v>8314</v>
      </c>
      <c r="S2031" s="9">
        <f t="shared" si="62"/>
        <v>42157.444178240738</v>
      </c>
      <c r="T2031" s="9">
        <f t="shared" si="63"/>
        <v>42187.444178240738</v>
      </c>
    </row>
    <row r="2032" spans="1:20" ht="45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>E2032/D2032</f>
        <v>1.0182500000000001</v>
      </c>
      <c r="P2032">
        <f>E2032/L2032</f>
        <v>84.854166666666671</v>
      </c>
      <c r="Q2032" t="s">
        <v>8313</v>
      </c>
      <c r="R2032" t="s">
        <v>8314</v>
      </c>
      <c r="S2032" s="9">
        <f t="shared" si="62"/>
        <v>41846.458993055552</v>
      </c>
      <c r="T2032" s="9">
        <f t="shared" si="63"/>
        <v>41867.458993055552</v>
      </c>
    </row>
    <row r="2033" spans="1:20" ht="45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>E2033/D2033</f>
        <v>1</v>
      </c>
      <c r="P2033">
        <f>E2033/L2033</f>
        <v>68.965517241379317</v>
      </c>
      <c r="Q2033" t="s">
        <v>8313</v>
      </c>
      <c r="R2033" t="s">
        <v>8314</v>
      </c>
      <c r="S2033" s="9">
        <f t="shared" si="62"/>
        <v>42460.533414351848</v>
      </c>
      <c r="T2033" s="9">
        <f t="shared" si="63"/>
        <v>42510.957638888889</v>
      </c>
    </row>
    <row r="2034" spans="1:20" ht="30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>E2034/D2034</f>
        <v>1.003825</v>
      </c>
      <c r="P2034">
        <f>E2034/L2034</f>
        <v>550.04109589041093</v>
      </c>
      <c r="Q2034" t="s">
        <v>8313</v>
      </c>
      <c r="R2034" t="s">
        <v>8314</v>
      </c>
      <c r="S2034" s="9">
        <f t="shared" si="62"/>
        <v>41887.083854166667</v>
      </c>
      <c r="T2034" s="9">
        <f t="shared" si="63"/>
        <v>41917.083854166667</v>
      </c>
    </row>
    <row r="2035" spans="1:20" ht="45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>E2035/D2035</f>
        <v>1.04</v>
      </c>
      <c r="P2035">
        <f>E2035/L2035</f>
        <v>97.5</v>
      </c>
      <c r="Q2035" t="s">
        <v>8313</v>
      </c>
      <c r="R2035" t="s">
        <v>8314</v>
      </c>
      <c r="S2035" s="9">
        <f t="shared" si="62"/>
        <v>41780.504560185182</v>
      </c>
      <c r="T2035" s="9">
        <f t="shared" si="63"/>
        <v>41806.504560185182</v>
      </c>
    </row>
    <row r="2036" spans="1:20" ht="45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>E2036/D2036</f>
        <v>1</v>
      </c>
      <c r="P2036">
        <f>E2036/L2036</f>
        <v>29.411764705882351</v>
      </c>
      <c r="Q2036" t="s">
        <v>8313</v>
      </c>
      <c r="R2036" t="s">
        <v>8314</v>
      </c>
      <c r="S2036" s="9">
        <f t="shared" si="62"/>
        <v>42381.270648148151</v>
      </c>
      <c r="T2036" s="9">
        <f t="shared" si="63"/>
        <v>42402.270648148151</v>
      </c>
    </row>
    <row r="2037" spans="1:20" ht="30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>E2037/D2037</f>
        <v>1.04</v>
      </c>
      <c r="P2037">
        <f>E2037/L2037</f>
        <v>57.777777777777779</v>
      </c>
      <c r="Q2037" t="s">
        <v>8313</v>
      </c>
      <c r="R2037" t="s">
        <v>8314</v>
      </c>
      <c r="S2037" s="9">
        <f t="shared" si="62"/>
        <v>41828.437986111108</v>
      </c>
      <c r="T2037" s="9">
        <f t="shared" si="63"/>
        <v>41861.457638888889</v>
      </c>
    </row>
    <row r="2038" spans="1:20" ht="45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>E2038/D2038</f>
        <v>2.5066666666666668</v>
      </c>
      <c r="P2038">
        <f>E2038/L2038</f>
        <v>44.235294117647058</v>
      </c>
      <c r="Q2038" t="s">
        <v>8313</v>
      </c>
      <c r="R2038" t="s">
        <v>8314</v>
      </c>
      <c r="S2038" s="9">
        <f t="shared" si="62"/>
        <v>42596.436365740738</v>
      </c>
      <c r="T2038" s="9">
        <f t="shared" si="63"/>
        <v>42606.957638888889</v>
      </c>
    </row>
    <row r="2039" spans="1:20" ht="45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>E2039/D2039</f>
        <v>1.0049999999999999</v>
      </c>
      <c r="P2039">
        <f>E2039/L2039</f>
        <v>60.909090909090907</v>
      </c>
      <c r="Q2039" t="s">
        <v>8313</v>
      </c>
      <c r="R2039" t="s">
        <v>8314</v>
      </c>
      <c r="S2039" s="9">
        <f t="shared" si="62"/>
        <v>42191.155173611107</v>
      </c>
      <c r="T2039" s="9">
        <f t="shared" si="63"/>
        <v>42221.155173611107</v>
      </c>
    </row>
    <row r="2040" spans="1:20" ht="45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>E2040/D2040</f>
        <v>1.744</v>
      </c>
      <c r="P2040">
        <f>E2040/L2040</f>
        <v>68.84210526315789</v>
      </c>
      <c r="Q2040" t="s">
        <v>8313</v>
      </c>
      <c r="R2040" t="s">
        <v>8314</v>
      </c>
      <c r="S2040" s="9">
        <f t="shared" si="62"/>
        <v>42440.20817129629</v>
      </c>
      <c r="T2040" s="9">
        <f t="shared" si="63"/>
        <v>42463.499999999993</v>
      </c>
    </row>
    <row r="2041" spans="1:20" ht="45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>E2041/D2041</f>
        <v>1.1626000000000001</v>
      </c>
      <c r="P2041">
        <f>E2041/L2041</f>
        <v>73.582278481012665</v>
      </c>
      <c r="Q2041" t="s">
        <v>8313</v>
      </c>
      <c r="R2041" t="s">
        <v>8314</v>
      </c>
      <c r="S2041" s="9">
        <f t="shared" si="62"/>
        <v>42173.594884259255</v>
      </c>
      <c r="T2041" s="9">
        <f t="shared" si="63"/>
        <v>42203.082638888889</v>
      </c>
    </row>
    <row r="2042" spans="1:20" ht="45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>E2042/D2042</f>
        <v>1.0582</v>
      </c>
      <c r="P2042">
        <f>E2042/L2042</f>
        <v>115.02173913043478</v>
      </c>
      <c r="Q2042" t="s">
        <v>8313</v>
      </c>
      <c r="R2042" t="s">
        <v>8314</v>
      </c>
      <c r="S2042" s="9">
        <f t="shared" si="62"/>
        <v>42737.701805555553</v>
      </c>
      <c r="T2042" s="9">
        <f t="shared" si="63"/>
        <v>42767.749305555553</v>
      </c>
    </row>
    <row r="2043" spans="1:20" ht="45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>E2043/D2043</f>
        <v>1.1074999999999999</v>
      </c>
      <c r="P2043">
        <f>E2043/L2043</f>
        <v>110.75</v>
      </c>
      <c r="Q2043" t="s">
        <v>8313</v>
      </c>
      <c r="R2043" t="s">
        <v>8314</v>
      </c>
      <c r="S2043" s="9">
        <f t="shared" si="62"/>
        <v>42499.4215162037</v>
      </c>
      <c r="T2043" s="9">
        <f t="shared" si="63"/>
        <v>42522.695833333331</v>
      </c>
    </row>
    <row r="2044" spans="1:20" ht="30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>E2044/D2044</f>
        <v>1.0066666666666666</v>
      </c>
      <c r="P2044">
        <f>E2044/L2044</f>
        <v>75.5</v>
      </c>
      <c r="Q2044" t="s">
        <v>8313</v>
      </c>
      <c r="R2044" t="s">
        <v>8314</v>
      </c>
      <c r="S2044" s="9">
        <f t="shared" si="62"/>
        <v>41775.650231481479</v>
      </c>
      <c r="T2044" s="9">
        <f t="shared" si="63"/>
        <v>41821.957638888889</v>
      </c>
    </row>
    <row r="2045" spans="1:20" ht="45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>E2045/D2045</f>
        <v>1.0203333333333333</v>
      </c>
      <c r="P2045">
        <f>E2045/L2045</f>
        <v>235.46153846153845</v>
      </c>
      <c r="Q2045" t="s">
        <v>8313</v>
      </c>
      <c r="R2045" t="s">
        <v>8314</v>
      </c>
      <c r="S2045" s="9">
        <f t="shared" si="62"/>
        <v>42055.068865740737</v>
      </c>
      <c r="T2045" s="9">
        <f t="shared" si="63"/>
        <v>42082.402083333327</v>
      </c>
    </row>
    <row r="2046" spans="1:20" ht="45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>E2046/D2046</f>
        <v>1</v>
      </c>
      <c r="P2046">
        <f>E2046/L2046</f>
        <v>11.363636363636363</v>
      </c>
      <c r="Q2046" t="s">
        <v>8313</v>
      </c>
      <c r="R2046" t="s">
        <v>8314</v>
      </c>
      <c r="S2046" s="9">
        <f t="shared" si="62"/>
        <v>41971.672743055555</v>
      </c>
      <c r="T2046" s="9">
        <f t="shared" si="63"/>
        <v>41996.672743055555</v>
      </c>
    </row>
    <row r="2047" spans="1:20" ht="45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>E2047/D2047</f>
        <v>1.1100000000000001</v>
      </c>
      <c r="P2047">
        <f>E2047/L2047</f>
        <v>92.5</v>
      </c>
      <c r="Q2047" t="s">
        <v>8313</v>
      </c>
      <c r="R2047" t="s">
        <v>8314</v>
      </c>
      <c r="S2047" s="9">
        <f t="shared" si="62"/>
        <v>42447.688333333332</v>
      </c>
      <c r="T2047" s="9">
        <f t="shared" si="63"/>
        <v>42469.958333333336</v>
      </c>
    </row>
    <row r="2048" spans="1:20" ht="45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>E2048/D2048</f>
        <v>1.0142500000000001</v>
      </c>
      <c r="P2048">
        <f>E2048/L2048</f>
        <v>202.85</v>
      </c>
      <c r="Q2048" t="s">
        <v>8313</v>
      </c>
      <c r="R2048" t="s">
        <v>8314</v>
      </c>
      <c r="S2048" s="9">
        <f t="shared" si="62"/>
        <v>42064.011736111112</v>
      </c>
      <c r="T2048" s="9">
        <f t="shared" si="63"/>
        <v>42093.97006944444</v>
      </c>
    </row>
    <row r="2049" spans="1:20" ht="45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>E2049/D2049</f>
        <v>1.04</v>
      </c>
      <c r="P2049">
        <f>E2049/L2049</f>
        <v>26</v>
      </c>
      <c r="Q2049" t="s">
        <v>8313</v>
      </c>
      <c r="R2049" t="s">
        <v>8314</v>
      </c>
      <c r="S2049" s="9">
        <f t="shared" si="62"/>
        <v>42665.243402777771</v>
      </c>
      <c r="T2049" s="9">
        <f t="shared" si="63"/>
        <v>42725.285069444442</v>
      </c>
    </row>
    <row r="2050" spans="1:20" ht="45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1.09375</v>
      </c>
      <c r="P2050">
        <f>E2050/L2050</f>
        <v>46.05263157894737</v>
      </c>
      <c r="Q2050" t="s">
        <v>8313</v>
      </c>
      <c r="R2050" t="s">
        <v>8314</v>
      </c>
      <c r="S2050" s="9">
        <f t="shared" si="62"/>
        <v>42523.04038194444</v>
      </c>
      <c r="T2050" s="9">
        <f t="shared" si="63"/>
        <v>42537.04038194444</v>
      </c>
    </row>
    <row r="2051" spans="1:20" ht="45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>E2051/D2051</f>
        <v>1.1516129032258065</v>
      </c>
      <c r="P2051">
        <f>E2051/L2051</f>
        <v>51</v>
      </c>
      <c r="Q2051" t="s">
        <v>8313</v>
      </c>
      <c r="R2051" t="s">
        <v>8314</v>
      </c>
      <c r="S2051" s="9">
        <f t="shared" ref="S2051:S2114" si="64">(J2051/86400)+25569+(-5/24)</f>
        <v>42294.59979166666</v>
      </c>
      <c r="T2051" s="9">
        <f t="shared" ref="T2051:T2114" si="65">(I2051/86400)+25569+(-5/24)</f>
        <v>42305.620833333327</v>
      </c>
    </row>
    <row r="2052" spans="1:20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>E2052/D2052</f>
        <v>1</v>
      </c>
      <c r="P2052">
        <f>E2052/L2052</f>
        <v>31.578947368421051</v>
      </c>
      <c r="Q2052" t="s">
        <v>8313</v>
      </c>
      <c r="R2052" t="s">
        <v>8314</v>
      </c>
      <c r="S2052" s="9">
        <f t="shared" si="64"/>
        <v>41822.696550925924</v>
      </c>
      <c r="T2052" s="9">
        <f t="shared" si="65"/>
        <v>41844.083333333328</v>
      </c>
    </row>
    <row r="2053" spans="1:20" ht="45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>E2053/D2053</f>
        <v>1.0317033333333334</v>
      </c>
      <c r="P2053">
        <f>E2053/L2053</f>
        <v>53.363965517241382</v>
      </c>
      <c r="Q2053" t="s">
        <v>8313</v>
      </c>
      <c r="R2053" t="s">
        <v>8314</v>
      </c>
      <c r="S2053" s="9">
        <f t="shared" si="64"/>
        <v>42173.761793981474</v>
      </c>
      <c r="T2053" s="9">
        <f t="shared" si="65"/>
        <v>42203.761793981474</v>
      </c>
    </row>
    <row r="2054" spans="1:20" ht="45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>E2054/D2054</f>
        <v>1.0349999999999999</v>
      </c>
      <c r="P2054">
        <f>E2054/L2054</f>
        <v>36.964285714285715</v>
      </c>
      <c r="Q2054" t="s">
        <v>8313</v>
      </c>
      <c r="R2054" t="s">
        <v>8314</v>
      </c>
      <c r="S2054" s="9">
        <f t="shared" si="64"/>
        <v>42185.347824074073</v>
      </c>
      <c r="T2054" s="9">
        <f t="shared" si="65"/>
        <v>42208.564583333333</v>
      </c>
    </row>
    <row r="2055" spans="1:20" ht="45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>E2055/D2055</f>
        <v>1.3819999999999999</v>
      </c>
      <c r="P2055">
        <f>E2055/L2055</f>
        <v>81.294117647058826</v>
      </c>
      <c r="Q2055" t="s">
        <v>8313</v>
      </c>
      <c r="R2055" t="s">
        <v>8314</v>
      </c>
      <c r="S2055" s="9">
        <f t="shared" si="64"/>
        <v>42136.466863425921</v>
      </c>
      <c r="T2055" s="9">
        <f t="shared" si="65"/>
        <v>42166.466863425921</v>
      </c>
    </row>
    <row r="2056" spans="1:20" ht="45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>E2056/D2056</f>
        <v>1.0954545454545455</v>
      </c>
      <c r="P2056">
        <f>E2056/L2056</f>
        <v>20.083333333333332</v>
      </c>
      <c r="Q2056" t="s">
        <v>8313</v>
      </c>
      <c r="R2056" t="s">
        <v>8314</v>
      </c>
      <c r="S2056" s="9">
        <f t="shared" si="64"/>
        <v>42142.305682870363</v>
      </c>
      <c r="T2056" s="9">
        <f t="shared" si="65"/>
        <v>42155.749999999993</v>
      </c>
    </row>
    <row r="2057" spans="1:20" ht="45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>E2057/D2057</f>
        <v>1.0085714285714287</v>
      </c>
      <c r="P2057">
        <f>E2057/L2057</f>
        <v>88.25</v>
      </c>
      <c r="Q2057" t="s">
        <v>8313</v>
      </c>
      <c r="R2057" t="s">
        <v>8314</v>
      </c>
      <c r="S2057" s="9">
        <f t="shared" si="64"/>
        <v>41820.419756944444</v>
      </c>
      <c r="T2057" s="9">
        <f t="shared" si="65"/>
        <v>41840.957638888889</v>
      </c>
    </row>
    <row r="2058" spans="1:20" ht="45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>E2058/D2058</f>
        <v>1.0153333333333334</v>
      </c>
      <c r="P2058">
        <f>E2058/L2058</f>
        <v>53.438596491228068</v>
      </c>
      <c r="Q2058" t="s">
        <v>8313</v>
      </c>
      <c r="R2058" t="s">
        <v>8314</v>
      </c>
      <c r="S2058" s="9">
        <f t="shared" si="64"/>
        <v>41878.738240740735</v>
      </c>
      <c r="T2058" s="9">
        <f t="shared" si="65"/>
        <v>41908.738240740735</v>
      </c>
    </row>
    <row r="2059" spans="1:20" ht="45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>E2059/D2059</f>
        <v>1.13625</v>
      </c>
      <c r="P2059">
        <f>E2059/L2059</f>
        <v>39.868421052631582</v>
      </c>
      <c r="Q2059" t="s">
        <v>8313</v>
      </c>
      <c r="R2059" t="s">
        <v>8314</v>
      </c>
      <c r="S2059" s="9">
        <f t="shared" si="64"/>
        <v>41914.086770833332</v>
      </c>
      <c r="T2059" s="9">
        <f t="shared" si="65"/>
        <v>41948.327777777777</v>
      </c>
    </row>
    <row r="2060" spans="1:20" ht="45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>E2060/D2060</f>
        <v>1</v>
      </c>
      <c r="P2060">
        <f>E2060/L2060</f>
        <v>145.16129032258064</v>
      </c>
      <c r="Q2060" t="s">
        <v>8313</v>
      </c>
      <c r="R2060" t="s">
        <v>8314</v>
      </c>
      <c r="S2060" s="9">
        <f t="shared" si="64"/>
        <v>42556.664687499993</v>
      </c>
      <c r="T2060" s="9">
        <f t="shared" si="65"/>
        <v>42616.664687499993</v>
      </c>
    </row>
    <row r="2061" spans="1:20" ht="45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>E2061/D2061</f>
        <v>1.4</v>
      </c>
      <c r="P2061">
        <f>E2061/L2061</f>
        <v>23.333333333333332</v>
      </c>
      <c r="Q2061" t="s">
        <v>8313</v>
      </c>
      <c r="R2061" t="s">
        <v>8314</v>
      </c>
      <c r="S2061" s="9">
        <f t="shared" si="64"/>
        <v>42493.388680555552</v>
      </c>
      <c r="T2061" s="9">
        <f t="shared" si="65"/>
        <v>42505.749999999993</v>
      </c>
    </row>
    <row r="2062" spans="1:20" ht="45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>E2062/D2062</f>
        <v>1.2875000000000001</v>
      </c>
      <c r="P2062">
        <f>E2062/L2062</f>
        <v>64.375</v>
      </c>
      <c r="Q2062" t="s">
        <v>8313</v>
      </c>
      <c r="R2062" t="s">
        <v>8314</v>
      </c>
      <c r="S2062" s="9">
        <f t="shared" si="64"/>
        <v>41876.607453703698</v>
      </c>
      <c r="T2062" s="9">
        <f t="shared" si="65"/>
        <v>41894.607453703698</v>
      </c>
    </row>
    <row r="2063" spans="1:20" ht="30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>E2063/D2063</f>
        <v>1.0290416666666666</v>
      </c>
      <c r="P2063">
        <f>E2063/L2063</f>
        <v>62.052763819095475</v>
      </c>
      <c r="Q2063" t="s">
        <v>8313</v>
      </c>
      <c r="R2063" t="s">
        <v>8314</v>
      </c>
      <c r="S2063" s="9">
        <f t="shared" si="64"/>
        <v>41802.365949074076</v>
      </c>
      <c r="T2063" s="9">
        <f t="shared" si="65"/>
        <v>41822.957638888889</v>
      </c>
    </row>
    <row r="2064" spans="1:20" ht="30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>E2064/D2064</f>
        <v>1.0249999999999999</v>
      </c>
      <c r="P2064">
        <f>E2064/L2064</f>
        <v>66.129032258064512</v>
      </c>
      <c r="Q2064" t="s">
        <v>8313</v>
      </c>
      <c r="R2064" t="s">
        <v>8314</v>
      </c>
      <c r="S2064" s="9">
        <f t="shared" si="64"/>
        <v>42120.322893518511</v>
      </c>
      <c r="T2064" s="9">
        <f t="shared" si="65"/>
        <v>42155.322893518511</v>
      </c>
    </row>
    <row r="2065" spans="1:20" ht="45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>E2065/D2065</f>
        <v>1.101</v>
      </c>
      <c r="P2065">
        <f>E2065/L2065</f>
        <v>73.400000000000006</v>
      </c>
      <c r="Q2065" t="s">
        <v>8313</v>
      </c>
      <c r="R2065" t="s">
        <v>8314</v>
      </c>
      <c r="S2065" s="9">
        <f t="shared" si="64"/>
        <v>41786.553020833329</v>
      </c>
      <c r="T2065" s="9">
        <f t="shared" si="65"/>
        <v>41820.999305555553</v>
      </c>
    </row>
    <row r="2066" spans="1:20" ht="30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>E2066/D2066</f>
        <v>1.1276666666666666</v>
      </c>
      <c r="P2066">
        <f>E2066/L2066</f>
        <v>99.5</v>
      </c>
      <c r="Q2066" t="s">
        <v>8313</v>
      </c>
      <c r="R2066" t="s">
        <v>8314</v>
      </c>
      <c r="S2066" s="9">
        <f t="shared" si="64"/>
        <v>42627.245763888888</v>
      </c>
      <c r="T2066" s="9">
        <f t="shared" si="65"/>
        <v>42648.245763888888</v>
      </c>
    </row>
    <row r="2067" spans="1:20" ht="60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>E2067/D2067</f>
        <v>1.119</v>
      </c>
      <c r="P2067">
        <f>E2067/L2067</f>
        <v>62.166666666666664</v>
      </c>
      <c r="Q2067" t="s">
        <v>8313</v>
      </c>
      <c r="R2067" t="s">
        <v>8314</v>
      </c>
      <c r="S2067" s="9">
        <f t="shared" si="64"/>
        <v>42374.443171296291</v>
      </c>
      <c r="T2067" s="9">
        <f t="shared" si="65"/>
        <v>42384.443171296291</v>
      </c>
    </row>
    <row r="2068" spans="1:20" ht="45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>E2068/D2068</f>
        <v>1.3919999999999999</v>
      </c>
      <c r="P2068">
        <f>E2068/L2068</f>
        <v>62.328358208955223</v>
      </c>
      <c r="Q2068" t="s">
        <v>8313</v>
      </c>
      <c r="R2068" t="s">
        <v>8314</v>
      </c>
      <c r="S2068" s="9">
        <f t="shared" si="64"/>
        <v>41772.477060185185</v>
      </c>
      <c r="T2068" s="9">
        <f t="shared" si="65"/>
        <v>41806.082638888889</v>
      </c>
    </row>
    <row r="2069" spans="1:20" ht="45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1.1085714285714285</v>
      </c>
      <c r="P2069">
        <f>E2069/L2069</f>
        <v>58.787878787878789</v>
      </c>
      <c r="Q2069" t="s">
        <v>8313</v>
      </c>
      <c r="R2069" t="s">
        <v>8314</v>
      </c>
      <c r="S2069" s="9">
        <f t="shared" si="64"/>
        <v>42632.908518518518</v>
      </c>
      <c r="T2069" s="9">
        <f t="shared" si="65"/>
        <v>42662.908518518518</v>
      </c>
    </row>
    <row r="2070" spans="1:20" ht="45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>E2070/D2070</f>
        <v>1.3906666666666667</v>
      </c>
      <c r="P2070">
        <f>E2070/L2070</f>
        <v>45.347826086956523</v>
      </c>
      <c r="Q2070" t="s">
        <v>8313</v>
      </c>
      <c r="R2070" t="s">
        <v>8314</v>
      </c>
      <c r="S2070" s="9">
        <f t="shared" si="64"/>
        <v>42218.97206018518</v>
      </c>
      <c r="T2070" s="9">
        <f t="shared" si="65"/>
        <v>42248.97206018518</v>
      </c>
    </row>
    <row r="2071" spans="1:20" ht="45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>E2071/D2071</f>
        <v>1.0569999999999999</v>
      </c>
      <c r="P2071">
        <f>E2071/L2071</f>
        <v>41.944444444444443</v>
      </c>
      <c r="Q2071" t="s">
        <v>8313</v>
      </c>
      <c r="R2071" t="s">
        <v>8314</v>
      </c>
      <c r="S2071" s="9">
        <f t="shared" si="64"/>
        <v>41753.384942129625</v>
      </c>
      <c r="T2071" s="9">
        <f t="shared" si="65"/>
        <v>41778.666666666664</v>
      </c>
    </row>
    <row r="2072" spans="1:20" ht="45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>E2072/D2072</f>
        <v>1.0142857142857142</v>
      </c>
      <c r="P2072">
        <f>E2072/L2072</f>
        <v>59.166666666666664</v>
      </c>
      <c r="Q2072" t="s">
        <v>8313</v>
      </c>
      <c r="R2072" t="s">
        <v>8314</v>
      </c>
      <c r="S2072" s="9">
        <f t="shared" si="64"/>
        <v>42230.454398148147</v>
      </c>
      <c r="T2072" s="9">
        <f t="shared" si="65"/>
        <v>42244.957638888889</v>
      </c>
    </row>
    <row r="2073" spans="1:20" ht="45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>E2073/D2073</f>
        <v>1.0024500000000001</v>
      </c>
      <c r="P2073">
        <f>E2073/L2073</f>
        <v>200.49</v>
      </c>
      <c r="Q2073" t="s">
        <v>8313</v>
      </c>
      <c r="R2073" t="s">
        <v>8314</v>
      </c>
      <c r="S2073" s="9">
        <f t="shared" si="64"/>
        <v>41787.009895833333</v>
      </c>
      <c r="T2073" s="9">
        <f t="shared" si="65"/>
        <v>41817.009895833333</v>
      </c>
    </row>
    <row r="2074" spans="1:20" ht="45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>E2074/D2074</f>
        <v>1.0916666666666666</v>
      </c>
      <c r="P2074">
        <f>E2074/L2074</f>
        <v>83.974358974358978</v>
      </c>
      <c r="Q2074" t="s">
        <v>8313</v>
      </c>
      <c r="R2074" t="s">
        <v>8314</v>
      </c>
      <c r="S2074" s="9">
        <f t="shared" si="64"/>
        <v>41829.578749999993</v>
      </c>
      <c r="T2074" s="9">
        <f t="shared" si="65"/>
        <v>41859.578749999993</v>
      </c>
    </row>
    <row r="2075" spans="1:20" ht="45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>E2075/D2075</f>
        <v>1.1833333333333333</v>
      </c>
      <c r="P2075">
        <f>E2075/L2075</f>
        <v>57.258064516129032</v>
      </c>
      <c r="Q2075" t="s">
        <v>8313</v>
      </c>
      <c r="R2075" t="s">
        <v>8314</v>
      </c>
      <c r="S2075" s="9">
        <f t="shared" si="64"/>
        <v>42147.61850694444</v>
      </c>
      <c r="T2075" s="9">
        <f t="shared" si="65"/>
        <v>42176.725694444445</v>
      </c>
    </row>
    <row r="2076" spans="1:20" ht="45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1.2</v>
      </c>
      <c r="P2076">
        <f>E2076/L2076</f>
        <v>58.064516129032256</v>
      </c>
      <c r="Q2076" t="s">
        <v>8313</v>
      </c>
      <c r="R2076" t="s">
        <v>8314</v>
      </c>
      <c r="S2076" s="9">
        <f t="shared" si="64"/>
        <v>41940.38984953703</v>
      </c>
      <c r="T2076" s="9">
        <f t="shared" si="65"/>
        <v>41970.431516203702</v>
      </c>
    </row>
    <row r="2077" spans="1:20" ht="30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>E2077/D2077</f>
        <v>1.2796000000000001</v>
      </c>
      <c r="P2077">
        <f>E2077/L2077</f>
        <v>186.80291970802921</v>
      </c>
      <c r="Q2077" t="s">
        <v>8313</v>
      </c>
      <c r="R2077" t="s">
        <v>8314</v>
      </c>
      <c r="S2077" s="9">
        <f t="shared" si="64"/>
        <v>42020.492233796293</v>
      </c>
      <c r="T2077" s="9">
        <f t="shared" si="65"/>
        <v>42064.999305555553</v>
      </c>
    </row>
    <row r="2078" spans="1:20" ht="30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>E2078/D2078</f>
        <v>1.26</v>
      </c>
      <c r="P2078">
        <f>E2078/L2078</f>
        <v>74.117647058823536</v>
      </c>
      <c r="Q2078" t="s">
        <v>8313</v>
      </c>
      <c r="R2078" t="s">
        <v>8314</v>
      </c>
      <c r="S2078" s="9">
        <f t="shared" si="64"/>
        <v>41891.756701388884</v>
      </c>
      <c r="T2078" s="9">
        <f t="shared" si="65"/>
        <v>41900.791666666664</v>
      </c>
    </row>
    <row r="2079" spans="1:20" ht="45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>E2079/D2079</f>
        <v>1.2912912912912913</v>
      </c>
      <c r="P2079">
        <f>E2079/L2079</f>
        <v>30.714285714285715</v>
      </c>
      <c r="Q2079" t="s">
        <v>8313</v>
      </c>
      <c r="R2079" t="s">
        <v>8314</v>
      </c>
      <c r="S2079" s="9">
        <f t="shared" si="64"/>
        <v>42308.98297453703</v>
      </c>
      <c r="T2079" s="9">
        <f t="shared" si="65"/>
        <v>42338.729166666664</v>
      </c>
    </row>
    <row r="2080" spans="1:20" ht="45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>E2080/D2080</f>
        <v>1.0742857142857143</v>
      </c>
      <c r="P2080">
        <f>E2080/L2080</f>
        <v>62.666666666666664</v>
      </c>
      <c r="Q2080" t="s">
        <v>8313</v>
      </c>
      <c r="R2080" t="s">
        <v>8314</v>
      </c>
      <c r="S2080" s="9">
        <f t="shared" si="64"/>
        <v>42489.925543981481</v>
      </c>
      <c r="T2080" s="9">
        <f t="shared" si="65"/>
        <v>42526.874999999993</v>
      </c>
    </row>
    <row r="2081" spans="1:20" ht="60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>E2081/D2081</f>
        <v>1.00125</v>
      </c>
      <c r="P2081">
        <f>E2081/L2081</f>
        <v>121.36363636363636</v>
      </c>
      <c r="Q2081" t="s">
        <v>8313</v>
      </c>
      <c r="R2081" t="s">
        <v>8314</v>
      </c>
      <c r="S2081" s="9">
        <f t="shared" si="64"/>
        <v>41995.662152777775</v>
      </c>
      <c r="T2081" s="9">
        <f t="shared" si="65"/>
        <v>42015.662152777775</v>
      </c>
    </row>
    <row r="2082" spans="1:20" ht="45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>E2082/D2082</f>
        <v>1.55</v>
      </c>
      <c r="P2082">
        <f>E2082/L2082</f>
        <v>39.743589743589745</v>
      </c>
      <c r="Q2082" t="s">
        <v>8313</v>
      </c>
      <c r="R2082" t="s">
        <v>8314</v>
      </c>
      <c r="S2082" s="9">
        <f t="shared" si="64"/>
        <v>41988.408749999995</v>
      </c>
      <c r="T2082" s="9">
        <f t="shared" si="65"/>
        <v>42048.408749999995</v>
      </c>
    </row>
    <row r="2083" spans="1:20" ht="45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>E2083/D2083</f>
        <v>1.08</v>
      </c>
      <c r="P2083">
        <f>E2083/L2083</f>
        <v>72</v>
      </c>
      <c r="Q2083" t="s">
        <v>8313</v>
      </c>
      <c r="R2083" t="s">
        <v>8314</v>
      </c>
      <c r="S2083" s="9">
        <f t="shared" si="64"/>
        <v>42479.2575</v>
      </c>
      <c r="T2083" s="9">
        <f t="shared" si="65"/>
        <v>42500.2575</v>
      </c>
    </row>
    <row r="2084" spans="1:20" ht="30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>E2084/D2084</f>
        <v>1.1052</v>
      </c>
      <c r="P2084">
        <f>E2084/L2084</f>
        <v>40.632352941176471</v>
      </c>
      <c r="Q2084" t="s">
        <v>8313</v>
      </c>
      <c r="R2084" t="s">
        <v>8314</v>
      </c>
      <c r="S2084" s="9">
        <f t="shared" si="64"/>
        <v>42401.598229166666</v>
      </c>
      <c r="T2084" s="9">
        <f t="shared" si="65"/>
        <v>42431.598229166666</v>
      </c>
    </row>
    <row r="2085" spans="1:20" ht="45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>E2085/D2085</f>
        <v>1.008</v>
      </c>
      <c r="P2085">
        <f>E2085/L2085</f>
        <v>63</v>
      </c>
      <c r="Q2085" t="s">
        <v>8313</v>
      </c>
      <c r="R2085" t="s">
        <v>8314</v>
      </c>
      <c r="S2085" s="9">
        <f t="shared" si="64"/>
        <v>41897.393703703703</v>
      </c>
      <c r="T2085" s="9">
        <f t="shared" si="65"/>
        <v>41927.393703703703</v>
      </c>
    </row>
    <row r="2086" spans="1:20" ht="30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>E2086/D2086</f>
        <v>1.212</v>
      </c>
      <c r="P2086">
        <f>E2086/L2086</f>
        <v>33.666666666666664</v>
      </c>
      <c r="Q2086" t="s">
        <v>8313</v>
      </c>
      <c r="R2086" t="s">
        <v>8314</v>
      </c>
      <c r="S2086" s="9">
        <f t="shared" si="64"/>
        <v>41882.37731481481</v>
      </c>
      <c r="T2086" s="9">
        <f t="shared" si="65"/>
        <v>41912.458333333328</v>
      </c>
    </row>
    <row r="2087" spans="1:20" ht="45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>E2087/D2087</f>
        <v>1.0033333333333334</v>
      </c>
      <c r="P2087">
        <f>E2087/L2087</f>
        <v>38.589743589743591</v>
      </c>
      <c r="Q2087" t="s">
        <v>8313</v>
      </c>
      <c r="R2087" t="s">
        <v>8314</v>
      </c>
      <c r="S2087" s="9">
        <f t="shared" si="64"/>
        <v>42129.333252314813</v>
      </c>
      <c r="T2087" s="9">
        <f t="shared" si="65"/>
        <v>42159.333252314813</v>
      </c>
    </row>
    <row r="2088" spans="1:20" ht="45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>E2088/D2088</f>
        <v>1.0916666666666666</v>
      </c>
      <c r="P2088">
        <f>E2088/L2088</f>
        <v>155.95238095238096</v>
      </c>
      <c r="Q2088" t="s">
        <v>8313</v>
      </c>
      <c r="R2088" t="s">
        <v>8314</v>
      </c>
      <c r="S2088" s="9">
        <f t="shared" si="64"/>
        <v>42524.329675925925</v>
      </c>
      <c r="T2088" s="9">
        <f t="shared" si="65"/>
        <v>42561.749305555553</v>
      </c>
    </row>
    <row r="2089" spans="1:20" ht="45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>E2089/D2089</f>
        <v>1.2342857142857142</v>
      </c>
      <c r="P2089">
        <f>E2089/L2089</f>
        <v>43.2</v>
      </c>
      <c r="Q2089" t="s">
        <v>8313</v>
      </c>
      <c r="R2089" t="s">
        <v>8314</v>
      </c>
      <c r="S2089" s="9">
        <f t="shared" si="64"/>
        <v>42556.296157407407</v>
      </c>
      <c r="T2089" s="9">
        <f t="shared" si="65"/>
        <v>42595.082638888889</v>
      </c>
    </row>
    <row r="2090" spans="1:20" ht="45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>E2090/D2090</f>
        <v>1.3633666666666666</v>
      </c>
      <c r="P2090">
        <f>E2090/L2090</f>
        <v>15.148518518518518</v>
      </c>
      <c r="Q2090" t="s">
        <v>8313</v>
      </c>
      <c r="R2090" t="s">
        <v>8314</v>
      </c>
      <c r="S2090" s="9">
        <f t="shared" si="64"/>
        <v>42461.481412037036</v>
      </c>
      <c r="T2090" s="9">
        <f t="shared" si="65"/>
        <v>42521.481412037036</v>
      </c>
    </row>
    <row r="2091" spans="1:20" ht="45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>E2091/D2091</f>
        <v>1.0346657233816767</v>
      </c>
      <c r="P2091">
        <f>E2091/L2091</f>
        <v>83.571428571428569</v>
      </c>
      <c r="Q2091" t="s">
        <v>8313</v>
      </c>
      <c r="R2091" t="s">
        <v>8314</v>
      </c>
      <c r="S2091" s="9">
        <f t="shared" si="64"/>
        <v>41792.334652777776</v>
      </c>
      <c r="T2091" s="9">
        <f t="shared" si="65"/>
        <v>41813.541666666664</v>
      </c>
    </row>
    <row r="2092" spans="1:20" ht="45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>E2092/D2092</f>
        <v>1.2133333333333334</v>
      </c>
      <c r="P2092">
        <f>E2092/L2092</f>
        <v>140</v>
      </c>
      <c r="Q2092" t="s">
        <v>8313</v>
      </c>
      <c r="R2092" t="s">
        <v>8314</v>
      </c>
      <c r="S2092" s="9">
        <f t="shared" si="64"/>
        <v>41879.705428240741</v>
      </c>
      <c r="T2092" s="9">
        <f t="shared" si="65"/>
        <v>41894.705428240741</v>
      </c>
    </row>
    <row r="2093" spans="1:20" ht="30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>E2093/D2093</f>
        <v>1.86</v>
      </c>
      <c r="P2093">
        <f>E2093/L2093</f>
        <v>80.869565217391298</v>
      </c>
      <c r="Q2093" t="s">
        <v>8313</v>
      </c>
      <c r="R2093" t="s">
        <v>8314</v>
      </c>
      <c r="S2093" s="9">
        <f t="shared" si="64"/>
        <v>42551.840023148143</v>
      </c>
      <c r="T2093" s="9">
        <f t="shared" si="65"/>
        <v>42573.018055555549</v>
      </c>
    </row>
    <row r="2094" spans="1:20" ht="45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>E2094/D2094</f>
        <v>3</v>
      </c>
      <c r="P2094">
        <f>E2094/L2094</f>
        <v>53.846153846153847</v>
      </c>
      <c r="Q2094" t="s">
        <v>8313</v>
      </c>
      <c r="R2094" t="s">
        <v>8314</v>
      </c>
      <c r="S2094" s="9">
        <f t="shared" si="64"/>
        <v>41809.933865740742</v>
      </c>
      <c r="T2094" s="9">
        <f t="shared" si="65"/>
        <v>41823.933865740742</v>
      </c>
    </row>
    <row r="2095" spans="1:20" ht="45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>E2095/D2095</f>
        <v>1.0825</v>
      </c>
      <c r="P2095">
        <f>E2095/L2095</f>
        <v>30.928571428571427</v>
      </c>
      <c r="Q2095" t="s">
        <v>8313</v>
      </c>
      <c r="R2095" t="s">
        <v>8314</v>
      </c>
      <c r="S2095" s="9">
        <f t="shared" si="64"/>
        <v>41785.499374999999</v>
      </c>
      <c r="T2095" s="9">
        <f t="shared" si="65"/>
        <v>41815.499374999999</v>
      </c>
    </row>
    <row r="2096" spans="1:20" ht="30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>E2096/D2096</f>
        <v>1.4115384615384616</v>
      </c>
      <c r="P2096">
        <f>E2096/L2096</f>
        <v>67.962962962962962</v>
      </c>
      <c r="Q2096" t="s">
        <v>8313</v>
      </c>
      <c r="R2096" t="s">
        <v>8314</v>
      </c>
      <c r="S2096" s="9">
        <f t="shared" si="64"/>
        <v>42072.367916666662</v>
      </c>
      <c r="T2096" s="9">
        <f t="shared" si="65"/>
        <v>42097.367916666662</v>
      </c>
    </row>
    <row r="2097" spans="1:20" ht="30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>E2097/D2097</f>
        <v>1.1399999999999999</v>
      </c>
      <c r="P2097">
        <f>E2097/L2097</f>
        <v>27.142857142857142</v>
      </c>
      <c r="Q2097" t="s">
        <v>8313</v>
      </c>
      <c r="R2097" t="s">
        <v>8314</v>
      </c>
      <c r="S2097" s="9">
        <f t="shared" si="64"/>
        <v>41779.5158912037</v>
      </c>
      <c r="T2097" s="9">
        <f t="shared" si="65"/>
        <v>41805.458333333328</v>
      </c>
    </row>
    <row r="2098" spans="1:20" ht="45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>E2098/D2098</f>
        <v>1.5373333333333334</v>
      </c>
      <c r="P2098">
        <f>E2098/L2098</f>
        <v>110.86538461538461</v>
      </c>
      <c r="Q2098" t="s">
        <v>8313</v>
      </c>
      <c r="R2098" t="s">
        <v>8314</v>
      </c>
      <c r="S2098" s="9">
        <f t="shared" si="64"/>
        <v>42133.963738425919</v>
      </c>
      <c r="T2098" s="9">
        <f t="shared" si="65"/>
        <v>42155.082638888889</v>
      </c>
    </row>
    <row r="2099" spans="1:20" ht="45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>E2099/D2099</f>
        <v>1.0149999999999999</v>
      </c>
      <c r="P2099">
        <f>E2099/L2099</f>
        <v>106.84210526315789</v>
      </c>
      <c r="Q2099" t="s">
        <v>8313</v>
      </c>
      <c r="R2099" t="s">
        <v>8314</v>
      </c>
      <c r="S2099" s="9">
        <f t="shared" si="64"/>
        <v>42505.529699074068</v>
      </c>
      <c r="T2099" s="9">
        <f t="shared" si="65"/>
        <v>42525.529699074068</v>
      </c>
    </row>
    <row r="2100" spans="1:20" ht="45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>E2100/D2100</f>
        <v>1.0235000000000001</v>
      </c>
      <c r="P2100">
        <f>E2100/L2100</f>
        <v>105.51546391752578</v>
      </c>
      <c r="Q2100" t="s">
        <v>8313</v>
      </c>
      <c r="R2100" t="s">
        <v>8314</v>
      </c>
      <c r="S2100" s="9">
        <f t="shared" si="64"/>
        <v>42118.347997685181</v>
      </c>
      <c r="T2100" s="9">
        <f t="shared" si="65"/>
        <v>42149.957638888889</v>
      </c>
    </row>
    <row r="2101" spans="1:20" ht="45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>E2101/D2101</f>
        <v>1.0257142857142858</v>
      </c>
      <c r="P2101">
        <f>E2101/L2101</f>
        <v>132.96296296296296</v>
      </c>
      <c r="Q2101" t="s">
        <v>8313</v>
      </c>
      <c r="R2101" t="s">
        <v>8314</v>
      </c>
      <c r="S2101" s="9">
        <f t="shared" si="64"/>
        <v>42036.787256944437</v>
      </c>
      <c r="T2101" s="9">
        <f t="shared" si="65"/>
        <v>42094.327777777777</v>
      </c>
    </row>
    <row r="2102" spans="1:20" ht="45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>E2102/D2102</f>
        <v>1.5575000000000001</v>
      </c>
      <c r="P2102">
        <f>E2102/L2102</f>
        <v>51.916666666666664</v>
      </c>
      <c r="Q2102" t="s">
        <v>8313</v>
      </c>
      <c r="R2102" t="s">
        <v>8314</v>
      </c>
      <c r="S2102" s="9">
        <f t="shared" si="64"/>
        <v>42360.679502314808</v>
      </c>
      <c r="T2102" s="9">
        <f t="shared" si="65"/>
        <v>42390.679502314808</v>
      </c>
    </row>
    <row r="2103" spans="1:20" ht="45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>E2103/D2103</f>
        <v>1.0075000000000001</v>
      </c>
      <c r="P2103">
        <f>E2103/L2103</f>
        <v>310</v>
      </c>
      <c r="Q2103" t="s">
        <v>8313</v>
      </c>
      <c r="R2103" t="s">
        <v>8314</v>
      </c>
      <c r="S2103" s="9">
        <f t="shared" si="64"/>
        <v>42102.657974537033</v>
      </c>
      <c r="T2103" s="9">
        <f t="shared" si="65"/>
        <v>42133.657974537033</v>
      </c>
    </row>
    <row r="2104" spans="1:20" ht="45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2.3940000000000001</v>
      </c>
      <c r="P2104">
        <f>E2104/L2104</f>
        <v>26.021739130434781</v>
      </c>
      <c r="Q2104" t="s">
        <v>8313</v>
      </c>
      <c r="R2104" t="s">
        <v>8314</v>
      </c>
      <c r="S2104" s="9">
        <f t="shared" si="64"/>
        <v>42032.507812499993</v>
      </c>
      <c r="T2104" s="9">
        <f t="shared" si="65"/>
        <v>42062.507812499993</v>
      </c>
    </row>
    <row r="2105" spans="1:20" ht="30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>E2105/D2105</f>
        <v>2.1</v>
      </c>
      <c r="P2105">
        <f>E2105/L2105</f>
        <v>105</v>
      </c>
      <c r="Q2105" t="s">
        <v>8313</v>
      </c>
      <c r="R2105" t="s">
        <v>8314</v>
      </c>
      <c r="S2105" s="9">
        <f t="shared" si="64"/>
        <v>42147.521597222221</v>
      </c>
      <c r="T2105" s="9">
        <f t="shared" si="65"/>
        <v>42177.521597222221</v>
      </c>
    </row>
    <row r="2106" spans="1:20" ht="30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>E2106/D2106</f>
        <v>1.0451515151515152</v>
      </c>
      <c r="P2106">
        <f>E2106/L2106</f>
        <v>86.224999999999994</v>
      </c>
      <c r="Q2106" t="s">
        <v>8313</v>
      </c>
      <c r="R2106" t="s">
        <v>8314</v>
      </c>
      <c r="S2106" s="9">
        <f t="shared" si="64"/>
        <v>42165.784791666665</v>
      </c>
      <c r="T2106" s="9">
        <f t="shared" si="65"/>
        <v>42187.784791666665</v>
      </c>
    </row>
    <row r="2107" spans="1:20" ht="45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>E2107/D2107</f>
        <v>1.008</v>
      </c>
      <c r="P2107">
        <f>E2107/L2107</f>
        <v>114.54545454545455</v>
      </c>
      <c r="Q2107" t="s">
        <v>8313</v>
      </c>
      <c r="R2107" t="s">
        <v>8314</v>
      </c>
      <c r="S2107" s="9">
        <f t="shared" si="64"/>
        <v>41927.727824074071</v>
      </c>
      <c r="T2107" s="9">
        <f t="shared" si="65"/>
        <v>41948.769490740735</v>
      </c>
    </row>
    <row r="2108" spans="1:20" ht="60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>E2108/D2108</f>
        <v>1.1120000000000001</v>
      </c>
      <c r="P2108">
        <f>E2108/L2108</f>
        <v>47.657142857142858</v>
      </c>
      <c r="Q2108" t="s">
        <v>8313</v>
      </c>
      <c r="R2108" t="s">
        <v>8314</v>
      </c>
      <c r="S2108" s="9">
        <f t="shared" si="64"/>
        <v>42381.463506944441</v>
      </c>
      <c r="T2108" s="9">
        <f t="shared" si="65"/>
        <v>42411.749305555553</v>
      </c>
    </row>
    <row r="2109" spans="1:20" ht="30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>E2109/D2109</f>
        <v>1.0204444444444445</v>
      </c>
      <c r="P2109">
        <f>E2109/L2109</f>
        <v>72.888888888888886</v>
      </c>
      <c r="Q2109" t="s">
        <v>8313</v>
      </c>
      <c r="R2109" t="s">
        <v>8314</v>
      </c>
      <c r="S2109" s="9">
        <f t="shared" si="64"/>
        <v>41943.544699074067</v>
      </c>
      <c r="T2109" s="9">
        <f t="shared" si="65"/>
        <v>41973.586365740739</v>
      </c>
    </row>
    <row r="2110" spans="1:20" ht="45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>E2110/D2110</f>
        <v>1.0254767441860466</v>
      </c>
      <c r="P2110">
        <f>E2110/L2110</f>
        <v>49.545505617977533</v>
      </c>
      <c r="Q2110" t="s">
        <v>8313</v>
      </c>
      <c r="R2110" t="s">
        <v>8314</v>
      </c>
      <c r="S2110" s="9">
        <f t="shared" si="64"/>
        <v>42465.283101851848</v>
      </c>
      <c r="T2110" s="9">
        <f t="shared" si="65"/>
        <v>42494.749999999993</v>
      </c>
    </row>
    <row r="2111" spans="1:20" ht="45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>E2111/D2111</f>
        <v>1.27</v>
      </c>
      <c r="P2111">
        <f>E2111/L2111</f>
        <v>25.4</v>
      </c>
      <c r="Q2111" t="s">
        <v>8313</v>
      </c>
      <c r="R2111" t="s">
        <v>8314</v>
      </c>
      <c r="S2111" s="9">
        <f t="shared" si="64"/>
        <v>42401.736886574072</v>
      </c>
      <c r="T2111" s="9">
        <f t="shared" si="65"/>
        <v>42418.687499999993</v>
      </c>
    </row>
    <row r="2112" spans="1:20" ht="45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3.3870588235294119</v>
      </c>
      <c r="P2112">
        <f>E2112/L2112</f>
        <v>62.586956521739133</v>
      </c>
      <c r="Q2112" t="s">
        <v>8313</v>
      </c>
      <c r="R2112" t="s">
        <v>8314</v>
      </c>
      <c r="S2112" s="9">
        <f t="shared" si="64"/>
        <v>42461.932534722218</v>
      </c>
      <c r="T2112" s="9">
        <f t="shared" si="65"/>
        <v>42489.666666666664</v>
      </c>
    </row>
    <row r="2113" spans="1:20" ht="45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>E2113/D2113</f>
        <v>1.0075000000000001</v>
      </c>
      <c r="P2113">
        <f>E2113/L2113</f>
        <v>61.060606060606062</v>
      </c>
      <c r="Q2113" t="s">
        <v>8313</v>
      </c>
      <c r="R2113" t="s">
        <v>8314</v>
      </c>
      <c r="S2113" s="9">
        <f t="shared" si="64"/>
        <v>42632.139976851853</v>
      </c>
      <c r="T2113" s="9">
        <f t="shared" si="65"/>
        <v>42662.996527777774</v>
      </c>
    </row>
    <row r="2114" spans="1:20" ht="45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>E2114/D2114</f>
        <v>1.0351999999999999</v>
      </c>
      <c r="P2114">
        <f>E2114/L2114</f>
        <v>99.538461538461533</v>
      </c>
      <c r="Q2114" t="s">
        <v>8313</v>
      </c>
      <c r="R2114" t="s">
        <v>8355</v>
      </c>
      <c r="S2114" s="9">
        <f t="shared" si="64"/>
        <v>42395.498101851852</v>
      </c>
      <c r="T2114" s="9">
        <f t="shared" si="65"/>
        <v>42416.040972222218</v>
      </c>
    </row>
    <row r="2115" spans="1:20" ht="45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>E2115/D2115</f>
        <v>1.05</v>
      </c>
      <c r="P2115">
        <f>E2115/L2115</f>
        <v>75</v>
      </c>
      <c r="Q2115" t="s">
        <v>8313</v>
      </c>
      <c r="R2115" t="s">
        <v>8355</v>
      </c>
      <c r="S2115" s="9">
        <f t="shared" ref="S2115:S2178" si="66">(J2115/86400)+25569+(-5/24)</f>
        <v>42457.918842592589</v>
      </c>
      <c r="T2115" s="9">
        <f t="shared" ref="T2115:T2178" si="67">(I2115/86400)+25569+(-5/24)</f>
        <v>42488.957638888889</v>
      </c>
    </row>
    <row r="2116" spans="1:20" ht="90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>E2116/D2116</f>
        <v>1.0044999999999999</v>
      </c>
      <c r="P2116">
        <f>E2116/L2116</f>
        <v>215.25</v>
      </c>
      <c r="Q2116" t="s">
        <v>8313</v>
      </c>
      <c r="R2116" t="s">
        <v>8355</v>
      </c>
      <c r="S2116" s="9">
        <f t="shared" si="66"/>
        <v>42016.773240740738</v>
      </c>
      <c r="T2116" s="9">
        <f t="shared" si="67"/>
        <v>42045.124305555553</v>
      </c>
    </row>
    <row r="2117" spans="1:20" ht="45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>E2117/D2117</f>
        <v>1.3260000000000001</v>
      </c>
      <c r="P2117">
        <f>E2117/L2117</f>
        <v>120.54545454545455</v>
      </c>
      <c r="Q2117" t="s">
        <v>8313</v>
      </c>
      <c r="R2117" t="s">
        <v>8355</v>
      </c>
      <c r="S2117" s="9">
        <f t="shared" si="66"/>
        <v>42402.827233796292</v>
      </c>
      <c r="T2117" s="9">
        <f t="shared" si="67"/>
        <v>42462.785567129627</v>
      </c>
    </row>
    <row r="2118" spans="1:20" ht="60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>E2118/D2118</f>
        <v>1.1299999999999999</v>
      </c>
      <c r="P2118">
        <f>E2118/L2118</f>
        <v>37.666666666666664</v>
      </c>
      <c r="Q2118" t="s">
        <v>8313</v>
      </c>
      <c r="R2118" t="s">
        <v>8355</v>
      </c>
      <c r="S2118" s="9">
        <f t="shared" si="66"/>
        <v>42619.594155092585</v>
      </c>
      <c r="T2118" s="9">
        <f t="shared" si="67"/>
        <v>42659.666666666664</v>
      </c>
    </row>
    <row r="2119" spans="1:20" ht="45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>E2119/D2119</f>
        <v>1.0334000000000001</v>
      </c>
      <c r="P2119">
        <f>E2119/L2119</f>
        <v>172.23333333333332</v>
      </c>
      <c r="Q2119" t="s">
        <v>8313</v>
      </c>
      <c r="R2119" t="s">
        <v>8355</v>
      </c>
      <c r="S2119" s="9">
        <f t="shared" si="66"/>
        <v>42128.615740740737</v>
      </c>
      <c r="T2119" s="9">
        <f t="shared" si="67"/>
        <v>42157.791666666664</v>
      </c>
    </row>
    <row r="2120" spans="1:20" ht="45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>E2120/D2120</f>
        <v>1.2</v>
      </c>
      <c r="P2120">
        <f>E2120/L2120</f>
        <v>111.11111111111111</v>
      </c>
      <c r="Q2120" t="s">
        <v>8313</v>
      </c>
      <c r="R2120" t="s">
        <v>8355</v>
      </c>
      <c r="S2120" s="9">
        <f t="shared" si="66"/>
        <v>41808.67288194444</v>
      </c>
      <c r="T2120" s="9">
        <f t="shared" si="67"/>
        <v>41845.999305555553</v>
      </c>
    </row>
    <row r="2121" spans="1:20" ht="45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>E2121/D2121</f>
        <v>1.2963636363636364</v>
      </c>
      <c r="P2121">
        <f>E2121/L2121</f>
        <v>25.464285714285715</v>
      </c>
      <c r="Q2121" t="s">
        <v>8313</v>
      </c>
      <c r="R2121" t="s">
        <v>8355</v>
      </c>
      <c r="S2121" s="9">
        <f t="shared" si="66"/>
        <v>42445.658645833326</v>
      </c>
      <c r="T2121" s="9">
        <f t="shared" si="67"/>
        <v>42475.658645833326</v>
      </c>
    </row>
    <row r="2122" spans="1:20" ht="45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>E2122/D2122</f>
        <v>1.0111111111111111</v>
      </c>
      <c r="P2122">
        <f>E2122/L2122</f>
        <v>267.64705882352939</v>
      </c>
      <c r="Q2122" t="s">
        <v>8313</v>
      </c>
      <c r="R2122" t="s">
        <v>8355</v>
      </c>
      <c r="S2122" s="9">
        <f t="shared" si="66"/>
        <v>41771.606458333328</v>
      </c>
      <c r="T2122" s="9">
        <f t="shared" si="67"/>
        <v>41801.606458333328</v>
      </c>
    </row>
    <row r="2123" spans="1:20" ht="45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>E2123/D2123</f>
        <v>1.0851428571428572</v>
      </c>
      <c r="P2123">
        <f>E2123/L2123</f>
        <v>75.959999999999994</v>
      </c>
      <c r="Q2123" t="s">
        <v>8313</v>
      </c>
      <c r="R2123" t="s">
        <v>8355</v>
      </c>
      <c r="S2123" s="9">
        <f t="shared" si="66"/>
        <v>41954.642534722218</v>
      </c>
      <c r="T2123" s="9">
        <f t="shared" si="67"/>
        <v>41974.642534722218</v>
      </c>
    </row>
    <row r="2124" spans="1:20" ht="30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>E2124/D2124</f>
        <v>1.0233333333333334</v>
      </c>
      <c r="P2124">
        <f>E2124/L2124</f>
        <v>59.03846153846154</v>
      </c>
      <c r="Q2124" t="s">
        <v>8313</v>
      </c>
      <c r="R2124" t="s">
        <v>8355</v>
      </c>
      <c r="S2124" s="9">
        <f t="shared" si="66"/>
        <v>41747.263171296298</v>
      </c>
      <c r="T2124" s="9">
        <f t="shared" si="67"/>
        <v>41778</v>
      </c>
    </row>
    <row r="2125" spans="1:20" ht="30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>E2125/D2125</f>
        <v>1.1024425000000002</v>
      </c>
      <c r="P2125">
        <f>E2125/L2125</f>
        <v>50.111022727272733</v>
      </c>
      <c r="Q2125" t="s">
        <v>8313</v>
      </c>
      <c r="R2125" t="s">
        <v>8355</v>
      </c>
      <c r="S2125" s="9">
        <f t="shared" si="66"/>
        <v>42181.899918981479</v>
      </c>
      <c r="T2125" s="9">
        <f t="shared" si="67"/>
        <v>42241.899918981479</v>
      </c>
    </row>
    <row r="2126" spans="1:20" ht="45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>E2126/D2126</f>
        <v>1.010154</v>
      </c>
      <c r="P2126">
        <f>E2126/L2126</f>
        <v>55.502967032967035</v>
      </c>
      <c r="Q2126" t="s">
        <v>8313</v>
      </c>
      <c r="R2126" t="s">
        <v>8355</v>
      </c>
      <c r="S2126" s="9">
        <f t="shared" si="66"/>
        <v>41739.316967592589</v>
      </c>
      <c r="T2126" s="9">
        <f t="shared" si="67"/>
        <v>41764.316967592589</v>
      </c>
    </row>
    <row r="2127" spans="1:20" ht="45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>E2127/D2127</f>
        <v>1</v>
      </c>
      <c r="P2127">
        <f>E2127/L2127</f>
        <v>166.66666666666666</v>
      </c>
      <c r="Q2127" t="s">
        <v>8313</v>
      </c>
      <c r="R2127" t="s">
        <v>8355</v>
      </c>
      <c r="S2127" s="9">
        <f t="shared" si="66"/>
        <v>42173.258530092593</v>
      </c>
      <c r="T2127" s="9">
        <f t="shared" si="67"/>
        <v>42226.749999999993</v>
      </c>
    </row>
    <row r="2128" spans="1:20" ht="45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>E2128/D2128</f>
        <v>1.0624</v>
      </c>
      <c r="P2128">
        <f>E2128/L2128</f>
        <v>47.428571428571431</v>
      </c>
      <c r="Q2128" t="s">
        <v>8313</v>
      </c>
      <c r="R2128" t="s">
        <v>8355</v>
      </c>
      <c r="S2128" s="9">
        <f t="shared" si="66"/>
        <v>42193.605196759258</v>
      </c>
      <c r="T2128" s="9">
        <f t="shared" si="67"/>
        <v>42218.605196759258</v>
      </c>
    </row>
    <row r="2129" spans="1:20" ht="30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>E2129/D2129</f>
        <v>1</v>
      </c>
      <c r="P2129">
        <f>E2129/L2129</f>
        <v>64.935064935064929</v>
      </c>
      <c r="Q2129" t="s">
        <v>8313</v>
      </c>
      <c r="R2129" t="s">
        <v>8355</v>
      </c>
      <c r="S2129" s="9">
        <f t="shared" si="66"/>
        <v>42065.541967592588</v>
      </c>
      <c r="T2129" s="9">
        <f t="shared" si="67"/>
        <v>42095.500300925924</v>
      </c>
    </row>
    <row r="2130" spans="1:20" ht="45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>E2130/D2130</f>
        <v>1</v>
      </c>
      <c r="P2130">
        <f>E2130/L2130</f>
        <v>55.555555555555557</v>
      </c>
      <c r="Q2130" t="s">
        <v>8313</v>
      </c>
      <c r="R2130" t="s">
        <v>8355</v>
      </c>
      <c r="S2130" s="9">
        <f t="shared" si="66"/>
        <v>42499.634629629632</v>
      </c>
      <c r="T2130" s="9">
        <f t="shared" si="67"/>
        <v>42518.816666666666</v>
      </c>
    </row>
    <row r="2131" spans="1:20" ht="45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>E2131/D2131</f>
        <v>1.1345714285714286</v>
      </c>
      <c r="P2131">
        <f>E2131/L2131</f>
        <v>74.224299065420567</v>
      </c>
      <c r="Q2131" t="s">
        <v>8313</v>
      </c>
      <c r="R2131" t="s">
        <v>8355</v>
      </c>
      <c r="S2131" s="9">
        <f t="shared" si="66"/>
        <v>41820.568078703705</v>
      </c>
      <c r="T2131" s="9">
        <f t="shared" si="67"/>
        <v>41850.568078703705</v>
      </c>
    </row>
    <row r="2132" spans="1:20" ht="30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>E2132/D2132</f>
        <v>1.0265010000000001</v>
      </c>
      <c r="P2132">
        <f>E2132/L2132</f>
        <v>106.9271875</v>
      </c>
      <c r="Q2132" t="s">
        <v>8313</v>
      </c>
      <c r="R2132" t="s">
        <v>8355</v>
      </c>
      <c r="S2132" s="9">
        <f t="shared" si="66"/>
        <v>41787.958854166667</v>
      </c>
      <c r="T2132" s="9">
        <f t="shared" si="67"/>
        <v>41822.958854166667</v>
      </c>
    </row>
    <row r="2133" spans="1:20" ht="45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>E2133/D2133</f>
        <v>1.1675</v>
      </c>
      <c r="P2133">
        <f>E2133/L2133</f>
        <v>41.696428571428569</v>
      </c>
      <c r="Q2133" t="s">
        <v>8313</v>
      </c>
      <c r="R2133" t="s">
        <v>8355</v>
      </c>
      <c r="S2133" s="9">
        <f t="shared" si="66"/>
        <v>42049.811307870368</v>
      </c>
      <c r="T2133" s="9">
        <f t="shared" si="67"/>
        <v>42063.999305555553</v>
      </c>
    </row>
    <row r="2134" spans="1:20" ht="45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>E2134/D2134</f>
        <v>1.0765274999999999</v>
      </c>
      <c r="P2134">
        <f>E2134/L2134</f>
        <v>74.243275862068955</v>
      </c>
      <c r="Q2134" t="s">
        <v>8313</v>
      </c>
      <c r="R2134" t="s">
        <v>8355</v>
      </c>
      <c r="S2134" s="9">
        <f t="shared" si="66"/>
        <v>41772.519560185181</v>
      </c>
      <c r="T2134" s="9">
        <f t="shared" si="67"/>
        <v>41802.519560185181</v>
      </c>
    </row>
    <row r="2135" spans="1:20" ht="45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>E2135/D2135</f>
        <v>1</v>
      </c>
      <c r="P2135">
        <f>E2135/L2135</f>
        <v>73.333333333333329</v>
      </c>
      <c r="Q2135" t="s">
        <v>8313</v>
      </c>
      <c r="R2135" t="s">
        <v>8355</v>
      </c>
      <c r="S2135" s="9">
        <f t="shared" si="66"/>
        <v>42445.389803240738</v>
      </c>
      <c r="T2135" s="9">
        <f t="shared" si="67"/>
        <v>42475.389803240738</v>
      </c>
    </row>
    <row r="2136" spans="1:20" ht="45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>E2136/D2136</f>
        <v>1</v>
      </c>
      <c r="P2136">
        <f>E2136/L2136</f>
        <v>100</v>
      </c>
      <c r="Q2136" t="s">
        <v>8313</v>
      </c>
      <c r="R2136" t="s">
        <v>8355</v>
      </c>
      <c r="S2136" s="9">
        <f t="shared" si="66"/>
        <v>42138.722337962965</v>
      </c>
      <c r="T2136" s="9">
        <f t="shared" si="67"/>
        <v>42168.722337962965</v>
      </c>
    </row>
    <row r="2137" spans="1:20" ht="30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>E2137/D2137</f>
        <v>1.46</v>
      </c>
      <c r="P2137">
        <f>E2137/L2137</f>
        <v>38.421052631578945</v>
      </c>
      <c r="Q2137" t="s">
        <v>8313</v>
      </c>
      <c r="R2137" t="s">
        <v>8355</v>
      </c>
      <c r="S2137" s="9">
        <f t="shared" si="66"/>
        <v>42493.64875</v>
      </c>
      <c r="T2137" s="9">
        <f t="shared" si="67"/>
        <v>42507.791666666664</v>
      </c>
    </row>
    <row r="2138" spans="1:20" ht="45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>E2138/D2138</f>
        <v>1.1020000000000001</v>
      </c>
      <c r="P2138">
        <f>E2138/L2138</f>
        <v>166.96969696969697</v>
      </c>
      <c r="Q2138" t="s">
        <v>8313</v>
      </c>
      <c r="R2138" t="s">
        <v>8355</v>
      </c>
      <c r="S2138" s="9">
        <f t="shared" si="66"/>
        <v>42682.408634259256</v>
      </c>
      <c r="T2138" s="9">
        <f t="shared" si="67"/>
        <v>42703.041666666664</v>
      </c>
    </row>
    <row r="2139" spans="1:20" ht="30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</f>
        <v>1.0820000000000001</v>
      </c>
      <c r="P2139">
        <f>E2139/L2139</f>
        <v>94.912280701754383</v>
      </c>
      <c r="Q2139" t="s">
        <v>8313</v>
      </c>
      <c r="R2139" t="s">
        <v>8355</v>
      </c>
      <c r="S2139" s="9">
        <f t="shared" si="66"/>
        <v>42655.796840277777</v>
      </c>
      <c r="T2139" s="9">
        <f t="shared" si="67"/>
        <v>42688.880555555552</v>
      </c>
    </row>
    <row r="2140" spans="1:20" ht="45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>E2140/D2140</f>
        <v>1</v>
      </c>
      <c r="P2140">
        <f>E2140/L2140</f>
        <v>100</v>
      </c>
      <c r="Q2140" t="s">
        <v>8313</v>
      </c>
      <c r="R2140" t="s">
        <v>8355</v>
      </c>
      <c r="S2140" s="9">
        <f t="shared" si="66"/>
        <v>42087.583969907406</v>
      </c>
      <c r="T2140" s="9">
        <f t="shared" si="67"/>
        <v>42103.583969907406</v>
      </c>
    </row>
    <row r="2141" spans="1:20" ht="45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>E2141/D2141</f>
        <v>1.0024999999999999</v>
      </c>
      <c r="P2141">
        <f>E2141/L2141</f>
        <v>143.21428571428572</v>
      </c>
      <c r="Q2141" t="s">
        <v>8313</v>
      </c>
      <c r="R2141" t="s">
        <v>8355</v>
      </c>
      <c r="S2141" s="9">
        <f t="shared" si="66"/>
        <v>42075.734293981477</v>
      </c>
      <c r="T2141" s="9">
        <f t="shared" si="67"/>
        <v>42102.958333333336</v>
      </c>
    </row>
    <row r="2142" spans="1:20" ht="60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>E2142/D2142</f>
        <v>1.0671250000000001</v>
      </c>
      <c r="P2142">
        <f>E2142/L2142</f>
        <v>90.819148936170208</v>
      </c>
      <c r="Q2142" t="s">
        <v>8313</v>
      </c>
      <c r="R2142" t="s">
        <v>8355</v>
      </c>
      <c r="S2142" s="9">
        <f t="shared" si="66"/>
        <v>41814.159467592588</v>
      </c>
      <c r="T2142" s="9">
        <f t="shared" si="67"/>
        <v>41851.833333333328</v>
      </c>
    </row>
    <row r="2143" spans="1:20" ht="45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>E2143/D2143</f>
        <v>1.4319999999999999</v>
      </c>
      <c r="P2143">
        <f>E2143/L2143</f>
        <v>48.542372881355931</v>
      </c>
      <c r="Q2143" t="s">
        <v>8313</v>
      </c>
      <c r="R2143" t="s">
        <v>8355</v>
      </c>
      <c r="S2143" s="9">
        <f t="shared" si="66"/>
        <v>41886.903020833335</v>
      </c>
      <c r="T2143" s="9">
        <f t="shared" si="67"/>
        <v>41908.958333333328</v>
      </c>
    </row>
    <row r="2144" spans="1:20" ht="30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>E2144/D2144</f>
        <v>1.0504166666666668</v>
      </c>
      <c r="P2144">
        <f>E2144/L2144</f>
        <v>70.027777777777771</v>
      </c>
      <c r="Q2144" t="s">
        <v>8313</v>
      </c>
      <c r="R2144" t="s">
        <v>8355</v>
      </c>
      <c r="S2144" s="9">
        <f t="shared" si="66"/>
        <v>41989.610879629625</v>
      </c>
      <c r="T2144" s="9">
        <f t="shared" si="67"/>
        <v>42049.610879629625</v>
      </c>
    </row>
    <row r="2145" spans="1:20" ht="30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>E2145/D2145</f>
        <v>1.0398000000000001</v>
      </c>
      <c r="P2145">
        <f>E2145/L2145</f>
        <v>135.62608695652173</v>
      </c>
      <c r="Q2145" t="s">
        <v>8313</v>
      </c>
      <c r="R2145" t="s">
        <v>8355</v>
      </c>
      <c r="S2145" s="9">
        <f t="shared" si="66"/>
        <v>42425.527083333327</v>
      </c>
      <c r="T2145" s="9">
        <f t="shared" si="67"/>
        <v>42455.485416666663</v>
      </c>
    </row>
    <row r="2146" spans="1:20" ht="45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>E2146/D2146</f>
        <v>1.2</v>
      </c>
      <c r="P2146">
        <f>E2146/L2146</f>
        <v>100</v>
      </c>
      <c r="Q2146" t="s">
        <v>8313</v>
      </c>
      <c r="R2146" t="s">
        <v>8355</v>
      </c>
      <c r="S2146" s="9">
        <f t="shared" si="66"/>
        <v>42166.011400462965</v>
      </c>
      <c r="T2146" s="9">
        <f t="shared" si="67"/>
        <v>42198.629166666666</v>
      </c>
    </row>
    <row r="2147" spans="1:20" ht="45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>E2147/D2147</f>
        <v>1.0966666666666667</v>
      </c>
      <c r="P2147">
        <f>E2147/L2147</f>
        <v>94.90384615384616</v>
      </c>
      <c r="Q2147" t="s">
        <v>8313</v>
      </c>
      <c r="R2147" t="s">
        <v>8355</v>
      </c>
      <c r="S2147" s="9">
        <f t="shared" si="66"/>
        <v>41865.674594907403</v>
      </c>
      <c r="T2147" s="9">
        <f t="shared" si="67"/>
        <v>41890.674594907403</v>
      </c>
    </row>
    <row r="2148" spans="1:20" ht="45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>E2148/D2148</f>
        <v>1.0175000000000001</v>
      </c>
      <c r="P2148">
        <f>E2148/L2148</f>
        <v>75.370370370370367</v>
      </c>
      <c r="Q2148" t="s">
        <v>8313</v>
      </c>
      <c r="R2148" t="s">
        <v>8355</v>
      </c>
      <c r="S2148" s="9">
        <f t="shared" si="66"/>
        <v>42546.653900462959</v>
      </c>
      <c r="T2148" s="9">
        <f t="shared" si="67"/>
        <v>42575.749999999993</v>
      </c>
    </row>
    <row r="2149" spans="1:20" ht="45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1.2891666666666666</v>
      </c>
      <c r="P2149">
        <f>E2149/L2149</f>
        <v>64.458333333333329</v>
      </c>
      <c r="Q2149" t="s">
        <v>8313</v>
      </c>
      <c r="R2149" t="s">
        <v>8355</v>
      </c>
      <c r="S2149" s="9">
        <f t="shared" si="66"/>
        <v>42419.931944444441</v>
      </c>
      <c r="T2149" s="9">
        <f t="shared" si="67"/>
        <v>42444.458333333336</v>
      </c>
    </row>
    <row r="2150" spans="1:20" ht="45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>E2150/D2150</f>
        <v>1.1499999999999999</v>
      </c>
      <c r="P2150">
        <f>E2150/L2150</f>
        <v>115</v>
      </c>
      <c r="Q2150" t="s">
        <v>8313</v>
      </c>
      <c r="R2150" t="s">
        <v>8355</v>
      </c>
      <c r="S2150" s="9">
        <f t="shared" si="66"/>
        <v>42531.772361111107</v>
      </c>
      <c r="T2150" s="9">
        <f t="shared" si="67"/>
        <v>42561.772361111107</v>
      </c>
    </row>
    <row r="2151" spans="1:20" ht="45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>E2151/D2151</f>
        <v>1.5075000000000001</v>
      </c>
      <c r="P2151">
        <f>E2151/L2151</f>
        <v>100.5</v>
      </c>
      <c r="Q2151" t="s">
        <v>8313</v>
      </c>
      <c r="R2151" t="s">
        <v>8355</v>
      </c>
      <c r="S2151" s="9">
        <f t="shared" si="66"/>
        <v>42548.430196759255</v>
      </c>
      <c r="T2151" s="9">
        <f t="shared" si="67"/>
        <v>42584.210416666661</v>
      </c>
    </row>
    <row r="2152" spans="1:20" ht="45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>E2152/D2152</f>
        <v>1.1096666666666666</v>
      </c>
      <c r="P2152">
        <f>E2152/L2152</f>
        <v>93.774647887323937</v>
      </c>
      <c r="Q2152" t="s">
        <v>8313</v>
      </c>
      <c r="R2152" t="s">
        <v>8355</v>
      </c>
      <c r="S2152" s="9">
        <f t="shared" si="66"/>
        <v>42486.829571759255</v>
      </c>
      <c r="T2152" s="9">
        <f t="shared" si="67"/>
        <v>42516.829571759255</v>
      </c>
    </row>
    <row r="2153" spans="1:20" ht="45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>E2153/D2153</f>
        <v>1.0028571428571429</v>
      </c>
      <c r="P2153">
        <f>E2153/L2153</f>
        <v>35.1</v>
      </c>
      <c r="Q2153" t="s">
        <v>8313</v>
      </c>
      <c r="R2153" t="s">
        <v>8355</v>
      </c>
      <c r="S2153" s="9">
        <f t="shared" si="66"/>
        <v>42167.326458333329</v>
      </c>
      <c r="T2153" s="9">
        <f t="shared" si="67"/>
        <v>42195.957638888889</v>
      </c>
    </row>
    <row r="2154" spans="1:20" ht="45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>
        <f>E2154/L2154</f>
        <v>41.666666666666664</v>
      </c>
      <c r="Q2154" t="s">
        <v>8313</v>
      </c>
      <c r="R2154" t="s">
        <v>8314</v>
      </c>
      <c r="S2154" s="9">
        <f t="shared" si="66"/>
        <v>42059.24559027778</v>
      </c>
      <c r="T2154" s="9">
        <f t="shared" si="67"/>
        <v>42119.203923611109</v>
      </c>
    </row>
    <row r="2155" spans="1:20" ht="45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>E2155/D2155</f>
        <v>1.0125</v>
      </c>
      <c r="P2155">
        <f>E2155/L2155</f>
        <v>53.289473684210527</v>
      </c>
      <c r="Q2155" t="s">
        <v>8313</v>
      </c>
      <c r="R2155" t="s">
        <v>8314</v>
      </c>
      <c r="S2155" s="9">
        <f t="shared" si="66"/>
        <v>41800.318368055552</v>
      </c>
      <c r="T2155" s="9">
        <f t="shared" si="67"/>
        <v>41850.75</v>
      </c>
    </row>
    <row r="2156" spans="1:20" ht="45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>E2156/D2156</f>
        <v>1.2173333333333334</v>
      </c>
      <c r="P2156">
        <f>E2156/L2156</f>
        <v>70.230769230769226</v>
      </c>
      <c r="Q2156" t="s">
        <v>8313</v>
      </c>
      <c r="R2156" t="s">
        <v>8314</v>
      </c>
      <c r="S2156" s="9">
        <f t="shared" si="66"/>
        <v>42054.640717592592</v>
      </c>
      <c r="T2156" s="9">
        <f t="shared" si="67"/>
        <v>42084.599050925921</v>
      </c>
    </row>
    <row r="2157" spans="1:20" ht="45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>E2157/D2157</f>
        <v>3.3</v>
      </c>
      <c r="P2157">
        <f>E2157/L2157</f>
        <v>43.421052631578945</v>
      </c>
      <c r="Q2157" t="s">
        <v>8313</v>
      </c>
      <c r="R2157" t="s">
        <v>8314</v>
      </c>
      <c r="S2157" s="9">
        <f t="shared" si="66"/>
        <v>42487.418668981474</v>
      </c>
      <c r="T2157" s="9">
        <f t="shared" si="67"/>
        <v>42521.249999999993</v>
      </c>
    </row>
    <row r="2158" spans="1:20" ht="45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>E2158/D2158</f>
        <v>1.0954999999999999</v>
      </c>
      <c r="P2158">
        <f>E2158/L2158</f>
        <v>199.18181818181819</v>
      </c>
      <c r="Q2158" t="s">
        <v>8313</v>
      </c>
      <c r="R2158" t="s">
        <v>8314</v>
      </c>
      <c r="S2158" s="9">
        <f t="shared" si="66"/>
        <v>42109.542916666665</v>
      </c>
      <c r="T2158" s="9">
        <f t="shared" si="67"/>
        <v>42155.957638888889</v>
      </c>
    </row>
    <row r="2159" spans="1:20" ht="45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1.0095190476190474</v>
      </c>
      <c r="P2159">
        <f>E2159/L2159</f>
        <v>78.518148148148143</v>
      </c>
      <c r="Q2159" t="s">
        <v>8313</v>
      </c>
      <c r="R2159" t="s">
        <v>8314</v>
      </c>
      <c r="S2159" s="9">
        <f t="shared" si="66"/>
        <v>42497.067372685182</v>
      </c>
      <c r="T2159" s="9">
        <f t="shared" si="67"/>
        <v>42535.696527777771</v>
      </c>
    </row>
    <row r="2160" spans="1:20" ht="45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>E2160/D2160</f>
        <v>1.4013333333333333</v>
      </c>
      <c r="P2160">
        <f>E2160/L2160</f>
        <v>61.823529411764703</v>
      </c>
      <c r="Q2160" t="s">
        <v>8313</v>
      </c>
      <c r="R2160" t="s">
        <v>8314</v>
      </c>
      <c r="S2160" s="9">
        <f t="shared" si="66"/>
        <v>42058.695740740739</v>
      </c>
      <c r="T2160" s="9">
        <f t="shared" si="67"/>
        <v>42094.957638888889</v>
      </c>
    </row>
    <row r="2161" spans="1:20" ht="30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>E2161/D2161</f>
        <v>1.0000100000000001</v>
      </c>
      <c r="P2161">
        <f>E2161/L2161</f>
        <v>50.000500000000002</v>
      </c>
      <c r="Q2161" t="s">
        <v>8313</v>
      </c>
      <c r="R2161" t="s">
        <v>8314</v>
      </c>
      <c r="S2161" s="9">
        <f t="shared" si="66"/>
        <v>42207.051585648143</v>
      </c>
      <c r="T2161" s="9">
        <f t="shared" si="67"/>
        <v>42236.749999999993</v>
      </c>
    </row>
    <row r="2162" spans="1:20" ht="60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>E2162/D2162</f>
        <v>1.19238</v>
      </c>
      <c r="P2162">
        <f>E2162/L2162</f>
        <v>48.339729729729726</v>
      </c>
      <c r="Q2162" t="s">
        <v>8313</v>
      </c>
      <c r="R2162" t="s">
        <v>8314</v>
      </c>
      <c r="S2162" s="9">
        <f t="shared" si="66"/>
        <v>41807.481747685182</v>
      </c>
      <c r="T2162" s="9">
        <f t="shared" si="67"/>
        <v>41837.481747685182</v>
      </c>
    </row>
    <row r="2163" spans="1:20" ht="45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>E2163/D2163</f>
        <v>1.0725</v>
      </c>
      <c r="P2163">
        <f>E2163/L2163</f>
        <v>107.25</v>
      </c>
      <c r="Q2163" t="s">
        <v>8313</v>
      </c>
      <c r="R2163" t="s">
        <v>8314</v>
      </c>
      <c r="S2163" s="9">
        <f t="shared" si="66"/>
        <v>42284.488611111105</v>
      </c>
      <c r="T2163" s="9">
        <f t="shared" si="67"/>
        <v>42300.957638888889</v>
      </c>
    </row>
    <row r="2164" spans="1:20" ht="45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>E2164/D2164</f>
        <v>2.2799999999999998</v>
      </c>
      <c r="P2164">
        <f>E2164/L2164</f>
        <v>57</v>
      </c>
      <c r="Q2164" t="s">
        <v>8313</v>
      </c>
      <c r="R2164" t="s">
        <v>8314</v>
      </c>
      <c r="S2164" s="9">
        <f t="shared" si="66"/>
        <v>42045.634050925924</v>
      </c>
      <c r="T2164" s="9">
        <f t="shared" si="67"/>
        <v>42075.592384259253</v>
      </c>
    </row>
    <row r="2165" spans="1:20" ht="30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>E2165/D2165</f>
        <v>1.0640000000000001</v>
      </c>
      <c r="P2165">
        <f>E2165/L2165</f>
        <v>40.92307692307692</v>
      </c>
      <c r="Q2165" t="s">
        <v>8313</v>
      </c>
      <c r="R2165" t="s">
        <v>8314</v>
      </c>
      <c r="S2165" s="9">
        <f t="shared" si="66"/>
        <v>42184.001203703701</v>
      </c>
      <c r="T2165" s="9">
        <f t="shared" si="67"/>
        <v>42202.668055555558</v>
      </c>
    </row>
    <row r="2166" spans="1:20" ht="45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>E2166/D2166</f>
        <v>1.4333333333333333</v>
      </c>
      <c r="P2166">
        <f>E2166/L2166</f>
        <v>21.5</v>
      </c>
      <c r="Q2166" t="s">
        <v>8313</v>
      </c>
      <c r="R2166" t="s">
        <v>8314</v>
      </c>
      <c r="S2166" s="9">
        <f t="shared" si="66"/>
        <v>42160.443483796298</v>
      </c>
      <c r="T2166" s="9">
        <f t="shared" si="67"/>
        <v>42190.443483796298</v>
      </c>
    </row>
    <row r="2167" spans="1:20" ht="45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>E2167/D2167</f>
        <v>1.0454285714285714</v>
      </c>
      <c r="P2167">
        <f>E2167/L2167</f>
        <v>79.543478260869563</v>
      </c>
      <c r="Q2167" t="s">
        <v>8313</v>
      </c>
      <c r="R2167" t="s">
        <v>8314</v>
      </c>
      <c r="S2167" s="9">
        <f t="shared" si="66"/>
        <v>42340.972303240742</v>
      </c>
      <c r="T2167" s="9">
        <f t="shared" si="67"/>
        <v>42372.972303240742</v>
      </c>
    </row>
    <row r="2168" spans="1:20" ht="45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>E2168/D2168</f>
        <v>1.1002000000000001</v>
      </c>
      <c r="P2168">
        <f>E2168/L2168</f>
        <v>72.381578947368425</v>
      </c>
      <c r="Q2168" t="s">
        <v>8313</v>
      </c>
      <c r="R2168" t="s">
        <v>8314</v>
      </c>
      <c r="S2168" s="9">
        <f t="shared" si="66"/>
        <v>42329.629826388882</v>
      </c>
      <c r="T2168" s="9">
        <f t="shared" si="67"/>
        <v>42388.749305555553</v>
      </c>
    </row>
    <row r="2169" spans="1:20" ht="45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>E2169/D2169</f>
        <v>1.06</v>
      </c>
      <c r="P2169">
        <f>E2169/L2169</f>
        <v>64.634146341463421</v>
      </c>
      <c r="Q2169" t="s">
        <v>8313</v>
      </c>
      <c r="R2169" t="s">
        <v>8314</v>
      </c>
      <c r="S2169" s="9">
        <f t="shared" si="66"/>
        <v>42170.701898148145</v>
      </c>
      <c r="T2169" s="9">
        <f t="shared" si="67"/>
        <v>42204.957638888889</v>
      </c>
    </row>
    <row r="2170" spans="1:20" ht="45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>E2170/D2170</f>
        <v>1.08</v>
      </c>
      <c r="P2170">
        <f>E2170/L2170</f>
        <v>38.571428571428569</v>
      </c>
      <c r="Q2170" t="s">
        <v>8313</v>
      </c>
      <c r="R2170" t="s">
        <v>8314</v>
      </c>
      <c r="S2170" s="9">
        <f t="shared" si="66"/>
        <v>42571.417858796289</v>
      </c>
      <c r="T2170" s="9">
        <f t="shared" si="67"/>
        <v>42583.361805555549</v>
      </c>
    </row>
    <row r="2171" spans="1:20" ht="45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>E2171/D2171</f>
        <v>1.0542</v>
      </c>
      <c r="P2171">
        <f>E2171/L2171</f>
        <v>107.57142857142857</v>
      </c>
      <c r="Q2171" t="s">
        <v>8313</v>
      </c>
      <c r="R2171" t="s">
        <v>8314</v>
      </c>
      <c r="S2171" s="9">
        <f t="shared" si="66"/>
        <v>42150.861273148148</v>
      </c>
      <c r="T2171" s="9">
        <f t="shared" si="67"/>
        <v>42171.861273148148</v>
      </c>
    </row>
    <row r="2172" spans="1:20" ht="30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>E2172/D2172</f>
        <v>1.1916666666666667</v>
      </c>
      <c r="P2172">
        <f>E2172/L2172</f>
        <v>27.5</v>
      </c>
      <c r="Q2172" t="s">
        <v>8313</v>
      </c>
      <c r="R2172" t="s">
        <v>8314</v>
      </c>
      <c r="S2172" s="9">
        <f t="shared" si="66"/>
        <v>42101.215208333328</v>
      </c>
      <c r="T2172" s="9">
        <f t="shared" si="67"/>
        <v>42131.215208333328</v>
      </c>
    </row>
    <row r="2173" spans="1:20" ht="60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>E2173/D2173</f>
        <v>1.5266666666666666</v>
      </c>
      <c r="P2173">
        <f>E2173/L2173</f>
        <v>70.461538461538467</v>
      </c>
      <c r="Q2173" t="s">
        <v>8313</v>
      </c>
      <c r="R2173" t="s">
        <v>8314</v>
      </c>
      <c r="S2173" s="9">
        <f t="shared" si="66"/>
        <v>42034.719918981478</v>
      </c>
      <c r="T2173" s="9">
        <f t="shared" si="67"/>
        <v>42089.791666666664</v>
      </c>
    </row>
    <row r="2174" spans="1:20" ht="45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>E2174/D2174</f>
        <v>1</v>
      </c>
      <c r="P2174">
        <f>E2174/L2174</f>
        <v>178.57142857142858</v>
      </c>
      <c r="Q2174" t="s">
        <v>8313</v>
      </c>
      <c r="R2174" t="s">
        <v>8314</v>
      </c>
      <c r="S2174" s="9">
        <f t="shared" si="66"/>
        <v>41944.319293981483</v>
      </c>
      <c r="T2174" s="9">
        <f t="shared" si="67"/>
        <v>42004.36096064814</v>
      </c>
    </row>
    <row r="2175" spans="1:20" ht="45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>E2175/D2175</f>
        <v>1.002</v>
      </c>
      <c r="P2175">
        <f>E2175/L2175</f>
        <v>62.625</v>
      </c>
      <c r="Q2175" t="s">
        <v>8313</v>
      </c>
      <c r="R2175" t="s">
        <v>8314</v>
      </c>
      <c r="S2175" s="9">
        <f t="shared" si="66"/>
        <v>42593.657071759262</v>
      </c>
      <c r="T2175" s="9">
        <f t="shared" si="67"/>
        <v>42613.657071759262</v>
      </c>
    </row>
    <row r="2176" spans="1:20" ht="45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>E2176/D2176</f>
        <v>2.25</v>
      </c>
      <c r="P2176">
        <f>E2176/L2176</f>
        <v>75</v>
      </c>
      <c r="Q2176" t="s">
        <v>8313</v>
      </c>
      <c r="R2176" t="s">
        <v>8314</v>
      </c>
      <c r="S2176" s="9">
        <f t="shared" si="66"/>
        <v>42503.532534722217</v>
      </c>
      <c r="T2176" s="9">
        <f t="shared" si="67"/>
        <v>42517.532534722217</v>
      </c>
    </row>
    <row r="2177" spans="1:20" ht="45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>E2177/D2177</f>
        <v>1.0602199999999999</v>
      </c>
      <c r="P2177">
        <f>E2177/L2177</f>
        <v>58.901111111111113</v>
      </c>
      <c r="Q2177" t="s">
        <v>8313</v>
      </c>
      <c r="R2177" t="s">
        <v>8314</v>
      </c>
      <c r="S2177" s="9">
        <f t="shared" si="66"/>
        <v>41927.640567129631</v>
      </c>
      <c r="T2177" s="9">
        <f t="shared" si="67"/>
        <v>41948.682233796295</v>
      </c>
    </row>
    <row r="2178" spans="1:20" ht="45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>E2178/D2178</f>
        <v>1.0466666666666666</v>
      </c>
      <c r="P2178">
        <f>E2178/L2178</f>
        <v>139.55555555555554</v>
      </c>
      <c r="Q2178" t="s">
        <v>8313</v>
      </c>
      <c r="R2178" t="s">
        <v>8314</v>
      </c>
      <c r="S2178" s="9">
        <f t="shared" si="66"/>
        <v>42374.906655092585</v>
      </c>
      <c r="T2178" s="9">
        <f t="shared" si="67"/>
        <v>42419.906655092585</v>
      </c>
    </row>
    <row r="2179" spans="1:20" ht="45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1.1666666666666667</v>
      </c>
      <c r="P2179">
        <f>E2179/L2179</f>
        <v>70</v>
      </c>
      <c r="Q2179" t="s">
        <v>8313</v>
      </c>
      <c r="R2179" t="s">
        <v>8314</v>
      </c>
      <c r="S2179" s="9">
        <f t="shared" ref="S2179:S2242" si="68">(J2179/86400)+25569+(-5/24)</f>
        <v>41963.664027777777</v>
      </c>
      <c r="T2179" s="9">
        <f t="shared" ref="T2179:T2242" si="69">(I2179/86400)+25569+(-5/24)</f>
        <v>41974.589583333327</v>
      </c>
    </row>
    <row r="2180" spans="1:20" ht="45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>E2180/D2180</f>
        <v>1.0903333333333334</v>
      </c>
      <c r="P2180">
        <f>E2180/L2180</f>
        <v>57.385964912280699</v>
      </c>
      <c r="Q2180" t="s">
        <v>8313</v>
      </c>
      <c r="R2180" t="s">
        <v>8314</v>
      </c>
      <c r="S2180" s="9">
        <f t="shared" si="68"/>
        <v>42143.236886574072</v>
      </c>
      <c r="T2180" s="9">
        <f t="shared" si="69"/>
        <v>42173.236886574072</v>
      </c>
    </row>
    <row r="2181" spans="1:20" ht="45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>E2181/D2181</f>
        <v>1.6</v>
      </c>
      <c r="P2181">
        <f>E2181/L2181</f>
        <v>40</v>
      </c>
      <c r="Q2181" t="s">
        <v>8313</v>
      </c>
      <c r="R2181" t="s">
        <v>8314</v>
      </c>
      <c r="S2181" s="9">
        <f t="shared" si="68"/>
        <v>42460.733888888884</v>
      </c>
      <c r="T2181" s="9">
        <f t="shared" si="69"/>
        <v>42481.733888888884</v>
      </c>
    </row>
    <row r="2182" spans="1:20" ht="45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1.125</v>
      </c>
      <c r="P2182">
        <f>E2182/L2182</f>
        <v>64.285714285714292</v>
      </c>
      <c r="Q2182" t="s">
        <v>8313</v>
      </c>
      <c r="R2182" t="s">
        <v>8314</v>
      </c>
      <c r="S2182" s="9">
        <f t="shared" si="68"/>
        <v>42553.718194444438</v>
      </c>
      <c r="T2182" s="9">
        <f t="shared" si="69"/>
        <v>42584.964583333327</v>
      </c>
    </row>
    <row r="2183" spans="1:20" ht="30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1.0209999999999999</v>
      </c>
      <c r="P2183">
        <f>E2183/L2183</f>
        <v>120.11764705882354</v>
      </c>
      <c r="Q2183" t="s">
        <v>8313</v>
      </c>
      <c r="R2183" t="s">
        <v>8314</v>
      </c>
      <c r="S2183" s="9">
        <f t="shared" si="68"/>
        <v>42152.557384259257</v>
      </c>
      <c r="T2183" s="9">
        <f t="shared" si="69"/>
        <v>42188.557384259257</v>
      </c>
    </row>
    <row r="2184" spans="1:20" ht="45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>E2184/D2184</f>
        <v>1.00824</v>
      </c>
      <c r="P2184">
        <f>E2184/L2184</f>
        <v>1008.24</v>
      </c>
      <c r="Q2184" t="s">
        <v>8313</v>
      </c>
      <c r="R2184" t="s">
        <v>8314</v>
      </c>
      <c r="S2184" s="9">
        <f t="shared" si="68"/>
        <v>42116.502418981479</v>
      </c>
      <c r="T2184" s="9">
        <f t="shared" si="69"/>
        <v>42146.502418981479</v>
      </c>
    </row>
    <row r="2185" spans="1:20" ht="45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>E2185/D2185</f>
        <v>1.0125</v>
      </c>
      <c r="P2185">
        <f>E2185/L2185</f>
        <v>63.28125</v>
      </c>
      <c r="Q2185" t="s">
        <v>8313</v>
      </c>
      <c r="R2185" t="s">
        <v>8314</v>
      </c>
      <c r="S2185" s="9">
        <f t="shared" si="68"/>
        <v>42154.934305555558</v>
      </c>
      <c r="T2185" s="9">
        <f t="shared" si="69"/>
        <v>42214.934305555558</v>
      </c>
    </row>
    <row r="2186" spans="1:20" ht="45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>E2186/D2186</f>
        <v>65</v>
      </c>
      <c r="P2186">
        <f>E2186/L2186</f>
        <v>21.666666666666668</v>
      </c>
      <c r="Q2186" t="s">
        <v>8313</v>
      </c>
      <c r="R2186" t="s">
        <v>8314</v>
      </c>
      <c r="S2186" s="9">
        <f t="shared" si="68"/>
        <v>42432.493391203701</v>
      </c>
      <c r="T2186" s="9">
        <f t="shared" si="69"/>
        <v>42457.45172453703</v>
      </c>
    </row>
    <row r="2187" spans="1:20" ht="45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>E2187/D2187</f>
        <v>1.0142212307692309</v>
      </c>
      <c r="P2187">
        <f>E2187/L2187</f>
        <v>74.575090497737563</v>
      </c>
      <c r="Q2187" t="s">
        <v>8321</v>
      </c>
      <c r="R2187" t="s">
        <v>8343</v>
      </c>
      <c r="S2187" s="9">
        <f t="shared" si="68"/>
        <v>42773.91300925926</v>
      </c>
      <c r="T2187" s="9">
        <f t="shared" si="69"/>
        <v>42822.874999999993</v>
      </c>
    </row>
    <row r="2188" spans="1:20" ht="30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>E2188/D2188</f>
        <v>0</v>
      </c>
      <c r="P2188" t="e">
        <f>E2188/L2188</f>
        <v>#DIV/0!</v>
      </c>
      <c r="Q2188" t="s">
        <v>8321</v>
      </c>
      <c r="R2188" t="s">
        <v>8343</v>
      </c>
      <c r="S2188" s="9">
        <f t="shared" si="68"/>
        <v>42779.005324074074</v>
      </c>
      <c r="T2188" s="9">
        <f t="shared" si="69"/>
        <v>42838.963657407403</v>
      </c>
    </row>
    <row r="2189" spans="1:20" ht="45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>E2189/D2189</f>
        <v>0.21714285714285714</v>
      </c>
      <c r="P2189">
        <f>E2189/L2189</f>
        <v>76</v>
      </c>
      <c r="Q2189" t="s">
        <v>8321</v>
      </c>
      <c r="R2189" t="s">
        <v>8343</v>
      </c>
      <c r="S2189" s="9">
        <f t="shared" si="68"/>
        <v>42808.57335648148</v>
      </c>
      <c r="T2189" s="9">
        <f t="shared" si="69"/>
        <v>42832.57335648148</v>
      </c>
    </row>
    <row r="2190" spans="1:20" ht="30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>E2190/D2190</f>
        <v>1.0912500000000001</v>
      </c>
      <c r="P2190">
        <f>E2190/L2190</f>
        <v>86.43564356435644</v>
      </c>
      <c r="Q2190" t="s">
        <v>8321</v>
      </c>
      <c r="R2190" t="s">
        <v>8343</v>
      </c>
      <c r="S2190" s="9">
        <f t="shared" si="68"/>
        <v>42783.606956018521</v>
      </c>
      <c r="T2190" s="9">
        <f t="shared" si="69"/>
        <v>42811.565289351849</v>
      </c>
    </row>
    <row r="2191" spans="1:20" ht="45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>E2191/D2191</f>
        <v>1.0285714285714285</v>
      </c>
      <c r="P2191">
        <f>E2191/L2191</f>
        <v>24</v>
      </c>
      <c r="Q2191" t="s">
        <v>8321</v>
      </c>
      <c r="R2191" t="s">
        <v>8343</v>
      </c>
      <c r="S2191" s="9">
        <f t="shared" si="68"/>
        <v>42788.041932870365</v>
      </c>
      <c r="T2191" s="9">
        <f t="shared" si="69"/>
        <v>42818.0002662037</v>
      </c>
    </row>
    <row r="2192" spans="1:20" ht="45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>E2192/D2192</f>
        <v>3.5999999999999999E-3</v>
      </c>
      <c r="P2192">
        <f>E2192/L2192</f>
        <v>18</v>
      </c>
      <c r="Q2192" t="s">
        <v>8321</v>
      </c>
      <c r="R2192" t="s">
        <v>8343</v>
      </c>
      <c r="S2192" s="9">
        <f t="shared" si="68"/>
        <v>42792.635636574072</v>
      </c>
      <c r="T2192" s="9">
        <f t="shared" si="69"/>
        <v>42852.593969907401</v>
      </c>
    </row>
    <row r="2193" spans="1:20" ht="45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>E2193/D2193</f>
        <v>0.3125</v>
      </c>
      <c r="P2193">
        <f>E2193/L2193</f>
        <v>80.128205128205124</v>
      </c>
      <c r="Q2193" t="s">
        <v>8321</v>
      </c>
      <c r="R2193" t="s">
        <v>8343</v>
      </c>
      <c r="S2193" s="9">
        <f t="shared" si="68"/>
        <v>42801.838483796295</v>
      </c>
      <c r="T2193" s="9">
        <f t="shared" si="69"/>
        <v>42835.635416666664</v>
      </c>
    </row>
    <row r="2194" spans="1:20" ht="60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>E2194/D2194</f>
        <v>0.443</v>
      </c>
      <c r="P2194">
        <f>E2194/L2194</f>
        <v>253.14285714285714</v>
      </c>
      <c r="Q2194" t="s">
        <v>8321</v>
      </c>
      <c r="R2194" t="s">
        <v>8343</v>
      </c>
      <c r="S2194" s="9">
        <f t="shared" si="68"/>
        <v>42804.326319444437</v>
      </c>
      <c r="T2194" s="9">
        <f t="shared" si="69"/>
        <v>42834.28465277778</v>
      </c>
    </row>
    <row r="2195" spans="1:20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>E2195/D2195</f>
        <v>1</v>
      </c>
      <c r="P2195">
        <f>E2195/L2195</f>
        <v>171.42857142857142</v>
      </c>
      <c r="Q2195" t="s">
        <v>8321</v>
      </c>
      <c r="R2195" t="s">
        <v>8343</v>
      </c>
      <c r="S2195" s="9">
        <f t="shared" si="68"/>
        <v>42780.734143518515</v>
      </c>
      <c r="T2195" s="9">
        <f t="shared" si="69"/>
        <v>42810.692476851851</v>
      </c>
    </row>
    <row r="2196" spans="1:20" ht="45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>E2196/D2196</f>
        <v>0.254</v>
      </c>
      <c r="P2196">
        <f>E2196/L2196</f>
        <v>57.727272727272727</v>
      </c>
      <c r="Q2196" t="s">
        <v>8321</v>
      </c>
      <c r="R2196" t="s">
        <v>8343</v>
      </c>
      <c r="S2196" s="9">
        <f t="shared" si="68"/>
        <v>42801.222708333335</v>
      </c>
      <c r="T2196" s="9">
        <f t="shared" si="69"/>
        <v>42831.181041666663</v>
      </c>
    </row>
    <row r="2197" spans="1:20" ht="45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>E2197/D2197</f>
        <v>0.33473333333333333</v>
      </c>
      <c r="P2197">
        <f>E2197/L2197</f>
        <v>264.26315789473682</v>
      </c>
      <c r="Q2197" t="s">
        <v>8321</v>
      </c>
      <c r="R2197" t="s">
        <v>8343</v>
      </c>
      <c r="S2197" s="9">
        <f t="shared" si="68"/>
        <v>42795.493148148147</v>
      </c>
      <c r="T2197" s="9">
        <f t="shared" si="69"/>
        <v>42827.833333333336</v>
      </c>
    </row>
    <row r="2198" spans="1:20" ht="45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>E2198/D2198</f>
        <v>0.47799999999999998</v>
      </c>
      <c r="P2198">
        <f>E2198/L2198</f>
        <v>159.33333333333334</v>
      </c>
      <c r="Q2198" t="s">
        <v>8321</v>
      </c>
      <c r="R2198" t="s">
        <v>8343</v>
      </c>
      <c r="S2198" s="9">
        <f t="shared" si="68"/>
        <v>42787.94290509259</v>
      </c>
      <c r="T2198" s="9">
        <f t="shared" si="69"/>
        <v>42820.790972222218</v>
      </c>
    </row>
    <row r="2199" spans="1:20" ht="45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>E2199/D2199</f>
        <v>9.3333333333333338E-2</v>
      </c>
      <c r="P2199">
        <f>E2199/L2199</f>
        <v>35</v>
      </c>
      <c r="Q2199" t="s">
        <v>8321</v>
      </c>
      <c r="R2199" t="s">
        <v>8343</v>
      </c>
      <c r="S2199" s="9">
        <f t="shared" si="68"/>
        <v>42803.711944444447</v>
      </c>
      <c r="T2199" s="9">
        <f t="shared" si="69"/>
        <v>42834.624999999993</v>
      </c>
    </row>
    <row r="2200" spans="1:20" ht="45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>E2200/D2200</f>
        <v>5.0000000000000001E-4</v>
      </c>
      <c r="P2200">
        <f>E2200/L2200</f>
        <v>5</v>
      </c>
      <c r="Q2200" t="s">
        <v>8321</v>
      </c>
      <c r="R2200" t="s">
        <v>8343</v>
      </c>
      <c r="S2200" s="9">
        <f t="shared" si="68"/>
        <v>42791.461504629631</v>
      </c>
      <c r="T2200" s="9">
        <f t="shared" si="69"/>
        <v>42820.98333333333</v>
      </c>
    </row>
    <row r="2201" spans="1:20" ht="45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>E2201/D2201</f>
        <v>0.11708333333333333</v>
      </c>
      <c r="P2201">
        <f>E2201/L2201</f>
        <v>61.086956521739133</v>
      </c>
      <c r="Q2201" t="s">
        <v>8321</v>
      </c>
      <c r="R2201" t="s">
        <v>8343</v>
      </c>
      <c r="S2201" s="9">
        <f t="shared" si="68"/>
        <v>42800.823078703703</v>
      </c>
      <c r="T2201" s="9">
        <f t="shared" si="69"/>
        <v>42834.833333333336</v>
      </c>
    </row>
    <row r="2202" spans="1:20" ht="45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>E2202/D2202</f>
        <v>0</v>
      </c>
      <c r="P2202" t="e">
        <f>E2202/L2202</f>
        <v>#DIV/0!</v>
      </c>
      <c r="Q2202" t="s">
        <v>8321</v>
      </c>
      <c r="R2202" t="s">
        <v>8343</v>
      </c>
      <c r="S2202" s="9">
        <f t="shared" si="68"/>
        <v>42795.861238425925</v>
      </c>
      <c r="T2202" s="9">
        <f t="shared" si="69"/>
        <v>42825.819571759253</v>
      </c>
    </row>
    <row r="2203" spans="1:20" ht="45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>E2203/D2203</f>
        <v>0.20208000000000001</v>
      </c>
      <c r="P2203">
        <f>E2203/L2203</f>
        <v>114.81818181818181</v>
      </c>
      <c r="Q2203" t="s">
        <v>8321</v>
      </c>
      <c r="R2203" t="s">
        <v>8343</v>
      </c>
      <c r="S2203" s="9">
        <f t="shared" si="68"/>
        <v>42804.824629629627</v>
      </c>
      <c r="T2203" s="9">
        <f t="shared" si="69"/>
        <v>42834.782962962963</v>
      </c>
    </row>
    <row r="2204" spans="1:20" ht="75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>E2204/D2204</f>
        <v>0</v>
      </c>
      <c r="P2204" t="e">
        <f>E2204/L2204</f>
        <v>#DIV/0!</v>
      </c>
      <c r="Q2204" t="s">
        <v>8321</v>
      </c>
      <c r="R2204" t="s">
        <v>8343</v>
      </c>
      <c r="S2204" s="9">
        <f t="shared" si="68"/>
        <v>42795.999537037038</v>
      </c>
      <c r="T2204" s="9">
        <f t="shared" si="69"/>
        <v>42819.939583333333</v>
      </c>
    </row>
    <row r="2205" spans="1:20" ht="45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>E2205/D2205</f>
        <v>4.2311459353574929E-2</v>
      </c>
      <c r="P2205">
        <f>E2205/L2205</f>
        <v>54</v>
      </c>
      <c r="Q2205" t="s">
        <v>8321</v>
      </c>
      <c r="R2205" t="s">
        <v>8343</v>
      </c>
      <c r="S2205" s="9">
        <f t="shared" si="68"/>
        <v>42806.655613425923</v>
      </c>
      <c r="T2205" s="9">
        <f t="shared" si="69"/>
        <v>42836.655613425923</v>
      </c>
    </row>
    <row r="2206" spans="1:20" ht="45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>E2206/D2206</f>
        <v>0.2606</v>
      </c>
      <c r="P2206">
        <f>E2206/L2206</f>
        <v>65.974683544303801</v>
      </c>
      <c r="Q2206" t="s">
        <v>8321</v>
      </c>
      <c r="R2206" t="s">
        <v>8343</v>
      </c>
      <c r="S2206" s="9">
        <f t="shared" si="68"/>
        <v>42795.863310185181</v>
      </c>
      <c r="T2206" s="9">
        <f t="shared" si="69"/>
        <v>42825.958333333336</v>
      </c>
    </row>
    <row r="2207" spans="1:20" ht="45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>E2207/D2207</f>
        <v>0.39120962394619685</v>
      </c>
      <c r="P2207">
        <f>E2207/L2207</f>
        <v>64.53125</v>
      </c>
      <c r="Q2207" t="s">
        <v>8332</v>
      </c>
      <c r="R2207" t="s">
        <v>8348</v>
      </c>
      <c r="S2207" s="9">
        <f t="shared" si="68"/>
        <v>42799.052094907405</v>
      </c>
      <c r="T2207" s="9">
        <f t="shared" si="69"/>
        <v>42829.010428240734</v>
      </c>
    </row>
    <row r="2208" spans="1:20" ht="45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>E2208/D2208</f>
        <v>3.1481481481481478E-2</v>
      </c>
      <c r="P2208">
        <f>E2208/L2208</f>
        <v>21.25</v>
      </c>
      <c r="Q2208" t="s">
        <v>8332</v>
      </c>
      <c r="R2208" t="s">
        <v>8348</v>
      </c>
      <c r="S2208" s="9">
        <f t="shared" si="68"/>
        <v>42804.6871412037</v>
      </c>
      <c r="T2208" s="9">
        <f t="shared" si="69"/>
        <v>42834.645474537036</v>
      </c>
    </row>
    <row r="2209" spans="1:20" ht="45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>E2209/D2209</f>
        <v>0.48</v>
      </c>
      <c r="P2209">
        <f>E2209/L2209</f>
        <v>30</v>
      </c>
      <c r="Q2209" t="s">
        <v>8332</v>
      </c>
      <c r="R2209" t="s">
        <v>8348</v>
      </c>
      <c r="S2209" s="9">
        <f t="shared" si="68"/>
        <v>42807.546840277777</v>
      </c>
      <c r="T2209" s="9">
        <f t="shared" si="69"/>
        <v>42814.546840277777</v>
      </c>
    </row>
    <row r="2210" spans="1:20" ht="30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>E2210/D2210</f>
        <v>0.20733333333333334</v>
      </c>
      <c r="P2210">
        <f>E2210/L2210</f>
        <v>25.491803278688526</v>
      </c>
      <c r="Q2210" t="s">
        <v>8332</v>
      </c>
      <c r="R2210" t="s">
        <v>8348</v>
      </c>
      <c r="S2210" s="9">
        <f t="shared" si="68"/>
        <v>42790.67690972222</v>
      </c>
      <c r="T2210" s="9">
        <f t="shared" si="69"/>
        <v>42820.635243055549</v>
      </c>
    </row>
    <row r="2211" spans="1:20" ht="45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>E2211/D2211</f>
        <v>0.08</v>
      </c>
      <c r="P2211">
        <f>E2211/L2211</f>
        <v>11.428571428571429</v>
      </c>
      <c r="Q2211" t="s">
        <v>8332</v>
      </c>
      <c r="R2211" t="s">
        <v>8348</v>
      </c>
      <c r="S2211" s="9">
        <f t="shared" si="68"/>
        <v>42793.814016203702</v>
      </c>
      <c r="T2211" s="9">
        <f t="shared" si="69"/>
        <v>42823.772349537037</v>
      </c>
    </row>
    <row r="2212" spans="1:20" ht="45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>E2212/D2212</f>
        <v>7.1999999999999998E-3</v>
      </c>
      <c r="P2212">
        <f>E2212/L2212</f>
        <v>108</v>
      </c>
      <c r="Q2212" t="s">
        <v>8332</v>
      </c>
      <c r="R2212" t="s">
        <v>8348</v>
      </c>
      <c r="S2212" s="9">
        <f t="shared" si="68"/>
        <v>42803.825787037036</v>
      </c>
      <c r="T2212" s="9">
        <f t="shared" si="69"/>
        <v>42855.499999999993</v>
      </c>
    </row>
    <row r="2213" spans="1:20" ht="45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>E2213/D2213</f>
        <v>0.46176470588235297</v>
      </c>
      <c r="P2213">
        <f>E2213/L2213</f>
        <v>34.130434782608695</v>
      </c>
      <c r="Q2213" t="s">
        <v>8313</v>
      </c>
      <c r="R2213" t="s">
        <v>8353</v>
      </c>
      <c r="S2213" s="9">
        <f t="shared" si="68"/>
        <v>42801.566365740735</v>
      </c>
      <c r="T2213" s="9">
        <f t="shared" si="69"/>
        <v>42832.524699074071</v>
      </c>
    </row>
    <row r="2214" spans="1:20" ht="45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>E2214/D2214</f>
        <v>0.34410000000000002</v>
      </c>
      <c r="P2214">
        <f>E2214/L2214</f>
        <v>132.34615384615384</v>
      </c>
      <c r="Q2214" t="s">
        <v>8313</v>
      </c>
      <c r="R2214" t="s">
        <v>8353</v>
      </c>
      <c r="S2214" s="9">
        <f t="shared" si="68"/>
        <v>42800.593483796292</v>
      </c>
      <c r="T2214" s="9">
        <f t="shared" si="69"/>
        <v>42830.551817129628</v>
      </c>
    </row>
    <row r="2215" spans="1:20" ht="30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>E2215/D2215</f>
        <v>1.0375000000000001</v>
      </c>
      <c r="P2215">
        <f>E2215/L2215</f>
        <v>922.22222222222217</v>
      </c>
      <c r="Q2215" t="s">
        <v>8313</v>
      </c>
      <c r="R2215" t="s">
        <v>8353</v>
      </c>
      <c r="S2215" s="9">
        <f t="shared" si="68"/>
        <v>42756.481828703698</v>
      </c>
      <c r="T2215" s="9">
        <f t="shared" si="69"/>
        <v>42816.440162037034</v>
      </c>
    </row>
    <row r="2216" spans="1:20" ht="45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>E2216/D2216</f>
        <v>6.0263157894736845E-2</v>
      </c>
      <c r="P2216">
        <f>E2216/L2216</f>
        <v>163.57142857142858</v>
      </c>
      <c r="Q2216" t="s">
        <v>8313</v>
      </c>
      <c r="R2216" t="s">
        <v>8353</v>
      </c>
      <c r="S2216" s="9">
        <f t="shared" si="68"/>
        <v>42787.654097222221</v>
      </c>
      <c r="T2216" s="9">
        <f t="shared" si="69"/>
        <v>42830.61243055555</v>
      </c>
    </row>
    <row r="2217" spans="1:20" ht="30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>E2217/D2217</f>
        <v>0.10539393939393939</v>
      </c>
      <c r="P2217">
        <f>E2217/L2217</f>
        <v>217.375</v>
      </c>
      <c r="Q2217" t="s">
        <v>8313</v>
      </c>
      <c r="R2217" t="s">
        <v>8353</v>
      </c>
      <c r="S2217" s="9">
        <f t="shared" si="68"/>
        <v>42773.70784722222</v>
      </c>
      <c r="T2217" s="9">
        <f t="shared" si="69"/>
        <v>42818.666180555556</v>
      </c>
    </row>
    <row r="2218" spans="1:20" ht="45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>E2218/D2218</f>
        <v>1.0860666666666667</v>
      </c>
      <c r="P2218">
        <f>E2218/L2218</f>
        <v>139.23931623931625</v>
      </c>
      <c r="Q2218" t="s">
        <v>8313</v>
      </c>
      <c r="R2218" t="s">
        <v>8314</v>
      </c>
      <c r="S2218" s="9">
        <f t="shared" si="68"/>
        <v>42780.617372685178</v>
      </c>
      <c r="T2218" s="9">
        <f t="shared" si="69"/>
        <v>42810.575706018521</v>
      </c>
    </row>
    <row r="2219" spans="1:20" ht="45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>E2219/D2219</f>
        <v>8.0000000000000002E-3</v>
      </c>
      <c r="P2219">
        <f>E2219/L2219</f>
        <v>10</v>
      </c>
      <c r="Q2219" t="s">
        <v>8313</v>
      </c>
      <c r="R2219" t="s">
        <v>8314</v>
      </c>
      <c r="S2219" s="9">
        <f t="shared" si="68"/>
        <v>42803.634479166663</v>
      </c>
      <c r="T2219" s="9">
        <f t="shared" si="69"/>
        <v>42843.592812499999</v>
      </c>
    </row>
    <row r="2220" spans="1:20" ht="30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>E2220/D2220</f>
        <v>3.7499999999999999E-2</v>
      </c>
      <c r="P2220">
        <f>E2220/L2220</f>
        <v>93.75</v>
      </c>
      <c r="Q2220" t="s">
        <v>8313</v>
      </c>
      <c r="R2220" t="s">
        <v>8314</v>
      </c>
      <c r="S2220" s="9">
        <f t="shared" si="68"/>
        <v>42808.431898148141</v>
      </c>
      <c r="T2220" s="9">
        <f t="shared" si="69"/>
        <v>42838.999305555553</v>
      </c>
    </row>
    <row r="2221" spans="1:20" ht="30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>E2221/D2221</f>
        <v>0.15731707317073171</v>
      </c>
      <c r="P2221">
        <f>E2221/L2221</f>
        <v>53.75</v>
      </c>
      <c r="Q2221" t="s">
        <v>8313</v>
      </c>
      <c r="R2221" t="s">
        <v>8314</v>
      </c>
      <c r="S2221" s="9">
        <f t="shared" si="68"/>
        <v>42803.370891203704</v>
      </c>
      <c r="T2221" s="9">
        <f t="shared" si="69"/>
        <v>42833.329224537032</v>
      </c>
    </row>
    <row r="2222" spans="1:20" ht="30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>E2222/D2222</f>
        <v>3.3333333333333332E-4</v>
      </c>
      <c r="P2222">
        <f>E2222/L2222</f>
        <v>10</v>
      </c>
      <c r="Q2222" t="s">
        <v>8313</v>
      </c>
      <c r="R2222" t="s">
        <v>8314</v>
      </c>
      <c r="S2222" s="9">
        <f t="shared" si="68"/>
        <v>42786.141898148147</v>
      </c>
      <c r="T2222" s="9">
        <f t="shared" si="69"/>
        <v>42846.100231481476</v>
      </c>
    </row>
    <row r="2223" spans="1:20" ht="45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1.08</v>
      </c>
      <c r="P2223">
        <f>E2223/L2223</f>
        <v>33.75</v>
      </c>
      <c r="Q2223" t="s">
        <v>8313</v>
      </c>
      <c r="R2223" t="s">
        <v>8314</v>
      </c>
      <c r="S2223" s="9">
        <f t="shared" si="68"/>
        <v>42788.356874999998</v>
      </c>
      <c r="T2223" s="9">
        <f t="shared" si="69"/>
        <v>42818.315208333333</v>
      </c>
    </row>
    <row r="2224" spans="1:20" ht="45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>E2224/D2224</f>
        <v>0.22500000000000001</v>
      </c>
      <c r="P2224">
        <f>E2224/L2224</f>
        <v>18.75</v>
      </c>
      <c r="Q2224" t="s">
        <v>8313</v>
      </c>
      <c r="R2224" t="s">
        <v>8314</v>
      </c>
      <c r="S2224" s="9">
        <f t="shared" si="68"/>
        <v>42800.511793981474</v>
      </c>
      <c r="T2224" s="9">
        <f t="shared" si="69"/>
        <v>42821.470127314817</v>
      </c>
    </row>
    <row r="2225" spans="1:20" ht="45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>E2225/D2225</f>
        <v>0.20849420849420849</v>
      </c>
      <c r="P2225">
        <f>E2225/L2225</f>
        <v>23.142857142857142</v>
      </c>
      <c r="Q2225" t="s">
        <v>8313</v>
      </c>
      <c r="R2225" t="s">
        <v>8314</v>
      </c>
      <c r="S2225" s="9">
        <f t="shared" si="68"/>
        <v>42806.943530092591</v>
      </c>
      <c r="T2225" s="9">
        <f t="shared" si="69"/>
        <v>42828.943530092591</v>
      </c>
    </row>
    <row r="2226" spans="1:20" ht="45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>E2226/D2226</f>
        <v>1.278</v>
      </c>
      <c r="P2226">
        <f>E2226/L2226</f>
        <v>29.045454545454547</v>
      </c>
      <c r="Q2226" t="s">
        <v>8313</v>
      </c>
      <c r="R2226" t="s">
        <v>8314</v>
      </c>
      <c r="S2226" s="9">
        <f t="shared" si="68"/>
        <v>42789.25409722222</v>
      </c>
      <c r="T2226" s="9">
        <f t="shared" si="69"/>
        <v>42825.749305555553</v>
      </c>
    </row>
    <row r="2227" spans="1:20" ht="30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>E2227/D2227</f>
        <v>3.3333333333333333E-2</v>
      </c>
      <c r="P2227">
        <f>E2227/L2227</f>
        <v>50</v>
      </c>
      <c r="Q2227" t="s">
        <v>8313</v>
      </c>
      <c r="R2227" t="s">
        <v>8314</v>
      </c>
      <c r="S2227" s="9">
        <f t="shared" si="68"/>
        <v>42807.676724537036</v>
      </c>
      <c r="T2227" s="9">
        <f t="shared" si="69"/>
        <v>42858.591666666667</v>
      </c>
    </row>
    <row r="2228" spans="1:20" ht="60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t="e">
        <f>E2228/L2228</f>
        <v>#DIV/0!</v>
      </c>
      <c r="Q2228" t="s">
        <v>8313</v>
      </c>
      <c r="R2228" t="s">
        <v>8314</v>
      </c>
      <c r="S2228" s="9">
        <f t="shared" si="68"/>
        <v>42809.437581018516</v>
      </c>
      <c r="T2228" s="9">
        <f t="shared" si="69"/>
        <v>42828.437581018516</v>
      </c>
    </row>
    <row r="2229" spans="1:20" ht="45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>E2229/D2229</f>
        <v>5.3999999999999999E-2</v>
      </c>
      <c r="P2229">
        <f>E2229/L2229</f>
        <v>450</v>
      </c>
      <c r="Q2229" t="s">
        <v>8313</v>
      </c>
      <c r="R2229" t="s">
        <v>8314</v>
      </c>
      <c r="S2229" s="9">
        <f t="shared" si="68"/>
        <v>42785.062037037038</v>
      </c>
      <c r="T2229" s="9">
        <f t="shared" si="69"/>
        <v>42818.981249999997</v>
      </c>
    </row>
    <row r="2230" spans="1:20" ht="45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>E2230/D2230</f>
        <v>9.5999999999999992E-3</v>
      </c>
      <c r="P2230">
        <f>E2230/L2230</f>
        <v>24</v>
      </c>
      <c r="Q2230" t="s">
        <v>8313</v>
      </c>
      <c r="R2230" t="s">
        <v>8314</v>
      </c>
      <c r="S2230" s="9">
        <f t="shared" si="68"/>
        <v>42802.510451388887</v>
      </c>
      <c r="T2230" s="9">
        <f t="shared" si="69"/>
        <v>42832.468784722216</v>
      </c>
    </row>
    <row r="2231" spans="1:20" ht="60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>E2231/D2231</f>
        <v>0.51600000000000001</v>
      </c>
      <c r="P2231">
        <f>E2231/L2231</f>
        <v>32.25</v>
      </c>
      <c r="Q2231" t="s">
        <v>8313</v>
      </c>
      <c r="R2231" t="s">
        <v>8314</v>
      </c>
      <c r="S2231" s="9">
        <f t="shared" si="68"/>
        <v>42800.544999999998</v>
      </c>
      <c r="T2231" s="9">
        <f t="shared" si="69"/>
        <v>42841.624999999993</v>
      </c>
    </row>
    <row r="2232" spans="1:20" ht="45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>E2232/D2232</f>
        <v>1.6363636363636365E-2</v>
      </c>
      <c r="P2232">
        <f>E2232/L2232</f>
        <v>15</v>
      </c>
      <c r="Q2232" t="s">
        <v>8313</v>
      </c>
      <c r="R2232" t="s">
        <v>8314</v>
      </c>
      <c r="S2232" s="9">
        <f t="shared" si="68"/>
        <v>42783.304849537039</v>
      </c>
      <c r="T2232" s="9">
        <f t="shared" si="69"/>
        <v>42813.263182870367</v>
      </c>
    </row>
    <row r="2233" spans="1:20" ht="60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>E2233/D2233</f>
        <v>0</v>
      </c>
      <c r="P2233" t="e">
        <f>E2233/L2233</f>
        <v>#DIV/0!</v>
      </c>
      <c r="Q2233" t="s">
        <v>8313</v>
      </c>
      <c r="R2233" t="s">
        <v>8314</v>
      </c>
      <c r="S2233" s="9">
        <f t="shared" si="68"/>
        <v>42808.149953703702</v>
      </c>
      <c r="T2233" s="9">
        <f t="shared" si="69"/>
        <v>42834.149953703702</v>
      </c>
    </row>
    <row r="2234" spans="1:20" ht="60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>E2234/D2234</f>
        <v>0.754</v>
      </c>
      <c r="P2234">
        <f>E2234/L2234</f>
        <v>251.33333333333334</v>
      </c>
      <c r="Q2234" t="s">
        <v>8313</v>
      </c>
      <c r="R2234" t="s">
        <v>8314</v>
      </c>
      <c r="S2234" s="9">
        <f t="shared" si="68"/>
        <v>42796.329942129632</v>
      </c>
      <c r="T2234" s="9">
        <f t="shared" si="69"/>
        <v>42813.041666666664</v>
      </c>
    </row>
    <row r="2235" spans="1:20" ht="30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>E2235/D2235</f>
        <v>0</v>
      </c>
      <c r="P2235" t="e">
        <f>E2235/L2235</f>
        <v>#DIV/0!</v>
      </c>
      <c r="Q2235" t="s">
        <v>8313</v>
      </c>
      <c r="R2235" t="s">
        <v>8314</v>
      </c>
      <c r="S2235" s="9">
        <f t="shared" si="68"/>
        <v>42761.832569444443</v>
      </c>
      <c r="T2235" s="9">
        <f t="shared" si="69"/>
        <v>42821.790902777771</v>
      </c>
    </row>
    <row r="2236" spans="1:20" ht="30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>E2236/D2236</f>
        <v>0.105</v>
      </c>
      <c r="P2236">
        <f>E2236/L2236</f>
        <v>437.5</v>
      </c>
      <c r="Q2236" t="s">
        <v>8313</v>
      </c>
      <c r="R2236" t="s">
        <v>8314</v>
      </c>
      <c r="S2236" s="9">
        <f t="shared" si="68"/>
        <v>42796.474143518521</v>
      </c>
      <c r="T2236" s="9">
        <f t="shared" si="69"/>
        <v>42841.432476851849</v>
      </c>
    </row>
    <row r="2237" spans="1:20" ht="45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>E2237/D2237</f>
        <v>0</v>
      </c>
      <c r="P2237" t="e">
        <f>E2237/L2237</f>
        <v>#DIV/0!</v>
      </c>
      <c r="Q2237" t="s">
        <v>8306</v>
      </c>
      <c r="R2237" t="s">
        <v>8310</v>
      </c>
      <c r="S2237" s="9">
        <f t="shared" si="68"/>
        <v>42171.70475694444</v>
      </c>
      <c r="T2237" s="9">
        <f t="shared" si="69"/>
        <v>42231.70475694444</v>
      </c>
    </row>
    <row r="2238" spans="1:20" ht="45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>E2238/D2238</f>
        <v>1E-4</v>
      </c>
      <c r="P2238">
        <f>E2238/L2238</f>
        <v>5</v>
      </c>
      <c r="Q2238" t="s">
        <v>8306</v>
      </c>
      <c r="R2238" t="s">
        <v>8310</v>
      </c>
      <c r="S2238" s="9">
        <f t="shared" si="68"/>
        <v>41792.479108796295</v>
      </c>
      <c r="T2238" s="9">
        <f t="shared" si="69"/>
        <v>41822.479108796295</v>
      </c>
    </row>
    <row r="2239" spans="1:20" ht="45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>E2239/D2239</f>
        <v>0.15535714285714286</v>
      </c>
      <c r="P2239">
        <f>E2239/L2239</f>
        <v>43.5</v>
      </c>
      <c r="Q2239" t="s">
        <v>8306</v>
      </c>
      <c r="R2239" t="s">
        <v>8310</v>
      </c>
      <c r="S2239" s="9">
        <f t="shared" si="68"/>
        <v>41834.91847222222</v>
      </c>
      <c r="T2239" s="9">
        <f t="shared" si="69"/>
        <v>41867.779166666667</v>
      </c>
    </row>
    <row r="2240" spans="1:20" ht="60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>E2240/D2240</f>
        <v>0</v>
      </c>
      <c r="P2240" t="e">
        <f>E2240/L2240</f>
        <v>#DIV/0!</v>
      </c>
      <c r="Q2240" t="s">
        <v>8306</v>
      </c>
      <c r="R2240" t="s">
        <v>8310</v>
      </c>
      <c r="S2240" s="9">
        <f t="shared" si="68"/>
        <v>42243.752939814811</v>
      </c>
      <c r="T2240" s="9">
        <f t="shared" si="69"/>
        <v>42277.791666666664</v>
      </c>
    </row>
    <row r="2241" spans="1:20" ht="45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>E2241/D2241</f>
        <v>5.3333333333333332E-3</v>
      </c>
      <c r="P2241">
        <f>E2241/L2241</f>
        <v>91.428571428571431</v>
      </c>
      <c r="Q2241" t="s">
        <v>8306</v>
      </c>
      <c r="R2241" t="s">
        <v>8310</v>
      </c>
      <c r="S2241" s="9">
        <f t="shared" si="68"/>
        <v>41841.554409722223</v>
      </c>
      <c r="T2241" s="9">
        <f t="shared" si="69"/>
        <v>41901.554409722223</v>
      </c>
    </row>
    <row r="2242" spans="1:20" ht="30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>E2242/D2242</f>
        <v>0</v>
      </c>
      <c r="P2242" t="e">
        <f>E2242/L2242</f>
        <v>#DIV/0!</v>
      </c>
      <c r="Q2242" t="s">
        <v>8306</v>
      </c>
      <c r="R2242" t="s">
        <v>8310</v>
      </c>
      <c r="S2242" s="9">
        <f t="shared" si="68"/>
        <v>42351.450509259252</v>
      </c>
      <c r="T2242" s="9">
        <f t="shared" si="69"/>
        <v>42381.450509259252</v>
      </c>
    </row>
    <row r="2243" spans="1:20" ht="45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>E2243/D2243</f>
        <v>0.6</v>
      </c>
      <c r="P2243">
        <f>E2243/L2243</f>
        <v>3000</v>
      </c>
      <c r="Q2243" t="s">
        <v>8306</v>
      </c>
      <c r="R2243" t="s">
        <v>8310</v>
      </c>
      <c r="S2243" s="9">
        <f t="shared" ref="S2243:S2306" si="70">(J2243/86400)+25569+(-5/24)</f>
        <v>42720.867615740739</v>
      </c>
      <c r="T2243" s="9">
        <f t="shared" ref="T2243:T2306" si="71">(I2243/86400)+25569+(-5/24)</f>
        <v>42750.867615740739</v>
      </c>
    </row>
    <row r="2244" spans="1:20" ht="45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>E2244/D2244</f>
        <v>1E-4</v>
      </c>
      <c r="P2244">
        <f>E2244/L2244</f>
        <v>5.5</v>
      </c>
      <c r="Q2244" t="s">
        <v>8306</v>
      </c>
      <c r="R2244" t="s">
        <v>8310</v>
      </c>
      <c r="S2244" s="9">
        <f t="shared" si="70"/>
        <v>42160.719155092585</v>
      </c>
      <c r="T2244" s="9">
        <f t="shared" si="71"/>
        <v>42220.719155092585</v>
      </c>
    </row>
    <row r="2245" spans="1:20" ht="45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>E2245/D2245</f>
        <v>4.0625000000000001E-2</v>
      </c>
      <c r="P2245">
        <f>E2245/L2245</f>
        <v>108.33333333333333</v>
      </c>
      <c r="Q2245" t="s">
        <v>8306</v>
      </c>
      <c r="R2245" t="s">
        <v>8310</v>
      </c>
      <c r="S2245" s="9">
        <f t="shared" si="70"/>
        <v>42052.626967592594</v>
      </c>
      <c r="T2245" s="9">
        <f t="shared" si="71"/>
        <v>42082.585300925923</v>
      </c>
    </row>
    <row r="2246" spans="1:20" ht="45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>E2246/D2246</f>
        <v>0.224</v>
      </c>
      <c r="P2246">
        <f>E2246/L2246</f>
        <v>56</v>
      </c>
      <c r="Q2246" t="s">
        <v>8306</v>
      </c>
      <c r="R2246" t="s">
        <v>8310</v>
      </c>
      <c r="S2246" s="9">
        <f t="shared" si="70"/>
        <v>41900.296979166662</v>
      </c>
      <c r="T2246" s="9">
        <f t="shared" si="71"/>
        <v>41930.296979166662</v>
      </c>
    </row>
    <row r="2247" spans="1:20" ht="45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>E2247/D2247</f>
        <v>3.2500000000000001E-2</v>
      </c>
      <c r="P2247">
        <f>E2247/L2247</f>
        <v>32.5</v>
      </c>
      <c r="Q2247" t="s">
        <v>8306</v>
      </c>
      <c r="R2247" t="s">
        <v>8310</v>
      </c>
      <c r="S2247" s="9">
        <f t="shared" si="70"/>
        <v>42216.769479166665</v>
      </c>
      <c r="T2247" s="9">
        <f t="shared" si="71"/>
        <v>42246.019444444442</v>
      </c>
    </row>
    <row r="2248" spans="1:20" ht="45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>E2248/D2248</f>
        <v>2.0000000000000002E-5</v>
      </c>
      <c r="P2248">
        <f>E2248/L2248</f>
        <v>1</v>
      </c>
      <c r="Q2248" t="s">
        <v>8306</v>
      </c>
      <c r="R2248" t="s">
        <v>8310</v>
      </c>
      <c r="S2248" s="9">
        <f t="shared" si="70"/>
        <v>42533.972384259258</v>
      </c>
      <c r="T2248" s="9">
        <f t="shared" si="71"/>
        <v>42593.972384259258</v>
      </c>
    </row>
    <row r="2249" spans="1:20" ht="45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>E2249/D2249</f>
        <v>0</v>
      </c>
      <c r="P2249" t="e">
        <f>E2249/L2249</f>
        <v>#DIV/0!</v>
      </c>
      <c r="Q2249" t="s">
        <v>8306</v>
      </c>
      <c r="R2249" t="s">
        <v>8310</v>
      </c>
      <c r="S2249" s="9">
        <f t="shared" si="70"/>
        <v>42047.186608796292</v>
      </c>
      <c r="T2249" s="9">
        <f t="shared" si="71"/>
        <v>42082.144942129627</v>
      </c>
    </row>
    <row r="2250" spans="1:20" ht="45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>E2250/D2250</f>
        <v>0</v>
      </c>
      <c r="P2250" t="e">
        <f>E2250/L2250</f>
        <v>#DIV/0!</v>
      </c>
      <c r="Q2250" t="s">
        <v>8306</v>
      </c>
      <c r="R2250" t="s">
        <v>8310</v>
      </c>
      <c r="S2250" s="9">
        <f t="shared" si="70"/>
        <v>42033.364675925921</v>
      </c>
      <c r="T2250" s="9">
        <f t="shared" si="71"/>
        <v>42063.364675925921</v>
      </c>
    </row>
    <row r="2251" spans="1:20" ht="45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>E2251/D2251</f>
        <v>0</v>
      </c>
      <c r="P2251" t="e">
        <f>E2251/L2251</f>
        <v>#DIV/0!</v>
      </c>
      <c r="Q2251" t="s">
        <v>8306</v>
      </c>
      <c r="R2251" t="s">
        <v>8310</v>
      </c>
      <c r="S2251" s="9">
        <f t="shared" si="70"/>
        <v>42072.55064814815</v>
      </c>
      <c r="T2251" s="9">
        <f t="shared" si="71"/>
        <v>42132.55064814815</v>
      </c>
    </row>
    <row r="2252" spans="1:20" ht="45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>E2252/D2252</f>
        <v>6.4850000000000005E-2</v>
      </c>
      <c r="P2252">
        <f>E2252/L2252</f>
        <v>49.884615384615387</v>
      </c>
      <c r="Q2252" t="s">
        <v>8306</v>
      </c>
      <c r="R2252" t="s">
        <v>8310</v>
      </c>
      <c r="S2252" s="9">
        <f t="shared" si="70"/>
        <v>41855.569571759253</v>
      </c>
      <c r="T2252" s="9">
        <f t="shared" si="71"/>
        <v>41880.569571759253</v>
      </c>
    </row>
    <row r="2253" spans="1:20" ht="45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>E2253/D2253</f>
        <v>0</v>
      </c>
      <c r="P2253" t="e">
        <f>E2253/L2253</f>
        <v>#DIV/0!</v>
      </c>
      <c r="Q2253" t="s">
        <v>8306</v>
      </c>
      <c r="R2253" t="s">
        <v>8310</v>
      </c>
      <c r="S2253" s="9">
        <f t="shared" si="70"/>
        <v>42191.615729166668</v>
      </c>
      <c r="T2253" s="9">
        <f t="shared" si="71"/>
        <v>42221.615729166668</v>
      </c>
    </row>
    <row r="2254" spans="1:20" ht="30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>E2254/D2254</f>
        <v>0.4</v>
      </c>
      <c r="P2254">
        <f>E2254/L2254</f>
        <v>25.714285714285715</v>
      </c>
      <c r="Q2254" t="s">
        <v>8306</v>
      </c>
      <c r="R2254" t="s">
        <v>8310</v>
      </c>
      <c r="S2254" s="9">
        <f t="shared" si="70"/>
        <v>42069.839421296296</v>
      </c>
      <c r="T2254" s="9">
        <f t="shared" si="71"/>
        <v>42086.797754629624</v>
      </c>
    </row>
    <row r="2255" spans="1:20" ht="30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>E2255/D2255</f>
        <v>0</v>
      </c>
      <c r="P2255" t="e">
        <f>E2255/L2255</f>
        <v>#DIV/0!</v>
      </c>
      <c r="Q2255" t="s">
        <v>8306</v>
      </c>
      <c r="R2255" t="s">
        <v>8310</v>
      </c>
      <c r="S2255" s="9">
        <f t="shared" si="70"/>
        <v>42304.747048611105</v>
      </c>
      <c r="T2255" s="9">
        <f t="shared" si="71"/>
        <v>42334.788715277777</v>
      </c>
    </row>
    <row r="2256" spans="1:20" ht="30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>E2256/D2256</f>
        <v>0.2</v>
      </c>
      <c r="P2256">
        <f>E2256/L2256</f>
        <v>100</v>
      </c>
      <c r="Q2256" t="s">
        <v>8306</v>
      </c>
      <c r="R2256" t="s">
        <v>8310</v>
      </c>
      <c r="S2256" s="9">
        <f t="shared" si="70"/>
        <v>42402.872164351851</v>
      </c>
      <c r="T2256" s="9">
        <f t="shared" si="71"/>
        <v>42432.872164351851</v>
      </c>
    </row>
    <row r="2257" spans="1:20" ht="45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>E2257/D2257</f>
        <v>0.33416666666666667</v>
      </c>
      <c r="P2257">
        <f>E2257/L2257</f>
        <v>30.846153846153847</v>
      </c>
      <c r="Q2257" t="s">
        <v>8306</v>
      </c>
      <c r="R2257" t="s">
        <v>8310</v>
      </c>
      <c r="S2257" s="9">
        <f t="shared" si="70"/>
        <v>42067.782905092587</v>
      </c>
      <c r="T2257" s="9">
        <f t="shared" si="71"/>
        <v>42107.583333333336</v>
      </c>
    </row>
    <row r="2258" spans="1:20" ht="45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>E2258/D2258</f>
        <v>0.21092608822670172</v>
      </c>
      <c r="P2258">
        <f>E2258/L2258</f>
        <v>180.5</v>
      </c>
      <c r="Q2258" t="s">
        <v>8306</v>
      </c>
      <c r="R2258" t="s">
        <v>8310</v>
      </c>
      <c r="S2258" s="9">
        <f t="shared" si="70"/>
        <v>42147.533506944441</v>
      </c>
      <c r="T2258" s="9">
        <f t="shared" si="71"/>
        <v>42177.533506944441</v>
      </c>
    </row>
    <row r="2259" spans="1:20" ht="45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>E2259/D2259</f>
        <v>0</v>
      </c>
      <c r="P2259" t="e">
        <f>E2259/L2259</f>
        <v>#DIV/0!</v>
      </c>
      <c r="Q2259" t="s">
        <v>8306</v>
      </c>
      <c r="R2259" t="s">
        <v>8310</v>
      </c>
      <c r="S2259" s="9">
        <f t="shared" si="70"/>
        <v>42711.803611111107</v>
      </c>
      <c r="T2259" s="9">
        <f t="shared" si="71"/>
        <v>42741.803611111107</v>
      </c>
    </row>
    <row r="2260" spans="1:20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>E2260/D2260</f>
        <v>0.35855999999999999</v>
      </c>
      <c r="P2260">
        <f>E2260/L2260</f>
        <v>373.5</v>
      </c>
      <c r="Q2260" t="s">
        <v>8306</v>
      </c>
      <c r="R2260" t="s">
        <v>8310</v>
      </c>
      <c r="S2260" s="9">
        <f t="shared" si="70"/>
        <v>41939.601967592593</v>
      </c>
      <c r="T2260" s="9">
        <f t="shared" si="71"/>
        <v>41969.643634259257</v>
      </c>
    </row>
    <row r="2261" spans="1:20" ht="45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>E2261/D2261</f>
        <v>3.4000000000000002E-2</v>
      </c>
      <c r="P2261">
        <f>E2261/L2261</f>
        <v>25.5</v>
      </c>
      <c r="Q2261" t="s">
        <v>8306</v>
      </c>
      <c r="R2261" t="s">
        <v>8310</v>
      </c>
      <c r="S2261" s="9">
        <f t="shared" si="70"/>
        <v>41825.58289351852</v>
      </c>
      <c r="T2261" s="9">
        <f t="shared" si="71"/>
        <v>41882.957638888889</v>
      </c>
    </row>
    <row r="2262" spans="1:20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>E2262/D2262</f>
        <v>5.5E-2</v>
      </c>
      <c r="P2262">
        <f>E2262/L2262</f>
        <v>220</v>
      </c>
      <c r="Q2262" t="s">
        <v>8306</v>
      </c>
      <c r="R2262" t="s">
        <v>8310</v>
      </c>
      <c r="S2262" s="9">
        <f t="shared" si="70"/>
        <v>42570.702997685185</v>
      </c>
      <c r="T2262" s="9">
        <f t="shared" si="71"/>
        <v>42600.702997685185</v>
      </c>
    </row>
    <row r="2263" spans="1:20" ht="45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>E2263/D2263</f>
        <v>0</v>
      </c>
      <c r="P2263" t="e">
        <f>E2263/L2263</f>
        <v>#DIV/0!</v>
      </c>
      <c r="Q2263" t="s">
        <v>8306</v>
      </c>
      <c r="R2263" t="s">
        <v>8310</v>
      </c>
      <c r="S2263" s="9">
        <f t="shared" si="70"/>
        <v>42767.604560185187</v>
      </c>
      <c r="T2263" s="9">
        <f t="shared" si="71"/>
        <v>42797.624999999993</v>
      </c>
    </row>
    <row r="2264" spans="1:20" ht="30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>E2264/D2264</f>
        <v>0.16</v>
      </c>
      <c r="P2264">
        <f>E2264/L2264</f>
        <v>160</v>
      </c>
      <c r="Q2264" t="s">
        <v>8306</v>
      </c>
      <c r="R2264" t="s">
        <v>8310</v>
      </c>
      <c r="S2264" s="9">
        <f t="shared" si="70"/>
        <v>42182.02612268518</v>
      </c>
      <c r="T2264" s="9">
        <f t="shared" si="71"/>
        <v>42206.082638888889</v>
      </c>
    </row>
    <row r="2265" spans="1:20" ht="45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>E2265/D2265</f>
        <v>0</v>
      </c>
      <c r="P2265" t="e">
        <f>E2265/L2265</f>
        <v>#DIV/0!</v>
      </c>
      <c r="Q2265" t="s">
        <v>8306</v>
      </c>
      <c r="R2265" t="s">
        <v>8310</v>
      </c>
      <c r="S2265" s="9">
        <f t="shared" si="70"/>
        <v>41856.974710648145</v>
      </c>
      <c r="T2265" s="9">
        <f t="shared" si="71"/>
        <v>41886.974710648145</v>
      </c>
    </row>
    <row r="2266" spans="1:20" ht="45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>E2266/D2266</f>
        <v>6.8999999999999997E-4</v>
      </c>
      <c r="P2266">
        <f>E2266/L2266</f>
        <v>69</v>
      </c>
      <c r="Q2266" t="s">
        <v>8306</v>
      </c>
      <c r="R2266" t="s">
        <v>8310</v>
      </c>
      <c r="S2266" s="9">
        <f t="shared" si="70"/>
        <v>42556.482372685183</v>
      </c>
      <c r="T2266" s="9">
        <f t="shared" si="71"/>
        <v>42616.482372685183</v>
      </c>
    </row>
    <row r="2267" spans="1:20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>E2267/D2267</f>
        <v>4.1666666666666666E-3</v>
      </c>
      <c r="P2267">
        <f>E2267/L2267</f>
        <v>50</v>
      </c>
      <c r="Q2267" t="s">
        <v>8306</v>
      </c>
      <c r="R2267" t="s">
        <v>8310</v>
      </c>
      <c r="S2267" s="9">
        <f t="shared" si="70"/>
        <v>42527.442662037036</v>
      </c>
      <c r="T2267" s="9">
        <f t="shared" si="71"/>
        <v>42537.442662037036</v>
      </c>
    </row>
    <row r="2268" spans="1:20" ht="45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>E2268/D2268</f>
        <v>0.05</v>
      </c>
      <c r="P2268">
        <f>E2268/L2268</f>
        <v>83.333333333333329</v>
      </c>
      <c r="Q2268" t="s">
        <v>8306</v>
      </c>
      <c r="R2268" t="s">
        <v>8310</v>
      </c>
      <c r="S2268" s="9">
        <f t="shared" si="70"/>
        <v>42239.233078703699</v>
      </c>
      <c r="T2268" s="9">
        <f t="shared" si="71"/>
        <v>42279.233078703699</v>
      </c>
    </row>
    <row r="2269" spans="1:20" ht="45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>E2269/D2269</f>
        <v>1.7E-5</v>
      </c>
      <c r="P2269">
        <f>E2269/L2269</f>
        <v>5.666666666666667</v>
      </c>
      <c r="Q2269" t="s">
        <v>8306</v>
      </c>
      <c r="R2269" t="s">
        <v>8310</v>
      </c>
      <c r="S2269" s="9">
        <f t="shared" si="70"/>
        <v>41899.583703703705</v>
      </c>
      <c r="T2269" s="9">
        <f t="shared" si="71"/>
        <v>41929.583703703705</v>
      </c>
    </row>
    <row r="2270" spans="1:20" ht="45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>E2270/D2270</f>
        <v>0</v>
      </c>
      <c r="P2270" t="e">
        <f>E2270/L2270</f>
        <v>#DIV/0!</v>
      </c>
      <c r="Q2270" t="s">
        <v>8306</v>
      </c>
      <c r="R2270" t="s">
        <v>8310</v>
      </c>
      <c r="S2270" s="9">
        <f t="shared" si="70"/>
        <v>41911.726458333331</v>
      </c>
      <c r="T2270" s="9">
        <f t="shared" si="71"/>
        <v>41971.768124999995</v>
      </c>
    </row>
    <row r="2271" spans="1:20" ht="45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>E2271/D2271</f>
        <v>1.1999999999999999E-3</v>
      </c>
      <c r="P2271">
        <f>E2271/L2271</f>
        <v>1</v>
      </c>
      <c r="Q2271" t="s">
        <v>8306</v>
      </c>
      <c r="R2271" t="s">
        <v>8310</v>
      </c>
      <c r="S2271" s="9">
        <f t="shared" si="70"/>
        <v>42375.788553240738</v>
      </c>
      <c r="T2271" s="9">
        <f t="shared" si="71"/>
        <v>42435.788553240738</v>
      </c>
    </row>
    <row r="2272" spans="1:20" ht="45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>E2272/D2272</f>
        <v>0</v>
      </c>
      <c r="P2272" t="e">
        <f>E2272/L2272</f>
        <v>#DIV/0!</v>
      </c>
      <c r="Q2272" t="s">
        <v>8306</v>
      </c>
      <c r="R2272" t="s">
        <v>8310</v>
      </c>
      <c r="S2272" s="9">
        <f t="shared" si="70"/>
        <v>42135.462175925924</v>
      </c>
      <c r="T2272" s="9">
        <f t="shared" si="71"/>
        <v>42195.462175925924</v>
      </c>
    </row>
    <row r="2273" spans="1:20" ht="45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>E2273/D2273</f>
        <v>0.41857142857142859</v>
      </c>
      <c r="P2273">
        <f>E2273/L2273</f>
        <v>77.10526315789474</v>
      </c>
      <c r="Q2273" t="s">
        <v>8306</v>
      </c>
      <c r="R2273" t="s">
        <v>8310</v>
      </c>
      <c r="S2273" s="9">
        <f t="shared" si="70"/>
        <v>42259.334467592591</v>
      </c>
      <c r="T2273" s="9">
        <f t="shared" si="71"/>
        <v>42287.666666666664</v>
      </c>
    </row>
    <row r="2274" spans="1:20" ht="45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>E2274/D2274</f>
        <v>0.1048</v>
      </c>
      <c r="P2274">
        <f>E2274/L2274</f>
        <v>32.75</v>
      </c>
      <c r="Q2274" t="s">
        <v>8306</v>
      </c>
      <c r="R2274" t="s">
        <v>8310</v>
      </c>
      <c r="S2274" s="9">
        <f t="shared" si="70"/>
        <v>42741.640046296299</v>
      </c>
      <c r="T2274" s="9">
        <f t="shared" si="71"/>
        <v>42783.666666666664</v>
      </c>
    </row>
    <row r="2275" spans="1:20" ht="45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>E2275/D2275</f>
        <v>1.116E-2</v>
      </c>
      <c r="P2275">
        <f>E2275/L2275</f>
        <v>46.5</v>
      </c>
      <c r="Q2275" t="s">
        <v>8306</v>
      </c>
      <c r="R2275" t="s">
        <v>8310</v>
      </c>
      <c r="S2275" s="9">
        <f t="shared" si="70"/>
        <v>41887.175023148149</v>
      </c>
      <c r="T2275" s="9">
        <f t="shared" si="71"/>
        <v>41917.175023148149</v>
      </c>
    </row>
    <row r="2276" spans="1:20" ht="45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>E2276/D2276</f>
        <v>0</v>
      </c>
      <c r="P2276" t="e">
        <f>E2276/L2276</f>
        <v>#DIV/0!</v>
      </c>
      <c r="Q2276" t="s">
        <v>8306</v>
      </c>
      <c r="R2276" t="s">
        <v>8310</v>
      </c>
      <c r="S2276" s="9">
        <f t="shared" si="70"/>
        <v>42583.915532407402</v>
      </c>
      <c r="T2276" s="9">
        <f t="shared" si="71"/>
        <v>42613.915532407402</v>
      </c>
    </row>
    <row r="2277" spans="1:20" ht="30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>E2277/D2277</f>
        <v>0.26192500000000002</v>
      </c>
      <c r="P2277">
        <f>E2277/L2277</f>
        <v>87.308333333333337</v>
      </c>
      <c r="Q2277" t="s">
        <v>8306</v>
      </c>
      <c r="R2277" t="s">
        <v>8310</v>
      </c>
      <c r="S2277" s="9">
        <f t="shared" si="70"/>
        <v>41866.875034722216</v>
      </c>
      <c r="T2277" s="9">
        <f t="shared" si="71"/>
        <v>41896.875034722216</v>
      </c>
    </row>
    <row r="2278" spans="1:20" ht="45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>E2278/D2278</f>
        <v>0.58461538461538465</v>
      </c>
      <c r="P2278">
        <f>E2278/L2278</f>
        <v>54.285714285714285</v>
      </c>
      <c r="Q2278" t="s">
        <v>8306</v>
      </c>
      <c r="R2278" t="s">
        <v>8310</v>
      </c>
      <c r="S2278" s="9">
        <f t="shared" si="70"/>
        <v>42023.610289351847</v>
      </c>
      <c r="T2278" s="9">
        <f t="shared" si="71"/>
        <v>42043.610289351847</v>
      </c>
    </row>
    <row r="2279" spans="1:20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>E2279/D2279</f>
        <v>0</v>
      </c>
      <c r="P2279" t="e">
        <f>E2279/L2279</f>
        <v>#DIV/0!</v>
      </c>
      <c r="Q2279" t="s">
        <v>8306</v>
      </c>
      <c r="R2279" t="s">
        <v>8310</v>
      </c>
      <c r="S2279" s="9">
        <f t="shared" si="70"/>
        <v>42255.719490740739</v>
      </c>
      <c r="T2279" s="9">
        <f t="shared" si="71"/>
        <v>42285.665972222218</v>
      </c>
    </row>
    <row r="2280" spans="1:20" ht="45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>E2280/D2280</f>
        <v>0.2984</v>
      </c>
      <c r="P2280">
        <f>E2280/L2280</f>
        <v>93.25</v>
      </c>
      <c r="Q2280" t="s">
        <v>8306</v>
      </c>
      <c r="R2280" t="s">
        <v>8310</v>
      </c>
      <c r="S2280" s="9">
        <f t="shared" si="70"/>
        <v>41973.639629629623</v>
      </c>
      <c r="T2280" s="9">
        <f t="shared" si="71"/>
        <v>42033.639629629623</v>
      </c>
    </row>
    <row r="2281" spans="1:20" ht="45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>E2281/D2281</f>
        <v>0.50721666666666665</v>
      </c>
      <c r="P2281">
        <f>E2281/L2281</f>
        <v>117.68368136117556</v>
      </c>
      <c r="Q2281" t="s">
        <v>8306</v>
      </c>
      <c r="R2281" t="s">
        <v>8310</v>
      </c>
      <c r="S2281" s="9">
        <f t="shared" si="70"/>
        <v>42556.375034722216</v>
      </c>
      <c r="T2281" s="9">
        <f t="shared" si="71"/>
        <v>42586.375034722216</v>
      </c>
    </row>
    <row r="2282" spans="1:20" ht="45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>E2282/D2282</f>
        <v>0.16250000000000001</v>
      </c>
      <c r="P2282">
        <f>E2282/L2282</f>
        <v>76.470588235294116</v>
      </c>
      <c r="Q2282" t="s">
        <v>8306</v>
      </c>
      <c r="R2282" t="s">
        <v>8310</v>
      </c>
      <c r="S2282" s="9">
        <f t="shared" si="70"/>
        <v>42248.423865740733</v>
      </c>
      <c r="T2282" s="9">
        <f t="shared" si="71"/>
        <v>42283.423865740733</v>
      </c>
    </row>
    <row r="2283" spans="1:20" ht="45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>E2283/D2283</f>
        <v>0</v>
      </c>
      <c r="P2283" t="e">
        <f>E2283/L2283</f>
        <v>#DIV/0!</v>
      </c>
      <c r="Q2283" t="s">
        <v>8306</v>
      </c>
      <c r="R2283" t="s">
        <v>8310</v>
      </c>
      <c r="S2283" s="9">
        <f t="shared" si="70"/>
        <v>42566.79609953703</v>
      </c>
      <c r="T2283" s="9">
        <f t="shared" si="71"/>
        <v>42587.79609953703</v>
      </c>
    </row>
    <row r="2284" spans="1:20" ht="45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>E2284/D2284</f>
        <v>0.15214285714285714</v>
      </c>
      <c r="P2284">
        <f>E2284/L2284</f>
        <v>163.84615384615384</v>
      </c>
      <c r="Q2284" t="s">
        <v>8306</v>
      </c>
      <c r="R2284" t="s">
        <v>8310</v>
      </c>
      <c r="S2284" s="9">
        <f t="shared" si="70"/>
        <v>41977.988865740735</v>
      </c>
      <c r="T2284" s="9">
        <f t="shared" si="71"/>
        <v>42007.988865740735</v>
      </c>
    </row>
    <row r="2285" spans="1:20" ht="45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>E2285/D2285</f>
        <v>0</v>
      </c>
      <c r="P2285" t="e">
        <f>E2285/L2285</f>
        <v>#DIV/0!</v>
      </c>
      <c r="Q2285" t="s">
        <v>8306</v>
      </c>
      <c r="R2285" t="s">
        <v>8310</v>
      </c>
      <c r="S2285" s="9">
        <f t="shared" si="70"/>
        <v>41959.16165509259</v>
      </c>
      <c r="T2285" s="9">
        <f t="shared" si="71"/>
        <v>41989.16165509259</v>
      </c>
    </row>
    <row r="2286" spans="1:20" ht="45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>E2286/D2286</f>
        <v>0</v>
      </c>
      <c r="P2286" t="e">
        <f>E2286/L2286</f>
        <v>#DIV/0!</v>
      </c>
      <c r="Q2286" t="s">
        <v>8306</v>
      </c>
      <c r="R2286" t="s">
        <v>8310</v>
      </c>
      <c r="S2286" s="9">
        <f t="shared" si="70"/>
        <v>42165.714525462965</v>
      </c>
      <c r="T2286" s="9">
        <f t="shared" si="71"/>
        <v>42195.714525462965</v>
      </c>
    </row>
    <row r="2287" spans="1:20" ht="45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>E2287/D2287</f>
        <v>0.2525</v>
      </c>
      <c r="P2287">
        <f>E2287/L2287</f>
        <v>91.818181818181813</v>
      </c>
      <c r="Q2287" t="s">
        <v>8306</v>
      </c>
      <c r="R2287" t="s">
        <v>8310</v>
      </c>
      <c r="S2287" s="9">
        <f t="shared" si="70"/>
        <v>42248.856388888882</v>
      </c>
      <c r="T2287" s="9">
        <f t="shared" si="71"/>
        <v>42277.999999999993</v>
      </c>
    </row>
    <row r="2288" spans="1:20" ht="45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>E2288/D2288</f>
        <v>0.44600000000000001</v>
      </c>
      <c r="P2288">
        <f>E2288/L2288</f>
        <v>185.83333333333334</v>
      </c>
      <c r="Q2288" t="s">
        <v>8306</v>
      </c>
      <c r="R2288" t="s">
        <v>8310</v>
      </c>
      <c r="S2288" s="9">
        <f t="shared" si="70"/>
        <v>42235.951585648145</v>
      </c>
      <c r="T2288" s="9">
        <f t="shared" si="71"/>
        <v>42265.951585648145</v>
      </c>
    </row>
    <row r="2289" spans="1:20" ht="30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>E2289/D2289</f>
        <v>1.5873015873015873E-4</v>
      </c>
      <c r="P2289">
        <f>E2289/L2289</f>
        <v>1</v>
      </c>
      <c r="Q2289" t="s">
        <v>8306</v>
      </c>
      <c r="R2289" t="s">
        <v>8310</v>
      </c>
      <c r="S2289" s="9">
        <f t="shared" si="70"/>
        <v>42416.672685185178</v>
      </c>
      <c r="T2289" s="9">
        <f t="shared" si="71"/>
        <v>42476.631018518521</v>
      </c>
    </row>
    <row r="2290" spans="1:20" ht="45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>E2290/D2290</f>
        <v>4.0000000000000002E-4</v>
      </c>
      <c r="P2290">
        <f>E2290/L2290</f>
        <v>20</v>
      </c>
      <c r="Q2290" t="s">
        <v>8306</v>
      </c>
      <c r="R2290" t="s">
        <v>8310</v>
      </c>
      <c r="S2290" s="9">
        <f t="shared" si="70"/>
        <v>42202.385960648149</v>
      </c>
      <c r="T2290" s="9">
        <f t="shared" si="71"/>
        <v>42232.379641203697</v>
      </c>
    </row>
    <row r="2291" spans="1:20" ht="45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>E2291/D2291</f>
        <v>8.0000000000000007E-5</v>
      </c>
      <c r="P2291">
        <f>E2291/L2291</f>
        <v>1</v>
      </c>
      <c r="Q2291" t="s">
        <v>8306</v>
      </c>
      <c r="R2291" t="s">
        <v>8310</v>
      </c>
      <c r="S2291" s="9">
        <f t="shared" si="70"/>
        <v>42009.432280092595</v>
      </c>
      <c r="T2291" s="9">
        <f t="shared" si="71"/>
        <v>42069.432280092595</v>
      </c>
    </row>
    <row r="2292" spans="1:20" ht="45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>E2292/D2292</f>
        <v>2.2727272727272726E-3</v>
      </c>
      <c r="P2292">
        <f>E2292/L2292</f>
        <v>10</v>
      </c>
      <c r="Q2292" t="s">
        <v>8306</v>
      </c>
      <c r="R2292" t="s">
        <v>8310</v>
      </c>
      <c r="S2292" s="9">
        <f t="shared" si="70"/>
        <v>42375.021782407406</v>
      </c>
      <c r="T2292" s="9">
        <f t="shared" si="71"/>
        <v>42417.790972222218</v>
      </c>
    </row>
    <row r="2293" spans="1:20" ht="45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>E2293/D2293</f>
        <v>0.55698440000000005</v>
      </c>
      <c r="P2293">
        <f>E2293/L2293</f>
        <v>331.53833333333336</v>
      </c>
      <c r="Q2293" t="s">
        <v>8306</v>
      </c>
      <c r="R2293" t="s">
        <v>8310</v>
      </c>
      <c r="S2293" s="9">
        <f t="shared" si="70"/>
        <v>42066.750428240739</v>
      </c>
      <c r="T2293" s="9">
        <f t="shared" si="71"/>
        <v>42116.708761574067</v>
      </c>
    </row>
    <row r="2294" spans="1:20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>E2294/D2294</f>
        <v>0.11942999999999999</v>
      </c>
      <c r="P2294">
        <f>E2294/L2294</f>
        <v>314.28947368421052</v>
      </c>
      <c r="Q2294" t="s">
        <v>8306</v>
      </c>
      <c r="R2294" t="s">
        <v>8310</v>
      </c>
      <c r="S2294" s="9">
        <f t="shared" si="70"/>
        <v>41970.432280092595</v>
      </c>
      <c r="T2294" s="9">
        <f t="shared" si="71"/>
        <v>42001.432280092595</v>
      </c>
    </row>
    <row r="2295" spans="1:20" ht="45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>E2295/D2295</f>
        <v>0.02</v>
      </c>
      <c r="P2295">
        <f>E2295/L2295</f>
        <v>100</v>
      </c>
      <c r="Q2295" t="s">
        <v>8306</v>
      </c>
      <c r="R2295" t="s">
        <v>8310</v>
      </c>
      <c r="S2295" s="9">
        <f t="shared" si="70"/>
        <v>42079.420011574075</v>
      </c>
      <c r="T2295" s="9">
        <f t="shared" si="71"/>
        <v>42139.420011574075</v>
      </c>
    </row>
    <row r="2296" spans="1:20" ht="30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>E2296/D2296</f>
        <v>0.17630000000000001</v>
      </c>
      <c r="P2296">
        <f>E2296/L2296</f>
        <v>115.98684210526316</v>
      </c>
      <c r="Q2296" t="s">
        <v>8306</v>
      </c>
      <c r="R2296" t="s">
        <v>8310</v>
      </c>
      <c r="S2296" s="9">
        <f t="shared" si="70"/>
        <v>42429.118344907409</v>
      </c>
      <c r="T2296" s="9">
        <f t="shared" si="71"/>
        <v>42461.082638888889</v>
      </c>
    </row>
    <row r="2297" spans="1:20" ht="45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>E2297/D2297</f>
        <v>7.1999999999999998E-3</v>
      </c>
      <c r="P2297">
        <f>E2297/L2297</f>
        <v>120</v>
      </c>
      <c r="Q2297" t="s">
        <v>8306</v>
      </c>
      <c r="R2297" t="s">
        <v>8310</v>
      </c>
      <c r="S2297" s="9">
        <f t="shared" si="70"/>
        <v>42195.435532407406</v>
      </c>
      <c r="T2297" s="9">
        <f t="shared" si="71"/>
        <v>42236.629166666666</v>
      </c>
    </row>
    <row r="2298" spans="1:20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>E2298/D2298</f>
        <v>0</v>
      </c>
      <c r="P2298" t="e">
        <f>E2298/L2298</f>
        <v>#DIV/0!</v>
      </c>
      <c r="Q2298" t="s">
        <v>8306</v>
      </c>
      <c r="R2298" t="s">
        <v>8310</v>
      </c>
      <c r="S2298" s="9">
        <f t="shared" si="70"/>
        <v>42031.629212962966</v>
      </c>
      <c r="T2298" s="9">
        <f t="shared" si="71"/>
        <v>42091.587546296294</v>
      </c>
    </row>
    <row r="2299" spans="1:20" ht="45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>E2299/D2299</f>
        <v>0.13</v>
      </c>
      <c r="P2299">
        <f>E2299/L2299</f>
        <v>65</v>
      </c>
      <c r="Q2299" t="s">
        <v>8306</v>
      </c>
      <c r="R2299" t="s">
        <v>8310</v>
      </c>
      <c r="S2299" s="9">
        <f t="shared" si="70"/>
        <v>42031.561550925922</v>
      </c>
      <c r="T2299" s="9">
        <f t="shared" si="71"/>
        <v>42089.902083333327</v>
      </c>
    </row>
    <row r="2300" spans="1:20" ht="45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>E2300/D2300</f>
        <v>0</v>
      </c>
      <c r="P2300" t="e">
        <f>E2300/L2300</f>
        <v>#DIV/0!</v>
      </c>
      <c r="Q2300" t="s">
        <v>8306</v>
      </c>
      <c r="R2300" t="s">
        <v>8310</v>
      </c>
      <c r="S2300" s="9">
        <f t="shared" si="70"/>
        <v>42481.839699074073</v>
      </c>
      <c r="T2300" s="9">
        <f t="shared" si="71"/>
        <v>42511.836805555555</v>
      </c>
    </row>
    <row r="2301" spans="1:20" ht="45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>E2301/D2301</f>
        <v>0</v>
      </c>
      <c r="P2301" t="e">
        <f>E2301/L2301</f>
        <v>#DIV/0!</v>
      </c>
      <c r="Q2301" t="s">
        <v>8306</v>
      </c>
      <c r="R2301" t="s">
        <v>8310</v>
      </c>
      <c r="S2301" s="9">
        <f t="shared" si="70"/>
        <v>42135.026921296296</v>
      </c>
      <c r="T2301" s="9">
        <f t="shared" si="71"/>
        <v>42195.026921296296</v>
      </c>
    </row>
    <row r="2302" spans="1:20" ht="45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>E2302/D2302</f>
        <v>0</v>
      </c>
      <c r="P2302" t="e">
        <f>E2302/L2302</f>
        <v>#DIV/0!</v>
      </c>
      <c r="Q2302" t="s">
        <v>8306</v>
      </c>
      <c r="R2302" t="s">
        <v>8310</v>
      </c>
      <c r="S2302" s="9">
        <f t="shared" si="70"/>
        <v>42438.752939814811</v>
      </c>
      <c r="T2302" s="9">
        <f t="shared" si="71"/>
        <v>42468.711273148147</v>
      </c>
    </row>
    <row r="2303" spans="1:20" ht="30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>E2303/D2303</f>
        <v>8.6206896551724137E-3</v>
      </c>
      <c r="P2303">
        <f>E2303/L2303</f>
        <v>125</v>
      </c>
      <c r="Q2303" t="s">
        <v>8306</v>
      </c>
      <c r="R2303" t="s">
        <v>8310</v>
      </c>
      <c r="S2303" s="9">
        <f t="shared" si="70"/>
        <v>42106.457685185182</v>
      </c>
      <c r="T2303" s="9">
        <f t="shared" si="71"/>
        <v>42155.186805555553</v>
      </c>
    </row>
    <row r="2304" spans="1:20" ht="45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>E2304/D2304</f>
        <v>0</v>
      </c>
      <c r="P2304" t="e">
        <f>E2304/L2304</f>
        <v>#DIV/0!</v>
      </c>
      <c r="Q2304" t="s">
        <v>8306</v>
      </c>
      <c r="R2304" t="s">
        <v>8310</v>
      </c>
      <c r="S2304" s="9">
        <f t="shared" si="70"/>
        <v>42164.685659722221</v>
      </c>
      <c r="T2304" s="9">
        <f t="shared" si="71"/>
        <v>42194.685659722221</v>
      </c>
    </row>
    <row r="2305" spans="1:20" ht="30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 t="e">
        <f>E2305/L2305</f>
        <v>#DIV/0!</v>
      </c>
      <c r="Q2305" t="s">
        <v>8306</v>
      </c>
      <c r="R2305" t="s">
        <v>8310</v>
      </c>
      <c r="S2305" s="9">
        <f t="shared" si="70"/>
        <v>42096.478067129625</v>
      </c>
      <c r="T2305" s="9">
        <f t="shared" si="71"/>
        <v>42156.478067129625</v>
      </c>
    </row>
    <row r="2306" spans="1:20" ht="45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>E2306/D2306</f>
        <v>0</v>
      </c>
      <c r="P2306" t="e">
        <f>E2306/L2306</f>
        <v>#DIV/0!</v>
      </c>
      <c r="Q2306" t="s">
        <v>8306</v>
      </c>
      <c r="R2306" t="s">
        <v>8310</v>
      </c>
      <c r="S2306" s="9">
        <f t="shared" si="70"/>
        <v>42383.725659722222</v>
      </c>
      <c r="T2306" s="9">
        <f t="shared" si="71"/>
        <v>42413.725659722222</v>
      </c>
    </row>
    <row r="2307" spans="1:20" ht="45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>E2307/D2307</f>
        <v>4.0000000000000001E-3</v>
      </c>
      <c r="P2307">
        <f>E2307/L2307</f>
        <v>30</v>
      </c>
      <c r="Q2307" t="s">
        <v>8306</v>
      </c>
      <c r="R2307" t="s">
        <v>8310</v>
      </c>
      <c r="S2307" s="9">
        <f t="shared" ref="S2307:S2370" si="72">(J2307/86400)+25569+(-5/24)</f>
        <v>42129.568877314814</v>
      </c>
      <c r="T2307" s="9">
        <f t="shared" ref="T2307:T2370" si="73">(I2307/86400)+25569+(-5/24)</f>
        <v>42159.568877314814</v>
      </c>
    </row>
    <row r="2308" spans="1:20" ht="45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>E2308/D2308</f>
        <v>0</v>
      </c>
      <c r="P2308" t="e">
        <f>E2308/L2308</f>
        <v>#DIV/0!</v>
      </c>
      <c r="Q2308" t="s">
        <v>8306</v>
      </c>
      <c r="R2308" t="s">
        <v>8310</v>
      </c>
      <c r="S2308" s="9">
        <f t="shared" si="72"/>
        <v>42341.75059027777</v>
      </c>
      <c r="T2308" s="9">
        <f t="shared" si="73"/>
        <v>42371.75059027777</v>
      </c>
    </row>
    <row r="2309" spans="1:20" ht="45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>E2309/D2309</f>
        <v>2.75E-2</v>
      </c>
      <c r="P2309">
        <f>E2309/L2309</f>
        <v>15.714285714285714</v>
      </c>
      <c r="Q2309" t="s">
        <v>8306</v>
      </c>
      <c r="R2309" t="s">
        <v>8310</v>
      </c>
      <c r="S2309" s="9">
        <f t="shared" si="72"/>
        <v>42032.617430555554</v>
      </c>
      <c r="T2309" s="9">
        <f t="shared" si="73"/>
        <v>42062.617430555554</v>
      </c>
    </row>
    <row r="2310" spans="1:20" ht="45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>E2310/D2310</f>
        <v>0</v>
      </c>
      <c r="P2310" t="e">
        <f>E2310/L2310</f>
        <v>#DIV/0!</v>
      </c>
      <c r="Q2310" t="s">
        <v>8306</v>
      </c>
      <c r="R2310" t="s">
        <v>8310</v>
      </c>
      <c r="S2310" s="9">
        <f t="shared" si="72"/>
        <v>42612.703379629624</v>
      </c>
      <c r="T2310" s="9">
        <f t="shared" si="73"/>
        <v>42642.703379629624</v>
      </c>
    </row>
    <row r="2311" spans="1:20" ht="45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>E2311/D2311</f>
        <v>0.40100000000000002</v>
      </c>
      <c r="P2311">
        <f>E2311/L2311</f>
        <v>80.2</v>
      </c>
      <c r="Q2311" t="s">
        <v>8306</v>
      </c>
      <c r="R2311" t="s">
        <v>8310</v>
      </c>
      <c r="S2311" s="9">
        <f t="shared" si="72"/>
        <v>42135.82707175926</v>
      </c>
      <c r="T2311" s="9">
        <f t="shared" si="73"/>
        <v>42175.82707175926</v>
      </c>
    </row>
    <row r="2312" spans="1:20" ht="30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>E2312/D2312</f>
        <v>0</v>
      </c>
      <c r="P2312" t="e">
        <f>E2312/L2312</f>
        <v>#DIV/0!</v>
      </c>
      <c r="Q2312" t="s">
        <v>8306</v>
      </c>
      <c r="R2312" t="s">
        <v>8310</v>
      </c>
      <c r="S2312" s="9">
        <f t="shared" si="72"/>
        <v>42164.700196759259</v>
      </c>
      <c r="T2312" s="9">
        <f t="shared" si="73"/>
        <v>42194.700196759259</v>
      </c>
    </row>
    <row r="2313" spans="1:20" ht="45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 t="e">
        <f>E2313/L2313</f>
        <v>#DIV/0!</v>
      </c>
      <c r="Q2313" t="s">
        <v>8306</v>
      </c>
      <c r="R2313" t="s">
        <v>8310</v>
      </c>
      <c r="S2313" s="9">
        <f t="shared" si="72"/>
        <v>42320.876145833332</v>
      </c>
      <c r="T2313" s="9">
        <f t="shared" si="73"/>
        <v>42373.791666666664</v>
      </c>
    </row>
    <row r="2314" spans="1:20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>E2314/D2314</f>
        <v>3.3333333333333335E-3</v>
      </c>
      <c r="P2314">
        <f>E2314/L2314</f>
        <v>50</v>
      </c>
      <c r="Q2314" t="s">
        <v>8306</v>
      </c>
      <c r="R2314" t="s">
        <v>8310</v>
      </c>
      <c r="S2314" s="9">
        <f t="shared" si="72"/>
        <v>42377.368854166663</v>
      </c>
      <c r="T2314" s="9">
        <f t="shared" si="73"/>
        <v>42437.368854166663</v>
      </c>
    </row>
    <row r="2315" spans="1:20" ht="45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>E2315/D2315</f>
        <v>0</v>
      </c>
      <c r="P2315" t="e">
        <f>E2315/L2315</f>
        <v>#DIV/0!</v>
      </c>
      <c r="Q2315" t="s">
        <v>8306</v>
      </c>
      <c r="R2315" t="s">
        <v>8310</v>
      </c>
      <c r="S2315" s="9">
        <f t="shared" si="72"/>
        <v>42713.754166666666</v>
      </c>
      <c r="T2315" s="9">
        <f t="shared" si="73"/>
        <v>42734.166666666664</v>
      </c>
    </row>
    <row r="2316" spans="1:20" ht="45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0.25</v>
      </c>
      <c r="P2316">
        <f>E2316/L2316</f>
        <v>50</v>
      </c>
      <c r="Q2316" t="s">
        <v>8306</v>
      </c>
      <c r="R2316" t="s">
        <v>8310</v>
      </c>
      <c r="S2316" s="9">
        <f t="shared" si="72"/>
        <v>42296.901967592588</v>
      </c>
      <c r="T2316" s="9">
        <f t="shared" si="73"/>
        <v>42316.291666666664</v>
      </c>
    </row>
    <row r="2317" spans="1:20" ht="45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>E2317/D2317</f>
        <v>4.3939393939393936E-3</v>
      </c>
      <c r="P2317">
        <f>E2317/L2317</f>
        <v>4.833333333333333</v>
      </c>
      <c r="Q2317" t="s">
        <v>8306</v>
      </c>
      <c r="R2317" t="s">
        <v>8312</v>
      </c>
      <c r="S2317" s="9">
        <f t="shared" si="72"/>
        <v>41682.028136574074</v>
      </c>
      <c r="T2317" s="9">
        <f t="shared" si="73"/>
        <v>41711.986469907402</v>
      </c>
    </row>
    <row r="2318" spans="1:20" ht="45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>E2318/D2318</f>
        <v>2.0066666666666667E-2</v>
      </c>
      <c r="P2318">
        <f>E2318/L2318</f>
        <v>50.166666666666664</v>
      </c>
      <c r="Q2318" t="s">
        <v>8306</v>
      </c>
      <c r="R2318" t="s">
        <v>8312</v>
      </c>
      <c r="S2318" s="9">
        <f t="shared" si="72"/>
        <v>42177.283055555548</v>
      </c>
      <c r="T2318" s="9">
        <f t="shared" si="73"/>
        <v>42237.283055555548</v>
      </c>
    </row>
    <row r="2319" spans="1:20" ht="45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>E2319/D2319</f>
        <v>1.0749999999999999E-2</v>
      </c>
      <c r="P2319">
        <f>E2319/L2319</f>
        <v>35.833333333333336</v>
      </c>
      <c r="Q2319" t="s">
        <v>8306</v>
      </c>
      <c r="R2319" t="s">
        <v>8312</v>
      </c>
      <c r="S2319" s="9">
        <f t="shared" si="72"/>
        <v>41863.052048611113</v>
      </c>
      <c r="T2319" s="9">
        <f t="shared" si="73"/>
        <v>41893.052048611113</v>
      </c>
    </row>
    <row r="2320" spans="1:20" ht="45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>E2320/D2320</f>
        <v>7.6499999999999997E-3</v>
      </c>
      <c r="P2320">
        <f>E2320/L2320</f>
        <v>11.76923076923077</v>
      </c>
      <c r="Q2320" t="s">
        <v>8306</v>
      </c>
      <c r="R2320" t="s">
        <v>8312</v>
      </c>
      <c r="S2320" s="9">
        <f t="shared" si="72"/>
        <v>41400.717939814815</v>
      </c>
      <c r="T2320" s="9">
        <f t="shared" si="73"/>
        <v>41430.717939814815</v>
      </c>
    </row>
    <row r="2321" spans="1:20" ht="45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>E2321/D2321</f>
        <v>6.7966666666666675E-2</v>
      </c>
      <c r="P2321">
        <f>E2321/L2321</f>
        <v>40.78</v>
      </c>
      <c r="Q2321" t="s">
        <v>8306</v>
      </c>
      <c r="R2321" t="s">
        <v>8312</v>
      </c>
      <c r="S2321" s="9">
        <f t="shared" si="72"/>
        <v>40934.167812499996</v>
      </c>
      <c r="T2321" s="9">
        <f t="shared" si="73"/>
        <v>40994.126145833332</v>
      </c>
    </row>
    <row r="2322" spans="1:20" ht="45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>E2322/D2322</f>
        <v>1.2E-4</v>
      </c>
      <c r="P2322">
        <f>E2322/L2322</f>
        <v>3</v>
      </c>
      <c r="Q2322" t="s">
        <v>8306</v>
      </c>
      <c r="R2322" t="s">
        <v>8312</v>
      </c>
      <c r="S2322" s="9">
        <f t="shared" si="72"/>
        <v>42275.652824074066</v>
      </c>
      <c r="T2322" s="9">
        <f t="shared" si="73"/>
        <v>42335.694490740738</v>
      </c>
    </row>
    <row r="2323" spans="1:20" ht="45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>E2323/D2323</f>
        <v>1.3299999999999999E-2</v>
      </c>
      <c r="P2323">
        <f>E2323/L2323</f>
        <v>16.625</v>
      </c>
      <c r="Q2323" t="s">
        <v>8306</v>
      </c>
      <c r="R2323" t="s">
        <v>8312</v>
      </c>
      <c r="S2323" s="9">
        <f t="shared" si="72"/>
        <v>42400.503634259258</v>
      </c>
      <c r="T2323" s="9">
        <f t="shared" si="73"/>
        <v>42430.503634259258</v>
      </c>
    </row>
    <row r="2324" spans="1:20" ht="45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>E2324/D2324</f>
        <v>0</v>
      </c>
      <c r="P2324" t="e">
        <f>E2324/L2324</f>
        <v>#DIV/0!</v>
      </c>
      <c r="Q2324" t="s">
        <v>8306</v>
      </c>
      <c r="R2324" t="s">
        <v>8312</v>
      </c>
      <c r="S2324" s="9">
        <f t="shared" si="72"/>
        <v>42285.700694444444</v>
      </c>
      <c r="T2324" s="9">
        <f t="shared" si="73"/>
        <v>42299.582638888889</v>
      </c>
    </row>
    <row r="2325" spans="1:20" ht="30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>E2325/D2325</f>
        <v>5.6333333333333332E-2</v>
      </c>
      <c r="P2325">
        <f>E2325/L2325</f>
        <v>52</v>
      </c>
      <c r="Q2325" t="s">
        <v>8306</v>
      </c>
      <c r="R2325" t="s">
        <v>8312</v>
      </c>
      <c r="S2325" s="9">
        <f t="shared" si="72"/>
        <v>41778.558391203704</v>
      </c>
      <c r="T2325" s="9">
        <f t="shared" si="73"/>
        <v>41806.708333333328</v>
      </c>
    </row>
    <row r="2326" spans="1:20" ht="60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>E2326/D2326</f>
        <v>0</v>
      </c>
      <c r="P2326" t="e">
        <f>E2326/L2326</f>
        <v>#DIV/0!</v>
      </c>
      <c r="Q2326" t="s">
        <v>8306</v>
      </c>
      <c r="R2326" t="s">
        <v>8312</v>
      </c>
      <c r="S2326" s="9">
        <f t="shared" si="72"/>
        <v>40070.693078703705</v>
      </c>
      <c r="T2326" s="9">
        <f t="shared" si="73"/>
        <v>40143.999305555553</v>
      </c>
    </row>
    <row r="2327" spans="1:20" ht="30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>E2327/D2327</f>
        <v>2.4E-2</v>
      </c>
      <c r="P2327">
        <f>E2327/L2327</f>
        <v>4.8</v>
      </c>
      <c r="Q2327" t="s">
        <v>8306</v>
      </c>
      <c r="R2327" t="s">
        <v>8312</v>
      </c>
      <c r="S2327" s="9">
        <f t="shared" si="72"/>
        <v>41512.898923611108</v>
      </c>
      <c r="T2327" s="9">
        <f t="shared" si="73"/>
        <v>41527.898923611108</v>
      </c>
    </row>
    <row r="2328" spans="1:20" ht="45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>E2328/D2328</f>
        <v>0.13833333333333334</v>
      </c>
      <c r="P2328">
        <f>E2328/L2328</f>
        <v>51.875</v>
      </c>
      <c r="Q2328" t="s">
        <v>8306</v>
      </c>
      <c r="R2328" t="s">
        <v>8312</v>
      </c>
      <c r="S2328" s="9">
        <f t="shared" si="72"/>
        <v>42526.662997685184</v>
      </c>
      <c r="T2328" s="9">
        <f t="shared" si="73"/>
        <v>42556.662997685184</v>
      </c>
    </row>
    <row r="2329" spans="1:20" ht="45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>E2329/D2329</f>
        <v>9.5000000000000001E-2</v>
      </c>
      <c r="P2329">
        <f>E2329/L2329</f>
        <v>71.25</v>
      </c>
      <c r="Q2329" t="s">
        <v>8306</v>
      </c>
      <c r="R2329" t="s">
        <v>8312</v>
      </c>
      <c r="S2329" s="9">
        <f t="shared" si="72"/>
        <v>42238.51829861111</v>
      </c>
      <c r="T2329" s="9">
        <f t="shared" si="73"/>
        <v>42298.51829861111</v>
      </c>
    </row>
    <row r="2330" spans="1:20" ht="60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>E2330/D2330</f>
        <v>0</v>
      </c>
      <c r="P2330" t="e">
        <f>E2330/L2330</f>
        <v>#DIV/0!</v>
      </c>
      <c r="Q2330" t="s">
        <v>8306</v>
      </c>
      <c r="R2330" t="s">
        <v>8312</v>
      </c>
      <c r="S2330" s="9">
        <f t="shared" si="72"/>
        <v>42228.421550925923</v>
      </c>
      <c r="T2330" s="9">
        <f t="shared" si="73"/>
        <v>42288.421550925923</v>
      </c>
    </row>
    <row r="2331" spans="1:20" ht="45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>E2331/D2331</f>
        <v>0.05</v>
      </c>
      <c r="P2331">
        <f>E2331/L2331</f>
        <v>62.5</v>
      </c>
      <c r="Q2331" t="s">
        <v>8306</v>
      </c>
      <c r="R2331" t="s">
        <v>8312</v>
      </c>
      <c r="S2331" s="9">
        <f t="shared" si="72"/>
        <v>41576.626180555555</v>
      </c>
      <c r="T2331" s="9">
        <f t="shared" si="73"/>
        <v>41609.667847222219</v>
      </c>
    </row>
    <row r="2332" spans="1:20" ht="45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>E2332/D2332</f>
        <v>2.7272727272727273E-5</v>
      </c>
      <c r="P2332">
        <f>E2332/L2332</f>
        <v>1</v>
      </c>
      <c r="Q2332" t="s">
        <v>8306</v>
      </c>
      <c r="R2332" t="s">
        <v>8312</v>
      </c>
      <c r="S2332" s="9">
        <f t="shared" si="72"/>
        <v>41500.539120370369</v>
      </c>
      <c r="T2332" s="9">
        <f t="shared" si="73"/>
        <v>41530.539120370369</v>
      </c>
    </row>
    <row r="2333" spans="1:20" ht="45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>E2333/D2333</f>
        <v>0</v>
      </c>
      <c r="P2333" t="e">
        <f>E2333/L2333</f>
        <v>#DIV/0!</v>
      </c>
      <c r="Q2333" t="s">
        <v>8306</v>
      </c>
      <c r="R2333" t="s">
        <v>8312</v>
      </c>
      <c r="S2333" s="9">
        <f t="shared" si="72"/>
        <v>41456.154085648144</v>
      </c>
      <c r="T2333" s="9">
        <f t="shared" si="73"/>
        <v>41486.154085648144</v>
      </c>
    </row>
    <row r="2334" spans="1:20" ht="45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>E2334/D2334</f>
        <v>0</v>
      </c>
      <c r="P2334" t="e">
        <f>E2334/L2334</f>
        <v>#DIV/0!</v>
      </c>
      <c r="Q2334" t="s">
        <v>8306</v>
      </c>
      <c r="R2334" t="s">
        <v>8312</v>
      </c>
      <c r="S2334" s="9">
        <f t="shared" si="72"/>
        <v>42591.110254629624</v>
      </c>
      <c r="T2334" s="9">
        <f t="shared" si="73"/>
        <v>42651.110254629624</v>
      </c>
    </row>
    <row r="2335" spans="1:20" ht="45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>E2335/D2335</f>
        <v>9.3799999999999994E-2</v>
      </c>
      <c r="P2335">
        <f>E2335/L2335</f>
        <v>170.54545454545453</v>
      </c>
      <c r="Q2335" t="s">
        <v>8306</v>
      </c>
      <c r="R2335" t="s">
        <v>8312</v>
      </c>
      <c r="S2335" s="9">
        <f t="shared" si="72"/>
        <v>42296.052754629629</v>
      </c>
      <c r="T2335" s="9">
        <f t="shared" si="73"/>
        <v>42326.094421296293</v>
      </c>
    </row>
    <row r="2336" spans="1:20" ht="45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>E2336/D2336</f>
        <v>0</v>
      </c>
      <c r="P2336" t="e">
        <f>E2336/L2336</f>
        <v>#DIV/0!</v>
      </c>
      <c r="Q2336" t="s">
        <v>8306</v>
      </c>
      <c r="R2336" t="s">
        <v>8312</v>
      </c>
      <c r="S2336" s="9">
        <f t="shared" si="72"/>
        <v>41919.553449074076</v>
      </c>
      <c r="T2336" s="9">
        <f t="shared" si="73"/>
        <v>41929.553449074076</v>
      </c>
    </row>
    <row r="2337" spans="1:20" ht="45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>E2337/D2337</f>
        <v>1E-3</v>
      </c>
      <c r="P2337">
        <f>E2337/L2337</f>
        <v>5</v>
      </c>
      <c r="Q2337" t="s">
        <v>8306</v>
      </c>
      <c r="R2337" t="s">
        <v>8312</v>
      </c>
      <c r="S2337" s="9">
        <f t="shared" si="72"/>
        <v>42423.777233796289</v>
      </c>
      <c r="T2337" s="9">
        <f t="shared" si="73"/>
        <v>42453.735567129632</v>
      </c>
    </row>
    <row r="2338" spans="1:20" ht="45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>E2338/D2338</f>
        <v>0</v>
      </c>
      <c r="P2338" t="e">
        <f>E2338/L2338</f>
        <v>#DIV/0!</v>
      </c>
      <c r="Q2338" t="s">
        <v>8306</v>
      </c>
      <c r="R2338" t="s">
        <v>8312</v>
      </c>
      <c r="S2338" s="9">
        <f t="shared" si="72"/>
        <v>41550.585601851846</v>
      </c>
      <c r="T2338" s="9">
        <f t="shared" si="73"/>
        <v>41580.585601851846</v>
      </c>
    </row>
    <row r="2339" spans="1:20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>E2339/D2339</f>
        <v>0.39358823529411763</v>
      </c>
      <c r="P2339">
        <f>E2339/L2339</f>
        <v>393.58823529411762</v>
      </c>
      <c r="Q2339" t="s">
        <v>8306</v>
      </c>
      <c r="R2339" t="s">
        <v>8312</v>
      </c>
      <c r="S2339" s="9">
        <f t="shared" si="72"/>
        <v>42024.680358796293</v>
      </c>
      <c r="T2339" s="9">
        <f t="shared" si="73"/>
        <v>42054.680358796293</v>
      </c>
    </row>
    <row r="2340" spans="1:20" ht="45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>E2340/D2340</f>
        <v>1E-3</v>
      </c>
      <c r="P2340">
        <f>E2340/L2340</f>
        <v>5</v>
      </c>
      <c r="Q2340" t="s">
        <v>8306</v>
      </c>
      <c r="R2340" t="s">
        <v>8312</v>
      </c>
      <c r="S2340" s="9">
        <f t="shared" si="72"/>
        <v>41649.806724537033</v>
      </c>
      <c r="T2340" s="9">
        <f t="shared" si="73"/>
        <v>41679.806724537033</v>
      </c>
    </row>
    <row r="2341" spans="1:20" ht="30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>E2341/D2341</f>
        <v>0.05</v>
      </c>
      <c r="P2341">
        <f>E2341/L2341</f>
        <v>50</v>
      </c>
      <c r="Q2341" t="s">
        <v>8306</v>
      </c>
      <c r="R2341" t="s">
        <v>8312</v>
      </c>
      <c r="S2341" s="9">
        <f t="shared" si="72"/>
        <v>40894.69862268518</v>
      </c>
      <c r="T2341" s="9">
        <f t="shared" si="73"/>
        <v>40954.69862268518</v>
      </c>
    </row>
    <row r="2342" spans="1:20" ht="45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>E2342/D2342</f>
        <v>3.3333333333333335E-5</v>
      </c>
      <c r="P2342">
        <f>E2342/L2342</f>
        <v>1</v>
      </c>
      <c r="Q2342" t="s">
        <v>8306</v>
      </c>
      <c r="R2342" t="s">
        <v>8312</v>
      </c>
      <c r="S2342" s="9">
        <f t="shared" si="72"/>
        <v>42130.127025462956</v>
      </c>
      <c r="T2342" s="9">
        <f t="shared" si="73"/>
        <v>42145.127025462956</v>
      </c>
    </row>
    <row r="2343" spans="1:20" ht="45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>E2343/D2343</f>
        <v>7.2952380952380949E-2</v>
      </c>
      <c r="P2343">
        <f>E2343/L2343</f>
        <v>47.875</v>
      </c>
      <c r="Q2343" t="s">
        <v>8306</v>
      </c>
      <c r="R2343" t="s">
        <v>8312</v>
      </c>
      <c r="S2343" s="9">
        <f t="shared" si="72"/>
        <v>42036.875231481477</v>
      </c>
      <c r="T2343" s="9">
        <f t="shared" si="73"/>
        <v>42066.875231481477</v>
      </c>
    </row>
    <row r="2344" spans="1:20" ht="45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>E2344/D2344</f>
        <v>1.6666666666666666E-4</v>
      </c>
      <c r="P2344">
        <f>E2344/L2344</f>
        <v>5</v>
      </c>
      <c r="Q2344" t="s">
        <v>8306</v>
      </c>
      <c r="R2344" t="s">
        <v>8312</v>
      </c>
      <c r="S2344" s="9">
        <f t="shared" si="72"/>
        <v>41331.34679398148</v>
      </c>
      <c r="T2344" s="9">
        <f t="shared" si="73"/>
        <v>41356.305127314808</v>
      </c>
    </row>
    <row r="2345" spans="1:20" ht="45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>E2345/D2345</f>
        <v>3.2804E-2</v>
      </c>
      <c r="P2345">
        <f>E2345/L2345</f>
        <v>20.502500000000001</v>
      </c>
      <c r="Q2345" t="s">
        <v>8306</v>
      </c>
      <c r="R2345" t="s">
        <v>8312</v>
      </c>
      <c r="S2345" s="9">
        <f t="shared" si="72"/>
        <v>41753.549710648142</v>
      </c>
      <c r="T2345" s="9">
        <f t="shared" si="73"/>
        <v>41773.549710648142</v>
      </c>
    </row>
    <row r="2346" spans="1:20" ht="45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>E2346/D2346</f>
        <v>2.2499999999999999E-2</v>
      </c>
      <c r="P2346">
        <f>E2346/L2346</f>
        <v>9</v>
      </c>
      <c r="Q2346" t="s">
        <v>8306</v>
      </c>
      <c r="R2346" t="s">
        <v>8312</v>
      </c>
      <c r="S2346" s="9">
        <f t="shared" si="72"/>
        <v>41534.359780092593</v>
      </c>
      <c r="T2346" s="9">
        <f t="shared" si="73"/>
        <v>41564.359780092593</v>
      </c>
    </row>
    <row r="2347" spans="1:20" ht="45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>E2347/D2347</f>
        <v>7.92E-3</v>
      </c>
      <c r="P2347">
        <f>E2347/L2347</f>
        <v>56.571428571428569</v>
      </c>
      <c r="Q2347" t="s">
        <v>8306</v>
      </c>
      <c r="R2347" t="s">
        <v>8312</v>
      </c>
      <c r="S2347" s="9">
        <f t="shared" si="72"/>
        <v>41654.73842592592</v>
      </c>
      <c r="T2347" s="9">
        <f t="shared" si="73"/>
        <v>41684.73842592592</v>
      </c>
    </row>
    <row r="2348" spans="1:20" ht="45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>E2348/D2348</f>
        <v>0</v>
      </c>
      <c r="P2348" t="e">
        <f>E2348/L2348</f>
        <v>#DIV/0!</v>
      </c>
      <c r="Q2348" t="s">
        <v>8306</v>
      </c>
      <c r="R2348" t="s">
        <v>8312</v>
      </c>
      <c r="S2348" s="9">
        <f t="shared" si="72"/>
        <v>41634.506840277776</v>
      </c>
      <c r="T2348" s="9">
        <f t="shared" si="73"/>
        <v>41664.506840277776</v>
      </c>
    </row>
    <row r="2349" spans="1:20" ht="30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>E2349/D2349</f>
        <v>0.64</v>
      </c>
      <c r="P2349">
        <f>E2349/L2349</f>
        <v>40</v>
      </c>
      <c r="Q2349" t="s">
        <v>8306</v>
      </c>
      <c r="R2349" t="s">
        <v>8312</v>
      </c>
      <c r="S2349" s="9">
        <f t="shared" si="72"/>
        <v>42107.49554398148</v>
      </c>
      <c r="T2349" s="9">
        <f t="shared" si="73"/>
        <v>42137.49554398148</v>
      </c>
    </row>
    <row r="2350" spans="1:20" ht="45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>E2350/D2350</f>
        <v>2.740447957839262E-4</v>
      </c>
      <c r="P2350">
        <f>E2350/L2350</f>
        <v>13</v>
      </c>
      <c r="Q2350" t="s">
        <v>8306</v>
      </c>
      <c r="R2350" t="s">
        <v>8312</v>
      </c>
      <c r="S2350" s="9">
        <f t="shared" si="72"/>
        <v>42038.616655092592</v>
      </c>
      <c r="T2350" s="9">
        <f t="shared" si="73"/>
        <v>42054.616655092592</v>
      </c>
    </row>
    <row r="2351" spans="1:20" ht="45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>E2351/D2351</f>
        <v>8.2000000000000007E-3</v>
      </c>
      <c r="P2351">
        <f>E2351/L2351</f>
        <v>16.399999999999999</v>
      </c>
      <c r="Q2351" t="s">
        <v>8306</v>
      </c>
      <c r="R2351" t="s">
        <v>8312</v>
      </c>
      <c r="S2351" s="9">
        <f t="shared" si="72"/>
        <v>41938.508923611109</v>
      </c>
      <c r="T2351" s="9">
        <f t="shared" si="73"/>
        <v>41969.343055555553</v>
      </c>
    </row>
    <row r="2352" spans="1:20" ht="45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>E2352/D2352</f>
        <v>6.9230769230769226E-4</v>
      </c>
      <c r="P2352">
        <f>E2352/L2352</f>
        <v>22.5</v>
      </c>
      <c r="Q2352" t="s">
        <v>8306</v>
      </c>
      <c r="R2352" t="s">
        <v>8312</v>
      </c>
      <c r="S2352" s="9">
        <f t="shared" si="72"/>
        <v>40970.794236111113</v>
      </c>
      <c r="T2352" s="9">
        <f t="shared" si="73"/>
        <v>41015.813194444439</v>
      </c>
    </row>
    <row r="2353" spans="1:20" ht="45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>E2353/D2353</f>
        <v>6.8631863186318634E-3</v>
      </c>
      <c r="P2353">
        <f>E2353/L2353</f>
        <v>20.333333333333332</v>
      </c>
      <c r="Q2353" t="s">
        <v>8306</v>
      </c>
      <c r="R2353" t="s">
        <v>8312</v>
      </c>
      <c r="S2353" s="9">
        <f t="shared" si="72"/>
        <v>41547.486122685186</v>
      </c>
      <c r="T2353" s="9">
        <f t="shared" si="73"/>
        <v>41568.957638888889</v>
      </c>
    </row>
    <row r="2354" spans="1:20" ht="45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>E2354/D2354</f>
        <v>0</v>
      </c>
      <c r="P2354" t="e">
        <f>E2354/L2354</f>
        <v>#DIV/0!</v>
      </c>
      <c r="Q2354" t="s">
        <v>8306</v>
      </c>
      <c r="R2354" t="s">
        <v>8312</v>
      </c>
      <c r="S2354" s="9">
        <f t="shared" si="72"/>
        <v>41837.559166666666</v>
      </c>
      <c r="T2354" s="9">
        <f t="shared" si="73"/>
        <v>41867.559166666666</v>
      </c>
    </row>
    <row r="2355" spans="1:20" ht="45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>E2355/D2355</f>
        <v>8.2100000000000006E-2</v>
      </c>
      <c r="P2355">
        <f>E2355/L2355</f>
        <v>16.755102040816325</v>
      </c>
      <c r="Q2355" t="s">
        <v>8306</v>
      </c>
      <c r="R2355" t="s">
        <v>8312</v>
      </c>
      <c r="S2355" s="9">
        <f t="shared" si="72"/>
        <v>41378.491435185184</v>
      </c>
      <c r="T2355" s="9">
        <f t="shared" si="73"/>
        <v>41408.491435185184</v>
      </c>
    </row>
    <row r="2356" spans="1:20" ht="45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>E2356/D2356</f>
        <v>6.4102564102564103E-4</v>
      </c>
      <c r="P2356">
        <f>E2356/L2356</f>
        <v>25</v>
      </c>
      <c r="Q2356" t="s">
        <v>8306</v>
      </c>
      <c r="R2356" t="s">
        <v>8312</v>
      </c>
      <c r="S2356" s="9">
        <f t="shared" si="72"/>
        <v>40800.432025462964</v>
      </c>
      <c r="T2356" s="9">
        <f t="shared" si="73"/>
        <v>40860.473692129628</v>
      </c>
    </row>
    <row r="2357" spans="1:20" ht="30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>E2357/D2357</f>
        <v>2.9411764705882353E-3</v>
      </c>
      <c r="P2357">
        <f>E2357/L2357</f>
        <v>12.5</v>
      </c>
      <c r="Q2357" t="s">
        <v>8306</v>
      </c>
      <c r="R2357" t="s">
        <v>8312</v>
      </c>
      <c r="S2357" s="9">
        <f t="shared" si="72"/>
        <v>41759.334201388883</v>
      </c>
      <c r="T2357" s="9">
        <f t="shared" si="73"/>
        <v>41790.958333333328</v>
      </c>
    </row>
    <row r="2358" spans="1:20" ht="45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 t="e">
        <f>E2358/L2358</f>
        <v>#DIV/0!</v>
      </c>
      <c r="Q2358" t="s">
        <v>8306</v>
      </c>
      <c r="R2358" t="s">
        <v>8312</v>
      </c>
      <c r="S2358" s="9">
        <f t="shared" si="72"/>
        <v>41407.638506944444</v>
      </c>
      <c r="T2358" s="9">
        <f t="shared" si="73"/>
        <v>41427.638506944444</v>
      </c>
    </row>
    <row r="2359" spans="1:20" ht="45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>E2359/D2359</f>
        <v>0</v>
      </c>
      <c r="P2359" t="e">
        <f>E2359/L2359</f>
        <v>#DIV/0!</v>
      </c>
      <c r="Q2359" t="s">
        <v>8306</v>
      </c>
      <c r="R2359" t="s">
        <v>8312</v>
      </c>
      <c r="S2359" s="9">
        <f t="shared" si="72"/>
        <v>40704.918298611105</v>
      </c>
      <c r="T2359" s="9">
        <f t="shared" si="73"/>
        <v>40764.918298611105</v>
      </c>
    </row>
    <row r="2360" spans="1:20" ht="45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>E2360/D2360</f>
        <v>2.2727272727272728E-2</v>
      </c>
      <c r="P2360">
        <f>E2360/L2360</f>
        <v>113.63636363636364</v>
      </c>
      <c r="Q2360" t="s">
        <v>8306</v>
      </c>
      <c r="R2360" t="s">
        <v>8312</v>
      </c>
      <c r="S2360" s="9">
        <f t="shared" si="72"/>
        <v>40750.501770833333</v>
      </c>
      <c r="T2360" s="9">
        <f t="shared" si="73"/>
        <v>40810.501770833333</v>
      </c>
    </row>
    <row r="2361" spans="1:20" ht="30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>E2361/D2361</f>
        <v>9.9009900990099011E-4</v>
      </c>
      <c r="P2361">
        <f>E2361/L2361</f>
        <v>1</v>
      </c>
      <c r="Q2361" t="s">
        <v>8306</v>
      </c>
      <c r="R2361" t="s">
        <v>8312</v>
      </c>
      <c r="S2361" s="9">
        <f t="shared" si="72"/>
        <v>42488.640451388885</v>
      </c>
      <c r="T2361" s="9">
        <f t="shared" si="73"/>
        <v>42508.640451388885</v>
      </c>
    </row>
    <row r="2362" spans="1:20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>E2362/D2362</f>
        <v>0.26953125</v>
      </c>
      <c r="P2362">
        <f>E2362/L2362</f>
        <v>17.25</v>
      </c>
      <c r="Q2362" t="s">
        <v>8306</v>
      </c>
      <c r="R2362" t="s">
        <v>8312</v>
      </c>
      <c r="S2362" s="9">
        <f t="shared" si="72"/>
        <v>41800.911736111106</v>
      </c>
      <c r="T2362" s="9">
        <f t="shared" si="73"/>
        <v>41816.911736111106</v>
      </c>
    </row>
    <row r="2363" spans="1:20" ht="45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>E2363/D2363</f>
        <v>7.6E-3</v>
      </c>
      <c r="P2363">
        <f>E2363/L2363</f>
        <v>15.2</v>
      </c>
      <c r="Q2363" t="s">
        <v>8306</v>
      </c>
      <c r="R2363" t="s">
        <v>8312</v>
      </c>
      <c r="S2363" s="9">
        <f t="shared" si="72"/>
        <v>41129.734537037039</v>
      </c>
      <c r="T2363" s="9">
        <f t="shared" si="73"/>
        <v>41159.734537037039</v>
      </c>
    </row>
    <row r="2364" spans="1:20" ht="45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>E2364/D2364</f>
        <v>0.21575</v>
      </c>
      <c r="P2364">
        <f>E2364/L2364</f>
        <v>110.64102564102564</v>
      </c>
      <c r="Q2364" t="s">
        <v>8306</v>
      </c>
      <c r="R2364" t="s">
        <v>8312</v>
      </c>
      <c r="S2364" s="9">
        <f t="shared" si="72"/>
        <v>41135.471458333333</v>
      </c>
      <c r="T2364" s="9">
        <f t="shared" si="73"/>
        <v>41180.471458333333</v>
      </c>
    </row>
    <row r="2365" spans="1:20" ht="45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>E2365/D2365</f>
        <v>0</v>
      </c>
      <c r="P2365" t="e">
        <f>E2365/L2365</f>
        <v>#DIV/0!</v>
      </c>
      <c r="Q2365" t="s">
        <v>8306</v>
      </c>
      <c r="R2365" t="s">
        <v>8312</v>
      </c>
      <c r="S2365" s="9">
        <f t="shared" si="72"/>
        <v>41040.959293981483</v>
      </c>
      <c r="T2365" s="9">
        <f t="shared" si="73"/>
        <v>41100.952141203699</v>
      </c>
    </row>
    <row r="2366" spans="1:20" ht="30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>E2366/D2366</f>
        <v>0</v>
      </c>
      <c r="P2366" t="e">
        <f>E2366/L2366</f>
        <v>#DIV/0!</v>
      </c>
      <c r="Q2366" t="s">
        <v>8306</v>
      </c>
      <c r="R2366" t="s">
        <v>8312</v>
      </c>
      <c r="S2366" s="9">
        <f t="shared" si="72"/>
        <v>41827.781527777777</v>
      </c>
      <c r="T2366" s="9">
        <f t="shared" si="73"/>
        <v>41887.781527777777</v>
      </c>
    </row>
    <row r="2367" spans="1:20" ht="45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>E2367/D2367</f>
        <v>1.0200000000000001E-2</v>
      </c>
      <c r="P2367">
        <f>E2367/L2367</f>
        <v>25.5</v>
      </c>
      <c r="Q2367" t="s">
        <v>8306</v>
      </c>
      <c r="R2367" t="s">
        <v>8312</v>
      </c>
      <c r="S2367" s="9">
        <f t="shared" si="72"/>
        <v>41604.959363425922</v>
      </c>
      <c r="T2367" s="9">
        <f t="shared" si="73"/>
        <v>41654.958333333328</v>
      </c>
    </row>
    <row r="2368" spans="1:20" ht="60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>E2368/D2368</f>
        <v>0.11892727272727273</v>
      </c>
      <c r="P2368">
        <f>E2368/L2368</f>
        <v>38.476470588235294</v>
      </c>
      <c r="Q2368" t="s">
        <v>8306</v>
      </c>
      <c r="R2368" t="s">
        <v>8312</v>
      </c>
      <c r="S2368" s="9">
        <f t="shared" si="72"/>
        <v>41703.513645833329</v>
      </c>
      <c r="T2368" s="9">
        <f t="shared" si="73"/>
        <v>41748.471979166665</v>
      </c>
    </row>
    <row r="2369" spans="1:20" ht="45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>E2369/D2369</f>
        <v>0.17624999999999999</v>
      </c>
      <c r="P2369">
        <f>E2369/L2369</f>
        <v>28.2</v>
      </c>
      <c r="Q2369" t="s">
        <v>8306</v>
      </c>
      <c r="R2369" t="s">
        <v>8312</v>
      </c>
      <c r="S2369" s="9">
        <f t="shared" si="72"/>
        <v>41844.714328703703</v>
      </c>
      <c r="T2369" s="9">
        <f t="shared" si="73"/>
        <v>41874.714328703703</v>
      </c>
    </row>
    <row r="2370" spans="1:20" ht="45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>E2370/D2370</f>
        <v>2.87E-2</v>
      </c>
      <c r="P2370">
        <f>E2370/L2370</f>
        <v>61.5</v>
      </c>
      <c r="Q2370" t="s">
        <v>8306</v>
      </c>
      <c r="R2370" t="s">
        <v>8312</v>
      </c>
      <c r="S2370" s="9">
        <f t="shared" si="72"/>
        <v>41869.489803240736</v>
      </c>
      <c r="T2370" s="9">
        <f t="shared" si="73"/>
        <v>41899.489803240736</v>
      </c>
    </row>
    <row r="2371" spans="1:20" ht="45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>E2371/D2371</f>
        <v>3.0303030303030303E-4</v>
      </c>
      <c r="P2371">
        <f>E2371/L2371</f>
        <v>1</v>
      </c>
      <c r="Q2371" t="s">
        <v>8306</v>
      </c>
      <c r="R2371" t="s">
        <v>8312</v>
      </c>
      <c r="S2371" s="9">
        <f t="shared" ref="S2371:S2434" si="74">(J2371/86400)+25569+(-5/24)</f>
        <v>42753.120706018519</v>
      </c>
      <c r="T2371" s="9">
        <f t="shared" ref="T2371:T2434" si="75">(I2371/86400)+25569+(-5/24)</f>
        <v>42783.120706018519</v>
      </c>
    </row>
    <row r="2372" spans="1:20" ht="45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>E2372/D2372</f>
        <v>0</v>
      </c>
      <c r="P2372" t="e">
        <f>E2372/L2372</f>
        <v>#DIV/0!</v>
      </c>
      <c r="Q2372" t="s">
        <v>8306</v>
      </c>
      <c r="R2372" t="s">
        <v>8312</v>
      </c>
      <c r="S2372" s="9">
        <f t="shared" si="74"/>
        <v>42099.877812500003</v>
      </c>
      <c r="T2372" s="9">
        <f t="shared" si="75"/>
        <v>42129.877812500003</v>
      </c>
    </row>
    <row r="2373" spans="1:20" ht="30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>E2373/D2373</f>
        <v>2.2302681818181819E-2</v>
      </c>
      <c r="P2373">
        <f>E2373/L2373</f>
        <v>39.569274193548388</v>
      </c>
      <c r="Q2373" t="s">
        <v>8306</v>
      </c>
      <c r="R2373" t="s">
        <v>8312</v>
      </c>
      <c r="S2373" s="9">
        <f t="shared" si="74"/>
        <v>41757.76667824074</v>
      </c>
      <c r="T2373" s="9">
        <f t="shared" si="75"/>
        <v>41792.957638888889</v>
      </c>
    </row>
    <row r="2374" spans="1:20" ht="45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>E2374/D2374</f>
        <v>0</v>
      </c>
      <c r="P2374" t="e">
        <f>E2374/L2374</f>
        <v>#DIV/0!</v>
      </c>
      <c r="Q2374" t="s">
        <v>8306</v>
      </c>
      <c r="R2374" t="s">
        <v>8312</v>
      </c>
      <c r="S2374" s="9">
        <f t="shared" si="74"/>
        <v>40987.626550925925</v>
      </c>
      <c r="T2374" s="9">
        <f t="shared" si="75"/>
        <v>41047.626550925925</v>
      </c>
    </row>
    <row r="2375" spans="1:20" ht="45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>E2375/D2375</f>
        <v>0</v>
      </c>
      <c r="P2375" t="e">
        <f>E2375/L2375</f>
        <v>#DIV/0!</v>
      </c>
      <c r="Q2375" t="s">
        <v>8306</v>
      </c>
      <c r="R2375" t="s">
        <v>8312</v>
      </c>
      <c r="S2375" s="9">
        <f t="shared" si="74"/>
        <v>42065.702650462961</v>
      </c>
      <c r="T2375" s="9">
        <f t="shared" si="75"/>
        <v>42095.660983796297</v>
      </c>
    </row>
    <row r="2376" spans="1:20" ht="45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>E2376/D2376</f>
        <v>0.3256</v>
      </c>
      <c r="P2376">
        <f>E2376/L2376</f>
        <v>88.8</v>
      </c>
      <c r="Q2376" t="s">
        <v>8306</v>
      </c>
      <c r="R2376" t="s">
        <v>8312</v>
      </c>
      <c r="S2376" s="9">
        <f t="shared" si="74"/>
        <v>41904.199479166666</v>
      </c>
      <c r="T2376" s="9">
        <f t="shared" si="75"/>
        <v>41964.24114583333</v>
      </c>
    </row>
    <row r="2377" spans="1:20" ht="45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>E2377/D2377</f>
        <v>0.19409999999999999</v>
      </c>
      <c r="P2377">
        <f>E2377/L2377</f>
        <v>55.457142857142856</v>
      </c>
      <c r="Q2377" t="s">
        <v>8306</v>
      </c>
      <c r="R2377" t="s">
        <v>8312</v>
      </c>
      <c r="S2377" s="9">
        <f t="shared" si="74"/>
        <v>41465.29184027778</v>
      </c>
      <c r="T2377" s="9">
        <f t="shared" si="75"/>
        <v>41495.29184027778</v>
      </c>
    </row>
    <row r="2378" spans="1:20" ht="45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>E2378/D2378</f>
        <v>6.0999999999999999E-2</v>
      </c>
      <c r="P2378">
        <f>E2378/L2378</f>
        <v>87.142857142857139</v>
      </c>
      <c r="Q2378" t="s">
        <v>8306</v>
      </c>
      <c r="R2378" t="s">
        <v>8312</v>
      </c>
      <c r="S2378" s="9">
        <f t="shared" si="74"/>
        <v>41162.46399305555</v>
      </c>
      <c r="T2378" s="9">
        <f t="shared" si="75"/>
        <v>41192.46399305555</v>
      </c>
    </row>
    <row r="2379" spans="1:20" ht="45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>E2379/D2379</f>
        <v>1E-3</v>
      </c>
      <c r="P2379">
        <f>E2379/L2379</f>
        <v>10</v>
      </c>
      <c r="Q2379" t="s">
        <v>8306</v>
      </c>
      <c r="R2379" t="s">
        <v>8312</v>
      </c>
      <c r="S2379" s="9">
        <f t="shared" si="74"/>
        <v>42447.688541666663</v>
      </c>
      <c r="T2379" s="9">
        <f t="shared" si="75"/>
        <v>42474.398611111108</v>
      </c>
    </row>
    <row r="2380" spans="1:20" ht="45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>E2380/D2380</f>
        <v>0.502</v>
      </c>
      <c r="P2380">
        <f>E2380/L2380</f>
        <v>51.224489795918366</v>
      </c>
      <c r="Q2380" t="s">
        <v>8306</v>
      </c>
      <c r="R2380" t="s">
        <v>8312</v>
      </c>
      <c r="S2380" s="9">
        <f t="shared" si="74"/>
        <v>41242.989259259259</v>
      </c>
      <c r="T2380" s="9">
        <f t="shared" si="75"/>
        <v>41302.989259259259</v>
      </c>
    </row>
    <row r="2381" spans="1:20" ht="60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>E2381/D2381</f>
        <v>1.8625E-3</v>
      </c>
      <c r="P2381">
        <f>E2381/L2381</f>
        <v>13.545454545454545</v>
      </c>
      <c r="Q2381" t="s">
        <v>8306</v>
      </c>
      <c r="R2381" t="s">
        <v>8312</v>
      </c>
      <c r="S2381" s="9">
        <f t="shared" si="74"/>
        <v>42272.731157407405</v>
      </c>
      <c r="T2381" s="9">
        <f t="shared" si="75"/>
        <v>42313.772824074076</v>
      </c>
    </row>
    <row r="2382" spans="1:20" ht="30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>E2382/D2382</f>
        <v>0.21906971229845085</v>
      </c>
      <c r="P2382">
        <f>E2382/L2382</f>
        <v>66.520080000000007</v>
      </c>
      <c r="Q2382" t="s">
        <v>8306</v>
      </c>
      <c r="R2382" t="s">
        <v>8312</v>
      </c>
      <c r="S2382" s="9">
        <f t="shared" si="74"/>
        <v>41381.297442129631</v>
      </c>
      <c r="T2382" s="9">
        <f t="shared" si="75"/>
        <v>41411.297442129631</v>
      </c>
    </row>
    <row r="2383" spans="1:20" ht="45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>E2383/D2383</f>
        <v>9.0909090909090904E-5</v>
      </c>
      <c r="P2383">
        <f>E2383/L2383</f>
        <v>50</v>
      </c>
      <c r="Q2383" t="s">
        <v>8306</v>
      </c>
      <c r="R2383" t="s">
        <v>8312</v>
      </c>
      <c r="S2383" s="9">
        <f t="shared" si="74"/>
        <v>41761.734247685185</v>
      </c>
      <c r="T2383" s="9">
        <f t="shared" si="75"/>
        <v>41791.734247685185</v>
      </c>
    </row>
    <row r="2384" spans="1:20" ht="45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>E2384/D2384</f>
        <v>0</v>
      </c>
      <c r="P2384" t="e">
        <f>E2384/L2384</f>
        <v>#DIV/0!</v>
      </c>
      <c r="Q2384" t="s">
        <v>8306</v>
      </c>
      <c r="R2384" t="s">
        <v>8312</v>
      </c>
      <c r="S2384" s="9">
        <f t="shared" si="74"/>
        <v>42669.386504629627</v>
      </c>
      <c r="T2384" s="9">
        <f t="shared" si="75"/>
        <v>42729.428171296291</v>
      </c>
    </row>
    <row r="2385" spans="1:20" ht="30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>E2385/D2385</f>
        <v>0</v>
      </c>
      <c r="P2385" t="e">
        <f>E2385/L2385</f>
        <v>#DIV/0!</v>
      </c>
      <c r="Q2385" t="s">
        <v>8306</v>
      </c>
      <c r="R2385" t="s">
        <v>8312</v>
      </c>
      <c r="S2385" s="9">
        <f t="shared" si="74"/>
        <v>42713.84606481481</v>
      </c>
      <c r="T2385" s="9">
        <f t="shared" si="75"/>
        <v>42743.84606481481</v>
      </c>
    </row>
    <row r="2386" spans="1:20" ht="45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>E2386/D2386</f>
        <v>2.8667813379201833E-3</v>
      </c>
      <c r="P2386">
        <f>E2386/L2386</f>
        <v>71.666666666666671</v>
      </c>
      <c r="Q2386" t="s">
        <v>8306</v>
      </c>
      <c r="R2386" t="s">
        <v>8312</v>
      </c>
      <c r="S2386" s="9">
        <f t="shared" si="74"/>
        <v>40882.273333333331</v>
      </c>
      <c r="T2386" s="9">
        <f t="shared" si="75"/>
        <v>40913.272916666661</v>
      </c>
    </row>
    <row r="2387" spans="1:20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>E2387/D2387</f>
        <v>0</v>
      </c>
      <c r="P2387" t="e">
        <f>E2387/L2387</f>
        <v>#DIV/0!</v>
      </c>
      <c r="Q2387" t="s">
        <v>8306</v>
      </c>
      <c r="R2387" t="s">
        <v>8312</v>
      </c>
      <c r="S2387" s="9">
        <f t="shared" si="74"/>
        <v>41113.760243055549</v>
      </c>
      <c r="T2387" s="9">
        <f t="shared" si="75"/>
        <v>41143.760243055549</v>
      </c>
    </row>
    <row r="2388" spans="1:20" ht="45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>E2388/D2388</f>
        <v>0</v>
      </c>
      <c r="P2388" t="e">
        <f>E2388/L2388</f>
        <v>#DIV/0!</v>
      </c>
      <c r="Q2388" t="s">
        <v>8306</v>
      </c>
      <c r="R2388" t="s">
        <v>8312</v>
      </c>
      <c r="S2388" s="9">
        <f t="shared" si="74"/>
        <v>42366.774293981478</v>
      </c>
      <c r="T2388" s="9">
        <f t="shared" si="75"/>
        <v>42396.774293981478</v>
      </c>
    </row>
    <row r="2389" spans="1:20" ht="45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>E2389/D2389</f>
        <v>0</v>
      </c>
      <c r="P2389" t="e">
        <f>E2389/L2389</f>
        <v>#DIV/0!</v>
      </c>
      <c r="Q2389" t="s">
        <v>8306</v>
      </c>
      <c r="R2389" t="s">
        <v>8312</v>
      </c>
      <c r="S2389" s="9">
        <f t="shared" si="74"/>
        <v>42595.826736111114</v>
      </c>
      <c r="T2389" s="9">
        <f t="shared" si="75"/>
        <v>42655.826736111114</v>
      </c>
    </row>
    <row r="2390" spans="1:20" ht="45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>E2390/D2390</f>
        <v>0</v>
      </c>
      <c r="P2390" t="e">
        <f>E2390/L2390</f>
        <v>#DIV/0!</v>
      </c>
      <c r="Q2390" t="s">
        <v>8306</v>
      </c>
      <c r="R2390" t="s">
        <v>8312</v>
      </c>
      <c r="S2390" s="9">
        <f t="shared" si="74"/>
        <v>42114.517800925925</v>
      </c>
      <c r="T2390" s="9">
        <f t="shared" si="75"/>
        <v>42144.517800925925</v>
      </c>
    </row>
    <row r="2391" spans="1:20" ht="45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>E2391/D2391</f>
        <v>1.5499999999999999E-3</v>
      </c>
      <c r="P2391">
        <f>E2391/L2391</f>
        <v>10.333333333333334</v>
      </c>
      <c r="Q2391" t="s">
        <v>8306</v>
      </c>
      <c r="R2391" t="s">
        <v>8312</v>
      </c>
      <c r="S2391" s="9">
        <f t="shared" si="74"/>
        <v>41799.62228009259</v>
      </c>
      <c r="T2391" s="9">
        <f t="shared" si="75"/>
        <v>41822.916666666664</v>
      </c>
    </row>
    <row r="2392" spans="1:20" ht="45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 t="e">
        <f>E2392/L2392</f>
        <v>#DIV/0!</v>
      </c>
      <c r="Q2392" t="s">
        <v>8306</v>
      </c>
      <c r="R2392" t="s">
        <v>8312</v>
      </c>
      <c r="S2392" s="9">
        <f t="shared" si="74"/>
        <v>42171.619270833333</v>
      </c>
      <c r="T2392" s="9">
        <f t="shared" si="75"/>
        <v>42201.619270833333</v>
      </c>
    </row>
    <row r="2393" spans="1:20" ht="30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>E2393/D2393</f>
        <v>1.6666666666666667E-5</v>
      </c>
      <c r="P2393">
        <f>E2393/L2393</f>
        <v>1</v>
      </c>
      <c r="Q2393" t="s">
        <v>8306</v>
      </c>
      <c r="R2393" t="s">
        <v>8312</v>
      </c>
      <c r="S2393" s="9">
        <f t="shared" si="74"/>
        <v>41620.723078703704</v>
      </c>
      <c r="T2393" s="9">
        <f t="shared" si="75"/>
        <v>41680.723078703704</v>
      </c>
    </row>
    <row r="2394" spans="1:20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>E2394/D2394</f>
        <v>6.6964285714285711E-3</v>
      </c>
      <c r="P2394">
        <f>E2394/L2394</f>
        <v>10</v>
      </c>
      <c r="Q2394" t="s">
        <v>8306</v>
      </c>
      <c r="R2394" t="s">
        <v>8312</v>
      </c>
      <c r="S2394" s="9">
        <f t="shared" si="74"/>
        <v>41944.829456018517</v>
      </c>
      <c r="T2394" s="9">
        <f t="shared" si="75"/>
        <v>41997.999999999993</v>
      </c>
    </row>
    <row r="2395" spans="1:20" ht="45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>E2395/D2395</f>
        <v>4.5985132395404561E-2</v>
      </c>
      <c r="P2395">
        <f>E2395/L2395</f>
        <v>136.09090909090909</v>
      </c>
      <c r="Q2395" t="s">
        <v>8306</v>
      </c>
      <c r="R2395" t="s">
        <v>8312</v>
      </c>
      <c r="S2395" s="9">
        <f t="shared" si="74"/>
        <v>40858.553807870368</v>
      </c>
      <c r="T2395" s="9">
        <f t="shared" si="75"/>
        <v>40900.553807870368</v>
      </c>
    </row>
    <row r="2396" spans="1:20" ht="60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>E2396/D2396</f>
        <v>9.5500000000000002E-2</v>
      </c>
      <c r="P2396">
        <f>E2396/L2396</f>
        <v>73.461538461538467</v>
      </c>
      <c r="Q2396" t="s">
        <v>8306</v>
      </c>
      <c r="R2396" t="s">
        <v>8312</v>
      </c>
      <c r="S2396" s="9">
        <f t="shared" si="74"/>
        <v>40043.687129629623</v>
      </c>
      <c r="T2396" s="9">
        <f t="shared" si="75"/>
        <v>40098.665972222218</v>
      </c>
    </row>
    <row r="2397" spans="1:20" ht="60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>E2397/D2397</f>
        <v>3.307692307692308E-2</v>
      </c>
      <c r="P2397">
        <f>E2397/L2397</f>
        <v>53.75</v>
      </c>
      <c r="Q2397" t="s">
        <v>8306</v>
      </c>
      <c r="R2397" t="s">
        <v>8312</v>
      </c>
      <c r="S2397" s="9">
        <f t="shared" si="74"/>
        <v>40247.677673611106</v>
      </c>
      <c r="T2397" s="9">
        <f t="shared" si="75"/>
        <v>40306.719444444439</v>
      </c>
    </row>
    <row r="2398" spans="1:20" ht="45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>E2398/D2398</f>
        <v>0</v>
      </c>
      <c r="P2398" t="e">
        <f>E2398/L2398</f>
        <v>#DIV/0!</v>
      </c>
      <c r="Q2398" t="s">
        <v>8306</v>
      </c>
      <c r="R2398" t="s">
        <v>8312</v>
      </c>
      <c r="S2398" s="9">
        <f t="shared" si="74"/>
        <v>40703.026053240741</v>
      </c>
      <c r="T2398" s="9">
        <f t="shared" si="75"/>
        <v>40733.026053240741</v>
      </c>
    </row>
    <row r="2399" spans="1:20" ht="45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>E2399/D2399</f>
        <v>1.15E-2</v>
      </c>
      <c r="P2399">
        <f>E2399/L2399</f>
        <v>57.5</v>
      </c>
      <c r="Q2399" t="s">
        <v>8306</v>
      </c>
      <c r="R2399" t="s">
        <v>8312</v>
      </c>
      <c r="S2399" s="9">
        <f t="shared" si="74"/>
        <v>40956.345196759255</v>
      </c>
      <c r="T2399" s="9">
        <f t="shared" si="75"/>
        <v>40986.303530092591</v>
      </c>
    </row>
    <row r="2400" spans="1:20" ht="45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>E2400/D2400</f>
        <v>1.7538461538461537E-2</v>
      </c>
      <c r="P2400">
        <f>E2400/L2400</f>
        <v>12.666666666666666</v>
      </c>
      <c r="Q2400" t="s">
        <v>8306</v>
      </c>
      <c r="R2400" t="s">
        <v>8312</v>
      </c>
      <c r="S2400" s="9">
        <f t="shared" si="74"/>
        <v>41991.318321759252</v>
      </c>
      <c r="T2400" s="9">
        <f t="shared" si="75"/>
        <v>42021.318321759252</v>
      </c>
    </row>
    <row r="2401" spans="1:20" ht="45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>E2401/D2401</f>
        <v>1.3673469387755101E-2</v>
      </c>
      <c r="P2401">
        <f>E2401/L2401</f>
        <v>67</v>
      </c>
      <c r="Q2401" t="s">
        <v>8306</v>
      </c>
      <c r="R2401" t="s">
        <v>8312</v>
      </c>
      <c r="S2401" s="9">
        <f t="shared" si="74"/>
        <v>40949.775312499994</v>
      </c>
      <c r="T2401" s="9">
        <f t="shared" si="75"/>
        <v>41009.73364583333</v>
      </c>
    </row>
    <row r="2402" spans="1:20" ht="45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>E2402/D2402</f>
        <v>4.3333333333333331E-3</v>
      </c>
      <c r="P2402">
        <f>E2402/L2402</f>
        <v>3.7142857142857144</v>
      </c>
      <c r="Q2402" t="s">
        <v>8306</v>
      </c>
      <c r="R2402" t="s">
        <v>8312</v>
      </c>
      <c r="S2402" s="9">
        <f t="shared" si="74"/>
        <v>42317.889884259253</v>
      </c>
      <c r="T2402" s="9">
        <f t="shared" si="75"/>
        <v>42362.889884259253</v>
      </c>
    </row>
    <row r="2403" spans="1:20" ht="45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>E2403/D2403</f>
        <v>1.25E-3</v>
      </c>
      <c r="P2403">
        <f>E2403/L2403</f>
        <v>250</v>
      </c>
      <c r="Q2403" t="s">
        <v>8306</v>
      </c>
      <c r="R2403" t="s">
        <v>8312</v>
      </c>
      <c r="S2403" s="9">
        <f t="shared" si="74"/>
        <v>41466.343981481477</v>
      </c>
      <c r="T2403" s="9">
        <f t="shared" si="75"/>
        <v>41496.343981481477</v>
      </c>
    </row>
    <row r="2404" spans="1:20" ht="45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>E2404/D2404</f>
        <v>3.2000000000000001E-2</v>
      </c>
      <c r="P2404">
        <f>E2404/L2404</f>
        <v>64</v>
      </c>
      <c r="Q2404" t="s">
        <v>8306</v>
      </c>
      <c r="R2404" t="s">
        <v>8312</v>
      </c>
      <c r="S2404" s="9">
        <f t="shared" si="74"/>
        <v>41156.750659722216</v>
      </c>
      <c r="T2404" s="9">
        <f t="shared" si="75"/>
        <v>41201.750659722216</v>
      </c>
    </row>
    <row r="2405" spans="1:20" ht="45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>E2405/D2405</f>
        <v>8.0000000000000002E-3</v>
      </c>
      <c r="P2405">
        <f>E2405/L2405</f>
        <v>133.33333333333334</v>
      </c>
      <c r="Q2405" t="s">
        <v>8306</v>
      </c>
      <c r="R2405" t="s">
        <v>8312</v>
      </c>
      <c r="S2405" s="9">
        <f t="shared" si="74"/>
        <v>40994.815983796296</v>
      </c>
      <c r="T2405" s="9">
        <f t="shared" si="75"/>
        <v>41054.384722222218</v>
      </c>
    </row>
    <row r="2406" spans="1:20" ht="45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>E2406/D2406</f>
        <v>2E-3</v>
      </c>
      <c r="P2406">
        <f>E2406/L2406</f>
        <v>10</v>
      </c>
      <c r="Q2406" t="s">
        <v>8306</v>
      </c>
      <c r="R2406" t="s">
        <v>8312</v>
      </c>
      <c r="S2406" s="9">
        <f t="shared" si="74"/>
        <v>42153.423263888886</v>
      </c>
      <c r="T2406" s="9">
        <f t="shared" si="75"/>
        <v>42183.423263888886</v>
      </c>
    </row>
    <row r="2407" spans="1:20" ht="45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t="e">
        <f>E2407/L2407</f>
        <v>#DIV/0!</v>
      </c>
      <c r="Q2407" t="s">
        <v>8306</v>
      </c>
      <c r="R2407" t="s">
        <v>8312</v>
      </c>
      <c r="S2407" s="9">
        <f t="shared" si="74"/>
        <v>42399.968043981477</v>
      </c>
      <c r="T2407" s="9">
        <f t="shared" si="75"/>
        <v>42429.968043981477</v>
      </c>
    </row>
    <row r="2408" spans="1:20" ht="45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>E2408/D2408</f>
        <v>0.03</v>
      </c>
      <c r="P2408">
        <f>E2408/L2408</f>
        <v>30</v>
      </c>
      <c r="Q2408" t="s">
        <v>8306</v>
      </c>
      <c r="R2408" t="s">
        <v>8312</v>
      </c>
      <c r="S2408" s="9">
        <f t="shared" si="74"/>
        <v>41340.09469907407</v>
      </c>
      <c r="T2408" s="9">
        <f t="shared" si="75"/>
        <v>41370.053032407406</v>
      </c>
    </row>
    <row r="2409" spans="1:20" ht="45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>E2409/D2409</f>
        <v>1.3749999999999999E-3</v>
      </c>
      <c r="P2409">
        <f>E2409/L2409</f>
        <v>5.5</v>
      </c>
      <c r="Q2409" t="s">
        <v>8306</v>
      </c>
      <c r="R2409" t="s">
        <v>8312</v>
      </c>
      <c r="S2409" s="9">
        <f t="shared" si="74"/>
        <v>42649.533877314818</v>
      </c>
      <c r="T2409" s="9">
        <f t="shared" si="75"/>
        <v>42694.575543981475</v>
      </c>
    </row>
    <row r="2410" spans="1:20" ht="30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>E2410/D2410</f>
        <v>0.13924</v>
      </c>
      <c r="P2410">
        <f>E2410/L2410</f>
        <v>102.38235294117646</v>
      </c>
      <c r="Q2410" t="s">
        <v>8306</v>
      </c>
      <c r="R2410" t="s">
        <v>8312</v>
      </c>
      <c r="S2410" s="9">
        <f t="shared" si="74"/>
        <v>42552.445659722223</v>
      </c>
      <c r="T2410" s="9">
        <f t="shared" si="75"/>
        <v>42597.083333333336</v>
      </c>
    </row>
    <row r="2411" spans="1:20" ht="45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>E2411/D2411</f>
        <v>3.3333333333333333E-2</v>
      </c>
      <c r="P2411">
        <f>E2411/L2411</f>
        <v>16.666666666666668</v>
      </c>
      <c r="Q2411" t="s">
        <v>8306</v>
      </c>
      <c r="R2411" t="s">
        <v>8312</v>
      </c>
      <c r="S2411" s="9">
        <f t="shared" si="74"/>
        <v>41830.405636574069</v>
      </c>
      <c r="T2411" s="9">
        <f t="shared" si="75"/>
        <v>41860.405636574069</v>
      </c>
    </row>
    <row r="2412" spans="1:20" ht="45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>E2412/D2412</f>
        <v>0.25413402061855672</v>
      </c>
      <c r="P2412">
        <f>E2412/L2412</f>
        <v>725.02941176470586</v>
      </c>
      <c r="Q2412" t="s">
        <v>8306</v>
      </c>
      <c r="R2412" t="s">
        <v>8312</v>
      </c>
      <c r="S2412" s="9">
        <f t="shared" si="74"/>
        <v>42327.282418981478</v>
      </c>
      <c r="T2412" s="9">
        <f t="shared" si="75"/>
        <v>42367.282418981478</v>
      </c>
    </row>
    <row r="2413" spans="1:20" ht="30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>E2413/D2413</f>
        <v>0</v>
      </c>
      <c r="P2413" t="e">
        <f>E2413/L2413</f>
        <v>#DIV/0!</v>
      </c>
      <c r="Q2413" t="s">
        <v>8306</v>
      </c>
      <c r="R2413" t="s">
        <v>8312</v>
      </c>
      <c r="S2413" s="9">
        <f t="shared" si="74"/>
        <v>42091.570370370369</v>
      </c>
      <c r="T2413" s="9">
        <f t="shared" si="75"/>
        <v>42151.570370370369</v>
      </c>
    </row>
    <row r="2414" spans="1:20" ht="45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>E2414/D2414</f>
        <v>1.3666666666666667E-2</v>
      </c>
      <c r="P2414">
        <f>E2414/L2414</f>
        <v>68.333333333333329</v>
      </c>
      <c r="Q2414" t="s">
        <v>8306</v>
      </c>
      <c r="R2414" t="s">
        <v>8312</v>
      </c>
      <c r="S2414" s="9">
        <f t="shared" si="74"/>
        <v>42738.406956018516</v>
      </c>
      <c r="T2414" s="9">
        <f t="shared" si="75"/>
        <v>42768.406956018516</v>
      </c>
    </row>
    <row r="2415" spans="1:20" ht="45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>E2415/D2415</f>
        <v>0</v>
      </c>
      <c r="P2415" t="e">
        <f>E2415/L2415</f>
        <v>#DIV/0!</v>
      </c>
      <c r="Q2415" t="s">
        <v>8306</v>
      </c>
      <c r="R2415" t="s">
        <v>8312</v>
      </c>
      <c r="S2415" s="9">
        <f t="shared" si="74"/>
        <v>42223.407685185179</v>
      </c>
      <c r="T2415" s="9">
        <f t="shared" si="75"/>
        <v>42253.406944444439</v>
      </c>
    </row>
    <row r="2416" spans="1:20" ht="45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>E2416/D2416</f>
        <v>0.22881426547787684</v>
      </c>
      <c r="P2416">
        <f>E2416/L2416</f>
        <v>39.228571428571428</v>
      </c>
      <c r="Q2416" t="s">
        <v>8306</v>
      </c>
      <c r="R2416" t="s">
        <v>8312</v>
      </c>
      <c r="S2416" s="9">
        <f t="shared" si="74"/>
        <v>41218.183113425919</v>
      </c>
      <c r="T2416" s="9">
        <f t="shared" si="75"/>
        <v>41248.183113425919</v>
      </c>
    </row>
    <row r="2417" spans="1:20" ht="60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>E2417/D2417</f>
        <v>6.666666666666667E-5</v>
      </c>
      <c r="P2417">
        <f>E2417/L2417</f>
        <v>1</v>
      </c>
      <c r="Q2417" t="s">
        <v>8315</v>
      </c>
      <c r="R2417" t="s">
        <v>8316</v>
      </c>
      <c r="S2417" s="9">
        <f t="shared" si="74"/>
        <v>42009.608865740738</v>
      </c>
      <c r="T2417" s="9">
        <f t="shared" si="75"/>
        <v>42039.608865740738</v>
      </c>
    </row>
    <row r="2418" spans="1:20" ht="45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>E2418/D2418</f>
        <v>5.5555555555555558E-3</v>
      </c>
      <c r="P2418">
        <f>E2418/L2418</f>
        <v>25</v>
      </c>
      <c r="Q2418" t="s">
        <v>8315</v>
      </c>
      <c r="R2418" t="s">
        <v>8316</v>
      </c>
      <c r="S2418" s="9">
        <f t="shared" si="74"/>
        <v>42275.838356481479</v>
      </c>
      <c r="T2418" s="9">
        <f t="shared" si="75"/>
        <v>42305.838356481479</v>
      </c>
    </row>
    <row r="2419" spans="1:20" ht="45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>E2419/D2419</f>
        <v>3.9999999999999998E-6</v>
      </c>
      <c r="P2419">
        <f>E2419/L2419</f>
        <v>1</v>
      </c>
      <c r="Q2419" t="s">
        <v>8315</v>
      </c>
      <c r="R2419" t="s">
        <v>8316</v>
      </c>
      <c r="S2419" s="9">
        <f t="shared" si="74"/>
        <v>42433.529120370367</v>
      </c>
      <c r="T2419" s="9">
        <f t="shared" si="75"/>
        <v>42493.487453703703</v>
      </c>
    </row>
    <row r="2420" spans="1:20" ht="45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>E2420/D2420</f>
        <v>3.1818181818181819E-3</v>
      </c>
      <c r="P2420">
        <f>E2420/L2420</f>
        <v>35</v>
      </c>
      <c r="Q2420" t="s">
        <v>8315</v>
      </c>
      <c r="R2420" t="s">
        <v>8316</v>
      </c>
      <c r="S2420" s="9">
        <f t="shared" si="74"/>
        <v>41913.88381944444</v>
      </c>
      <c r="T2420" s="9">
        <f t="shared" si="75"/>
        <v>41943.88381944444</v>
      </c>
    </row>
    <row r="2421" spans="1:20" ht="45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>E2421/D2421</f>
        <v>1.2E-2</v>
      </c>
      <c r="P2421">
        <f>E2421/L2421</f>
        <v>3</v>
      </c>
      <c r="Q2421" t="s">
        <v>8315</v>
      </c>
      <c r="R2421" t="s">
        <v>8316</v>
      </c>
      <c r="S2421" s="9">
        <f t="shared" si="74"/>
        <v>42525.448611111111</v>
      </c>
      <c r="T2421" s="9">
        <f t="shared" si="75"/>
        <v>42555.448611111111</v>
      </c>
    </row>
    <row r="2422" spans="1:20" ht="45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>E2422/D2422</f>
        <v>0.27383999999999997</v>
      </c>
      <c r="P2422">
        <f>E2422/L2422</f>
        <v>402.70588235294116</v>
      </c>
      <c r="Q2422" t="s">
        <v>8315</v>
      </c>
      <c r="R2422" t="s">
        <v>8316</v>
      </c>
      <c r="S2422" s="9">
        <f t="shared" si="74"/>
        <v>42283.38413194444</v>
      </c>
      <c r="T2422" s="9">
        <f t="shared" si="75"/>
        <v>42323.425798611112</v>
      </c>
    </row>
    <row r="2423" spans="1:20" ht="45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>E2423/D2423</f>
        <v>8.6666666666666663E-4</v>
      </c>
      <c r="P2423">
        <f>E2423/L2423</f>
        <v>26</v>
      </c>
      <c r="Q2423" t="s">
        <v>8315</v>
      </c>
      <c r="R2423" t="s">
        <v>8316</v>
      </c>
      <c r="S2423" s="9">
        <f t="shared" si="74"/>
        <v>42249.459664351853</v>
      </c>
      <c r="T2423" s="9">
        <f t="shared" si="75"/>
        <v>42294.459664351853</v>
      </c>
    </row>
    <row r="2424" spans="1:20" ht="45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>E2424/D2424</f>
        <v>0</v>
      </c>
      <c r="P2424" t="e">
        <f>E2424/L2424</f>
        <v>#DIV/0!</v>
      </c>
      <c r="Q2424" t="s">
        <v>8315</v>
      </c>
      <c r="R2424" t="s">
        <v>8316</v>
      </c>
      <c r="S2424" s="9">
        <f t="shared" si="74"/>
        <v>42380.488009259258</v>
      </c>
      <c r="T2424" s="9">
        <f t="shared" si="75"/>
        <v>42410.488009259258</v>
      </c>
    </row>
    <row r="2425" spans="1:20" ht="45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>E2425/D2425</f>
        <v>8.9999999999999998E-4</v>
      </c>
      <c r="P2425">
        <f>E2425/L2425</f>
        <v>9</v>
      </c>
      <c r="Q2425" t="s">
        <v>8315</v>
      </c>
      <c r="R2425" t="s">
        <v>8316</v>
      </c>
      <c r="S2425" s="9">
        <f t="shared" si="74"/>
        <v>42276.695</v>
      </c>
      <c r="T2425" s="9">
        <f t="shared" si="75"/>
        <v>42306.695</v>
      </c>
    </row>
    <row r="2426" spans="1:20" ht="45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>E2426/D2426</f>
        <v>2.7199999999999998E-2</v>
      </c>
      <c r="P2426">
        <f>E2426/L2426</f>
        <v>8.5</v>
      </c>
      <c r="Q2426" t="s">
        <v>8315</v>
      </c>
      <c r="R2426" t="s">
        <v>8316</v>
      </c>
      <c r="S2426" s="9">
        <f t="shared" si="74"/>
        <v>42163.428495370368</v>
      </c>
      <c r="T2426" s="9">
        <f t="shared" si="75"/>
        <v>42193.428495370368</v>
      </c>
    </row>
    <row r="2427" spans="1:20" ht="45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>E2427/D2427</f>
        <v>7.0000000000000001E-3</v>
      </c>
      <c r="P2427">
        <f>E2427/L2427</f>
        <v>8.75</v>
      </c>
      <c r="Q2427" t="s">
        <v>8315</v>
      </c>
      <c r="R2427" t="s">
        <v>8316</v>
      </c>
      <c r="S2427" s="9">
        <f t="shared" si="74"/>
        <v>42753.47042824074</v>
      </c>
      <c r="T2427" s="9">
        <f t="shared" si="75"/>
        <v>42765.999999999993</v>
      </c>
    </row>
    <row r="2428" spans="1:20" ht="45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>E2428/D2428</f>
        <v>5.0413333333333331E-2</v>
      </c>
      <c r="P2428">
        <f>E2428/L2428</f>
        <v>135.03571428571428</v>
      </c>
      <c r="Q2428" t="s">
        <v>8315</v>
      </c>
      <c r="R2428" t="s">
        <v>8316</v>
      </c>
      <c r="S2428" s="9">
        <f t="shared" si="74"/>
        <v>42173.067407407405</v>
      </c>
      <c r="T2428" s="9">
        <f t="shared" si="75"/>
        <v>42217.536805555552</v>
      </c>
    </row>
    <row r="2429" spans="1:20" ht="45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>E2429/D2429</f>
        <v>0</v>
      </c>
      <c r="P2429" t="e">
        <f>E2429/L2429</f>
        <v>#DIV/0!</v>
      </c>
      <c r="Q2429" t="s">
        <v>8315</v>
      </c>
      <c r="R2429" t="s">
        <v>8316</v>
      </c>
      <c r="S2429" s="9">
        <f t="shared" si="74"/>
        <v>42318.408518518518</v>
      </c>
      <c r="T2429" s="9">
        <f t="shared" si="75"/>
        <v>42378.408518518518</v>
      </c>
    </row>
    <row r="2430" spans="1:20" ht="45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>E2430/D2430</f>
        <v>4.9199999999999999E-3</v>
      </c>
      <c r="P2430">
        <f>E2430/L2430</f>
        <v>20.5</v>
      </c>
      <c r="Q2430" t="s">
        <v>8315</v>
      </c>
      <c r="R2430" t="s">
        <v>8316</v>
      </c>
      <c r="S2430" s="9">
        <f t="shared" si="74"/>
        <v>41927.511469907404</v>
      </c>
      <c r="T2430" s="9">
        <f t="shared" si="75"/>
        <v>41957.553136574068</v>
      </c>
    </row>
    <row r="2431" spans="1:20" ht="45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>E2431/D2431</f>
        <v>0.36589147286821705</v>
      </c>
      <c r="P2431">
        <f>E2431/L2431</f>
        <v>64.36363636363636</v>
      </c>
      <c r="Q2431" t="s">
        <v>8315</v>
      </c>
      <c r="R2431" t="s">
        <v>8316</v>
      </c>
      <c r="S2431" s="9">
        <f t="shared" si="74"/>
        <v>41901.476527777777</v>
      </c>
      <c r="T2431" s="9">
        <f t="shared" si="75"/>
        <v>41931.476527777777</v>
      </c>
    </row>
    <row r="2432" spans="1:20" ht="45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>E2432/D2432</f>
        <v>0</v>
      </c>
      <c r="P2432" t="e">
        <f>E2432/L2432</f>
        <v>#DIV/0!</v>
      </c>
      <c r="Q2432" t="s">
        <v>8315</v>
      </c>
      <c r="R2432" t="s">
        <v>8316</v>
      </c>
      <c r="S2432" s="9">
        <f t="shared" si="74"/>
        <v>42503.145173611112</v>
      </c>
      <c r="T2432" s="9">
        <f t="shared" si="75"/>
        <v>42533.145173611112</v>
      </c>
    </row>
    <row r="2433" spans="1:20" ht="30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>E2433/D2433</f>
        <v>2.5000000000000001E-2</v>
      </c>
      <c r="P2433">
        <f>E2433/L2433</f>
        <v>200</v>
      </c>
      <c r="Q2433" t="s">
        <v>8315</v>
      </c>
      <c r="R2433" t="s">
        <v>8316</v>
      </c>
      <c r="S2433" s="9">
        <f t="shared" si="74"/>
        <v>42345.651817129627</v>
      </c>
      <c r="T2433" s="9">
        <f t="shared" si="75"/>
        <v>42375.651817129627</v>
      </c>
    </row>
    <row r="2434" spans="1:20" ht="45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>E2434/D2434</f>
        <v>9.1066666666666674E-3</v>
      </c>
      <c r="P2434">
        <f>E2434/L2434</f>
        <v>68.3</v>
      </c>
      <c r="Q2434" t="s">
        <v>8315</v>
      </c>
      <c r="R2434" t="s">
        <v>8316</v>
      </c>
      <c r="S2434" s="9">
        <f t="shared" si="74"/>
        <v>42676.733831018515</v>
      </c>
      <c r="T2434" s="9">
        <f t="shared" si="75"/>
        <v>42706.775497685179</v>
      </c>
    </row>
    <row r="2435" spans="1:20" ht="45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>E2435/D2435</f>
        <v>0</v>
      </c>
      <c r="P2435" t="e">
        <f>E2435/L2435</f>
        <v>#DIV/0!</v>
      </c>
      <c r="Q2435" t="s">
        <v>8315</v>
      </c>
      <c r="R2435" t="s">
        <v>8316</v>
      </c>
      <c r="S2435" s="9">
        <f t="shared" ref="S2435:S2498" si="76">(J2435/86400)+25569+(-5/24)</f>
        <v>42057.674826388888</v>
      </c>
      <c r="T2435" s="9">
        <f t="shared" ref="T2435:T2498" si="77">(I2435/86400)+25569+(-5/24)</f>
        <v>42087.633159722223</v>
      </c>
    </row>
    <row r="2436" spans="1:20" ht="45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>E2436/D2436</f>
        <v>2.0833333333333335E-4</v>
      </c>
      <c r="P2436">
        <f>E2436/L2436</f>
        <v>50</v>
      </c>
      <c r="Q2436" t="s">
        <v>8315</v>
      </c>
      <c r="R2436" t="s">
        <v>8316</v>
      </c>
      <c r="S2436" s="9">
        <f t="shared" si="76"/>
        <v>42321.074768518512</v>
      </c>
      <c r="T2436" s="9">
        <f t="shared" si="77"/>
        <v>42351.074768518512</v>
      </c>
    </row>
    <row r="2437" spans="1:20" ht="45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>E2437/D2437</f>
        <v>1.2E-4</v>
      </c>
      <c r="P2437">
        <f>E2437/L2437</f>
        <v>4</v>
      </c>
      <c r="Q2437" t="s">
        <v>8315</v>
      </c>
      <c r="R2437" t="s">
        <v>8316</v>
      </c>
      <c r="S2437" s="9">
        <f t="shared" si="76"/>
        <v>41960.563020833331</v>
      </c>
      <c r="T2437" s="9">
        <f t="shared" si="77"/>
        <v>41990.563020833331</v>
      </c>
    </row>
    <row r="2438" spans="1:20" ht="45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>E2438/D2438</f>
        <v>3.6666666666666666E-3</v>
      </c>
      <c r="P2438">
        <f>E2438/L2438</f>
        <v>27.5</v>
      </c>
      <c r="Q2438" t="s">
        <v>8315</v>
      </c>
      <c r="R2438" t="s">
        <v>8316</v>
      </c>
      <c r="S2438" s="9">
        <f t="shared" si="76"/>
        <v>42268.450381944444</v>
      </c>
      <c r="T2438" s="9">
        <f t="shared" si="77"/>
        <v>42303.450381944444</v>
      </c>
    </row>
    <row r="2439" spans="1:20" ht="45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>E2439/D2439</f>
        <v>0</v>
      </c>
      <c r="P2439" t="e">
        <f>E2439/L2439</f>
        <v>#DIV/0!</v>
      </c>
      <c r="Q2439" t="s">
        <v>8315</v>
      </c>
      <c r="R2439" t="s">
        <v>8316</v>
      </c>
      <c r="S2439" s="9">
        <f t="shared" si="76"/>
        <v>42692.180729166663</v>
      </c>
      <c r="T2439" s="9">
        <f t="shared" si="77"/>
        <v>42722.180729166663</v>
      </c>
    </row>
    <row r="2440" spans="1:20" ht="45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9.0666666666666662E-4</v>
      </c>
      <c r="P2440">
        <f>E2440/L2440</f>
        <v>34</v>
      </c>
      <c r="Q2440" t="s">
        <v>8315</v>
      </c>
      <c r="R2440" t="s">
        <v>8316</v>
      </c>
      <c r="S2440" s="9">
        <f t="shared" si="76"/>
        <v>42021.861655092587</v>
      </c>
      <c r="T2440" s="9">
        <f t="shared" si="77"/>
        <v>42051.861655092587</v>
      </c>
    </row>
    <row r="2441" spans="1:20" ht="45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>E2441/D2441</f>
        <v>5.5555555555555558E-5</v>
      </c>
      <c r="P2441">
        <f>E2441/L2441</f>
        <v>1</v>
      </c>
      <c r="Q2441" t="s">
        <v>8315</v>
      </c>
      <c r="R2441" t="s">
        <v>8316</v>
      </c>
      <c r="S2441" s="9">
        <f t="shared" si="76"/>
        <v>42411.734664351847</v>
      </c>
      <c r="T2441" s="9">
        <f t="shared" si="77"/>
        <v>42441.734664351847</v>
      </c>
    </row>
    <row r="2442" spans="1:20" ht="45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 t="e">
        <f>E2442/L2442</f>
        <v>#DIV/0!</v>
      </c>
      <c r="Q2442" t="s">
        <v>8315</v>
      </c>
      <c r="R2442" t="s">
        <v>8316</v>
      </c>
      <c r="S2442" s="9">
        <f t="shared" si="76"/>
        <v>42165.576956018514</v>
      </c>
      <c r="T2442" s="9">
        <f t="shared" si="77"/>
        <v>42195.576956018514</v>
      </c>
    </row>
    <row r="2443" spans="1:20" ht="45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>E2443/D2443</f>
        <v>2.0000000000000001E-4</v>
      </c>
      <c r="P2443">
        <f>E2443/L2443</f>
        <v>1</v>
      </c>
      <c r="Q2443" t="s">
        <v>8315</v>
      </c>
      <c r="R2443" t="s">
        <v>8316</v>
      </c>
      <c r="S2443" s="9">
        <f t="shared" si="76"/>
        <v>42535.476076388884</v>
      </c>
      <c r="T2443" s="9">
        <f t="shared" si="77"/>
        <v>42565.476076388884</v>
      </c>
    </row>
    <row r="2444" spans="1:20" ht="45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>E2444/D2444</f>
        <v>0</v>
      </c>
      <c r="P2444" t="e">
        <f>E2444/L2444</f>
        <v>#DIV/0!</v>
      </c>
      <c r="Q2444" t="s">
        <v>8315</v>
      </c>
      <c r="R2444" t="s">
        <v>8316</v>
      </c>
      <c r="S2444" s="9">
        <f t="shared" si="76"/>
        <v>41975.634189814817</v>
      </c>
      <c r="T2444" s="9">
        <f t="shared" si="77"/>
        <v>42005.634189814817</v>
      </c>
    </row>
    <row r="2445" spans="1:20" ht="60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>E2445/D2445</f>
        <v>0.01</v>
      </c>
      <c r="P2445">
        <f>E2445/L2445</f>
        <v>49</v>
      </c>
      <c r="Q2445" t="s">
        <v>8315</v>
      </c>
      <c r="R2445" t="s">
        <v>8316</v>
      </c>
      <c r="S2445" s="9">
        <f t="shared" si="76"/>
        <v>42348.713229166664</v>
      </c>
      <c r="T2445" s="9">
        <f t="shared" si="77"/>
        <v>42385.249999999993</v>
      </c>
    </row>
    <row r="2446" spans="1:20" ht="45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>E2446/D2446</f>
        <v>8.0000000000000002E-3</v>
      </c>
      <c r="P2446">
        <f>E2446/L2446</f>
        <v>20</v>
      </c>
      <c r="Q2446" t="s">
        <v>8315</v>
      </c>
      <c r="R2446" t="s">
        <v>8316</v>
      </c>
      <c r="S2446" s="9">
        <f t="shared" si="76"/>
        <v>42340.639027777775</v>
      </c>
      <c r="T2446" s="9">
        <f t="shared" si="77"/>
        <v>42370.639027777775</v>
      </c>
    </row>
    <row r="2447" spans="1:20" ht="30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>E2447/D2447</f>
        <v>1.6705882352941177E-3</v>
      </c>
      <c r="P2447">
        <f>E2447/L2447</f>
        <v>142</v>
      </c>
      <c r="Q2447" t="s">
        <v>8315</v>
      </c>
      <c r="R2447" t="s">
        <v>8316</v>
      </c>
      <c r="S2447" s="9">
        <f t="shared" si="76"/>
        <v>42388.589918981474</v>
      </c>
      <c r="T2447" s="9">
        <f t="shared" si="77"/>
        <v>42418.589918981474</v>
      </c>
    </row>
    <row r="2448" spans="1:20" ht="45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>E2448/D2448</f>
        <v>4.2399999999999998E-3</v>
      </c>
      <c r="P2448">
        <f>E2448/L2448</f>
        <v>53</v>
      </c>
      <c r="Q2448" t="s">
        <v>8315</v>
      </c>
      <c r="R2448" t="s">
        <v>8316</v>
      </c>
      <c r="S2448" s="9">
        <f t="shared" si="76"/>
        <v>42192.607905092591</v>
      </c>
      <c r="T2448" s="9">
        <f t="shared" si="77"/>
        <v>42211.957638888889</v>
      </c>
    </row>
    <row r="2449" spans="1:20" ht="45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>E2449/D2449</f>
        <v>0</v>
      </c>
      <c r="P2449" t="e">
        <f>E2449/L2449</f>
        <v>#DIV/0!</v>
      </c>
      <c r="Q2449" t="s">
        <v>8315</v>
      </c>
      <c r="R2449" t="s">
        <v>8316</v>
      </c>
      <c r="S2449" s="9">
        <f t="shared" si="76"/>
        <v>42282.507962962962</v>
      </c>
      <c r="T2449" s="9">
        <f t="shared" si="77"/>
        <v>42312.549629629626</v>
      </c>
    </row>
    <row r="2450" spans="1:20" ht="45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>E2450/D2450</f>
        <v>3.892538925389254E-3</v>
      </c>
      <c r="P2450">
        <f>E2450/L2450</f>
        <v>38.444444444444443</v>
      </c>
      <c r="Q2450" t="s">
        <v>8315</v>
      </c>
      <c r="R2450" t="s">
        <v>8316</v>
      </c>
      <c r="S2450" s="9">
        <f t="shared" si="76"/>
        <v>41962.841793981475</v>
      </c>
      <c r="T2450" s="9">
        <f t="shared" si="77"/>
        <v>42021.841666666667</v>
      </c>
    </row>
    <row r="2451" spans="1:20" ht="45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>E2451/D2451</f>
        <v>7.1556350626118068E-3</v>
      </c>
      <c r="P2451">
        <f>E2451/L2451</f>
        <v>20</v>
      </c>
      <c r="Q2451" t="s">
        <v>8315</v>
      </c>
      <c r="R2451" t="s">
        <v>8316</v>
      </c>
      <c r="S2451" s="9">
        <f t="shared" si="76"/>
        <v>42632.235034722216</v>
      </c>
      <c r="T2451" s="9">
        <f t="shared" si="77"/>
        <v>42662.235034722216</v>
      </c>
    </row>
    <row r="2452" spans="1:20" ht="45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>E2452/D2452</f>
        <v>4.3166666666666666E-3</v>
      </c>
      <c r="P2452">
        <f>E2452/L2452</f>
        <v>64.75</v>
      </c>
      <c r="Q2452" t="s">
        <v>8315</v>
      </c>
      <c r="R2452" t="s">
        <v>8316</v>
      </c>
      <c r="S2452" s="9">
        <f t="shared" si="76"/>
        <v>42138.484293981477</v>
      </c>
      <c r="T2452" s="9">
        <f t="shared" si="77"/>
        <v>42168.484293981477</v>
      </c>
    </row>
    <row r="2453" spans="1:20" ht="45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>E2453/D2453</f>
        <v>1.2500000000000001E-5</v>
      </c>
      <c r="P2453">
        <f>E2453/L2453</f>
        <v>1</v>
      </c>
      <c r="Q2453" t="s">
        <v>8315</v>
      </c>
      <c r="R2453" t="s">
        <v>8316</v>
      </c>
      <c r="S2453" s="9">
        <f t="shared" si="76"/>
        <v>42031.263333333329</v>
      </c>
      <c r="T2453" s="9">
        <f t="shared" si="77"/>
        <v>42091.221666666665</v>
      </c>
    </row>
    <row r="2454" spans="1:20" ht="45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>E2454/D2454</f>
        <v>2E-3</v>
      </c>
      <c r="P2454">
        <f>E2454/L2454</f>
        <v>10</v>
      </c>
      <c r="Q2454" t="s">
        <v>8315</v>
      </c>
      <c r="R2454" t="s">
        <v>8316</v>
      </c>
      <c r="S2454" s="9">
        <f t="shared" si="76"/>
        <v>42450.380810185183</v>
      </c>
      <c r="T2454" s="9">
        <f t="shared" si="77"/>
        <v>42510.380810185183</v>
      </c>
    </row>
    <row r="2455" spans="1:20" ht="30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>E2455/D2455</f>
        <v>1.12E-4</v>
      </c>
      <c r="P2455">
        <f>E2455/L2455</f>
        <v>2</v>
      </c>
      <c r="Q2455" t="s">
        <v>8315</v>
      </c>
      <c r="R2455" t="s">
        <v>8316</v>
      </c>
      <c r="S2455" s="9">
        <f t="shared" si="76"/>
        <v>42230.370289351849</v>
      </c>
      <c r="T2455" s="9">
        <f t="shared" si="77"/>
        <v>42254.370289351849</v>
      </c>
    </row>
    <row r="2456" spans="1:20" ht="30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>E2456/D2456</f>
        <v>1.4583333333333334E-2</v>
      </c>
      <c r="P2456">
        <f>E2456/L2456</f>
        <v>35</v>
      </c>
      <c r="Q2456" t="s">
        <v>8315</v>
      </c>
      <c r="R2456" t="s">
        <v>8316</v>
      </c>
      <c r="S2456" s="9">
        <f t="shared" si="76"/>
        <v>41968.643784722219</v>
      </c>
      <c r="T2456" s="9">
        <f t="shared" si="77"/>
        <v>41998.643784722219</v>
      </c>
    </row>
    <row r="2457" spans="1:20" ht="45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>E2457/D2457</f>
        <v>3.3333333333333332E-4</v>
      </c>
      <c r="P2457">
        <f>E2457/L2457</f>
        <v>1</v>
      </c>
      <c r="Q2457" t="s">
        <v>8315</v>
      </c>
      <c r="R2457" t="s">
        <v>8316</v>
      </c>
      <c r="S2457" s="9">
        <f t="shared" si="76"/>
        <v>42605.699849537035</v>
      </c>
      <c r="T2457" s="9">
        <f t="shared" si="77"/>
        <v>42635.699849537035</v>
      </c>
    </row>
    <row r="2458" spans="1:20" ht="45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>E2458/D2458</f>
        <v>0</v>
      </c>
      <c r="P2458" t="e">
        <f>E2458/L2458</f>
        <v>#DIV/0!</v>
      </c>
      <c r="Q2458" t="s">
        <v>8315</v>
      </c>
      <c r="R2458" t="s">
        <v>8316</v>
      </c>
      <c r="S2458" s="9">
        <f t="shared" si="76"/>
        <v>42187.804444444446</v>
      </c>
      <c r="T2458" s="9">
        <f t="shared" si="77"/>
        <v>42217.804444444446</v>
      </c>
    </row>
    <row r="2459" spans="1:20" ht="45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 t="e">
        <f>E2459/L2459</f>
        <v>#DIV/0!</v>
      </c>
      <c r="Q2459" t="s">
        <v>8315</v>
      </c>
      <c r="R2459" t="s">
        <v>8316</v>
      </c>
      <c r="S2459" s="9">
        <f t="shared" si="76"/>
        <v>42055.531469907401</v>
      </c>
      <c r="T2459" s="9">
        <f t="shared" si="77"/>
        <v>42078.541666666664</v>
      </c>
    </row>
    <row r="2460" spans="1:20" ht="30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>E2460/D2460</f>
        <v>1.1111111111111112E-4</v>
      </c>
      <c r="P2460">
        <f>E2460/L2460</f>
        <v>1</v>
      </c>
      <c r="Q2460" t="s">
        <v>8315</v>
      </c>
      <c r="R2460" t="s">
        <v>8316</v>
      </c>
      <c r="S2460" s="9">
        <f t="shared" si="76"/>
        <v>42052.730173611104</v>
      </c>
      <c r="T2460" s="9">
        <f t="shared" si="77"/>
        <v>42082.688506944447</v>
      </c>
    </row>
    <row r="2461" spans="1:20" ht="30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>E2461/D2461</f>
        <v>0.01</v>
      </c>
      <c r="P2461">
        <f>E2461/L2461</f>
        <v>5</v>
      </c>
      <c r="Q2461" t="s">
        <v>8315</v>
      </c>
      <c r="R2461" t="s">
        <v>8316</v>
      </c>
      <c r="S2461" s="9">
        <f t="shared" si="76"/>
        <v>42049.508287037032</v>
      </c>
      <c r="T2461" s="9">
        <f t="shared" si="77"/>
        <v>42079.466620370367</v>
      </c>
    </row>
    <row r="2462" spans="1:20" ht="45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>E2462/D2462</f>
        <v>0</v>
      </c>
      <c r="P2462" t="e">
        <f>E2462/L2462</f>
        <v>#DIV/0!</v>
      </c>
      <c r="Q2462" t="s">
        <v>8315</v>
      </c>
      <c r="R2462" t="s">
        <v>8316</v>
      </c>
      <c r="S2462" s="9">
        <f t="shared" si="76"/>
        <v>42283.182604166665</v>
      </c>
      <c r="T2462" s="9">
        <f t="shared" si="77"/>
        <v>42338.791666666664</v>
      </c>
    </row>
    <row r="2463" spans="1:20" ht="45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>E2463/D2463</f>
        <v>5.5999999999999999E-3</v>
      </c>
      <c r="P2463">
        <f>E2463/L2463</f>
        <v>14</v>
      </c>
      <c r="Q2463" t="s">
        <v>8315</v>
      </c>
      <c r="R2463" t="s">
        <v>8316</v>
      </c>
      <c r="S2463" s="9">
        <f t="shared" si="76"/>
        <v>42020.645914351851</v>
      </c>
      <c r="T2463" s="9">
        <f t="shared" si="77"/>
        <v>42050.645914351851</v>
      </c>
    </row>
    <row r="2464" spans="1:20" ht="75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>E2464/D2464</f>
        <v>9.0833333333333335E-2</v>
      </c>
      <c r="P2464">
        <f>E2464/L2464</f>
        <v>389.28571428571428</v>
      </c>
      <c r="Q2464" t="s">
        <v>8315</v>
      </c>
      <c r="R2464" t="s">
        <v>8316</v>
      </c>
      <c r="S2464" s="9">
        <f t="shared" si="76"/>
        <v>42080.548993055556</v>
      </c>
      <c r="T2464" s="9">
        <f t="shared" si="77"/>
        <v>42110.548993055556</v>
      </c>
    </row>
    <row r="2465" spans="1:20" ht="45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>E2465/D2465</f>
        <v>3.3444444444444443E-2</v>
      </c>
      <c r="P2465">
        <f>E2465/L2465</f>
        <v>150.5</v>
      </c>
      <c r="Q2465" t="s">
        <v>8315</v>
      </c>
      <c r="R2465" t="s">
        <v>8316</v>
      </c>
      <c r="S2465" s="9">
        <f t="shared" si="76"/>
        <v>42631.561180555553</v>
      </c>
      <c r="T2465" s="9">
        <f t="shared" si="77"/>
        <v>42691.602847222217</v>
      </c>
    </row>
    <row r="2466" spans="1:20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>E2466/D2466</f>
        <v>1.3333333333333334E-4</v>
      </c>
      <c r="P2466">
        <f>E2466/L2466</f>
        <v>1</v>
      </c>
      <c r="Q2466" t="s">
        <v>8315</v>
      </c>
      <c r="R2466" t="s">
        <v>8316</v>
      </c>
      <c r="S2466" s="9">
        <f t="shared" si="76"/>
        <v>42178.406238425923</v>
      </c>
      <c r="T2466" s="9">
        <f t="shared" si="77"/>
        <v>42193.406238425923</v>
      </c>
    </row>
    <row r="2467" spans="1:20" ht="45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>E2467/D2467</f>
        <v>4.4600000000000001E-2</v>
      </c>
      <c r="P2467">
        <f>E2467/L2467</f>
        <v>24.777777777777779</v>
      </c>
      <c r="Q2467" t="s">
        <v>8315</v>
      </c>
      <c r="R2467" t="s">
        <v>8316</v>
      </c>
      <c r="S2467" s="9">
        <f t="shared" si="76"/>
        <v>42377.34642361111</v>
      </c>
      <c r="T2467" s="9">
        <f t="shared" si="77"/>
        <v>42408.334027777775</v>
      </c>
    </row>
    <row r="2468" spans="1:20" ht="45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6.0999999999999997E-4</v>
      </c>
      <c r="P2468">
        <f>E2468/L2468</f>
        <v>30.5</v>
      </c>
      <c r="Q2468" t="s">
        <v>8315</v>
      </c>
      <c r="R2468" t="s">
        <v>8316</v>
      </c>
      <c r="S2468" s="9">
        <f t="shared" si="76"/>
        <v>42177.334837962961</v>
      </c>
      <c r="T2468" s="9">
        <f t="shared" si="77"/>
        <v>42207.334837962961</v>
      </c>
    </row>
    <row r="2469" spans="1:20" ht="45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>E2469/D2469</f>
        <v>3.3333333333333333E-2</v>
      </c>
      <c r="P2469">
        <f>E2469/L2469</f>
        <v>250</v>
      </c>
      <c r="Q2469" t="s">
        <v>8315</v>
      </c>
      <c r="R2469" t="s">
        <v>8316</v>
      </c>
      <c r="S2469" s="9">
        <f t="shared" si="76"/>
        <v>41946.023842592593</v>
      </c>
      <c r="T2469" s="9">
        <f t="shared" si="77"/>
        <v>41976.023842592585</v>
      </c>
    </row>
    <row r="2470" spans="1:20" ht="45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>
        <f>E2470/L2470</f>
        <v>16.428571428571427</v>
      </c>
      <c r="Q2470" t="s">
        <v>8315</v>
      </c>
      <c r="R2470" t="s">
        <v>8316</v>
      </c>
      <c r="S2470" s="9">
        <f t="shared" si="76"/>
        <v>42070.469270833331</v>
      </c>
      <c r="T2470" s="9">
        <f t="shared" si="77"/>
        <v>42100.427604166667</v>
      </c>
    </row>
    <row r="2471" spans="1:20" ht="30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>E2471/D2471</f>
        <v>1.0399999999999999E-3</v>
      </c>
      <c r="P2471">
        <f>E2471/L2471</f>
        <v>13</v>
      </c>
      <c r="Q2471" t="s">
        <v>8315</v>
      </c>
      <c r="R2471" t="s">
        <v>8316</v>
      </c>
      <c r="S2471" s="9">
        <f t="shared" si="76"/>
        <v>42446.571828703702</v>
      </c>
      <c r="T2471" s="9">
        <f t="shared" si="77"/>
        <v>42476.571828703702</v>
      </c>
    </row>
    <row r="2472" spans="1:20" ht="45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>E2472/D2472</f>
        <v>4.2599999999999999E-3</v>
      </c>
      <c r="P2472">
        <f>E2472/L2472</f>
        <v>53.25</v>
      </c>
      <c r="Q2472" t="s">
        <v>8315</v>
      </c>
      <c r="R2472" t="s">
        <v>8316</v>
      </c>
      <c r="S2472" s="9">
        <f t="shared" si="76"/>
        <v>42082.861550925925</v>
      </c>
      <c r="T2472" s="9">
        <f t="shared" si="77"/>
        <v>42127.861550925925</v>
      </c>
    </row>
    <row r="2473" spans="1:20" ht="30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>E2473/D2473</f>
        <v>2.9999999999999997E-4</v>
      </c>
      <c r="P2473">
        <f>E2473/L2473</f>
        <v>3</v>
      </c>
      <c r="Q2473" t="s">
        <v>8315</v>
      </c>
      <c r="R2473" t="s">
        <v>8316</v>
      </c>
      <c r="S2473" s="9">
        <f t="shared" si="76"/>
        <v>42646.688564814809</v>
      </c>
      <c r="T2473" s="9">
        <f t="shared" si="77"/>
        <v>42676.688564814809</v>
      </c>
    </row>
    <row r="2474" spans="1:20" ht="45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>E2474/D2474</f>
        <v>2.6666666666666666E-3</v>
      </c>
      <c r="P2474">
        <f>E2474/L2474</f>
        <v>10</v>
      </c>
      <c r="Q2474" t="s">
        <v>8315</v>
      </c>
      <c r="R2474" t="s">
        <v>8316</v>
      </c>
      <c r="S2474" s="9">
        <f t="shared" si="76"/>
        <v>42545.496932870366</v>
      </c>
      <c r="T2474" s="9">
        <f t="shared" si="77"/>
        <v>42582.458333333336</v>
      </c>
    </row>
    <row r="2475" spans="1:20" ht="30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>E2475/D2475</f>
        <v>0.34</v>
      </c>
      <c r="P2475">
        <f>E2475/L2475</f>
        <v>121.42857142857143</v>
      </c>
      <c r="Q2475" t="s">
        <v>8315</v>
      </c>
      <c r="R2475" t="s">
        <v>8316</v>
      </c>
      <c r="S2475" s="9">
        <f t="shared" si="76"/>
        <v>41947.793761574074</v>
      </c>
      <c r="T2475" s="9">
        <f t="shared" si="77"/>
        <v>41977.793761574074</v>
      </c>
    </row>
    <row r="2476" spans="1:20" ht="45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>E2476/D2476</f>
        <v>6.2E-4</v>
      </c>
      <c r="P2476">
        <f>E2476/L2476</f>
        <v>15.5</v>
      </c>
      <c r="Q2476" t="s">
        <v>8315</v>
      </c>
      <c r="R2476" t="s">
        <v>8316</v>
      </c>
      <c r="S2476" s="9">
        <f t="shared" si="76"/>
        <v>42047.604189814818</v>
      </c>
      <c r="T2476" s="9">
        <f t="shared" si="77"/>
        <v>42071.427777777775</v>
      </c>
    </row>
    <row r="2477" spans="1:20" ht="45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>E2477/D2477</f>
        <v>3.058E-2</v>
      </c>
      <c r="P2477">
        <f>E2477/L2477</f>
        <v>84.944444444444443</v>
      </c>
      <c r="Q2477" t="s">
        <v>8315</v>
      </c>
      <c r="R2477" t="s">
        <v>8317</v>
      </c>
      <c r="S2477" s="9">
        <f t="shared" si="76"/>
        <v>41922.533321759256</v>
      </c>
      <c r="T2477" s="9">
        <f t="shared" si="77"/>
        <v>41952.57498842592</v>
      </c>
    </row>
    <row r="2478" spans="1:20" ht="45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>E2478/D2478</f>
        <v>9.4999999999999998E-3</v>
      </c>
      <c r="P2478">
        <f>E2478/L2478</f>
        <v>10.555555555555555</v>
      </c>
      <c r="Q2478" t="s">
        <v>8315</v>
      </c>
      <c r="R2478" t="s">
        <v>8317</v>
      </c>
      <c r="S2478" s="9">
        <f t="shared" si="76"/>
        <v>42636.437025462961</v>
      </c>
      <c r="T2478" s="9">
        <f t="shared" si="77"/>
        <v>42666.437025462961</v>
      </c>
    </row>
    <row r="2479" spans="1:20" ht="30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>E2479/D2479</f>
        <v>4.0000000000000001E-3</v>
      </c>
      <c r="P2479">
        <f>E2479/L2479</f>
        <v>39</v>
      </c>
      <c r="Q2479" t="s">
        <v>8315</v>
      </c>
      <c r="R2479" t="s">
        <v>8317</v>
      </c>
      <c r="S2479" s="9">
        <f t="shared" si="76"/>
        <v>41990.229710648149</v>
      </c>
      <c r="T2479" s="9">
        <f t="shared" si="77"/>
        <v>42020.229710648149</v>
      </c>
    </row>
    <row r="2480" spans="1:20" ht="45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>E2480/D2480</f>
        <v>3.5000000000000001E-3</v>
      </c>
      <c r="P2480">
        <f>E2480/L2480</f>
        <v>100</v>
      </c>
      <c r="Q2480" t="s">
        <v>8315</v>
      </c>
      <c r="R2480" t="s">
        <v>8317</v>
      </c>
      <c r="S2480" s="9">
        <f t="shared" si="76"/>
        <v>42173.634907407402</v>
      </c>
      <c r="T2480" s="9">
        <f t="shared" si="77"/>
        <v>42203.634907407402</v>
      </c>
    </row>
    <row r="2481" spans="1:20" ht="45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>E2481/D2481</f>
        <v>7.5333333333333335E-2</v>
      </c>
      <c r="P2481">
        <f>E2481/L2481</f>
        <v>31.172413793103448</v>
      </c>
      <c r="Q2481" t="s">
        <v>8315</v>
      </c>
      <c r="R2481" t="s">
        <v>8317</v>
      </c>
      <c r="S2481" s="9">
        <f t="shared" si="76"/>
        <v>42077.458043981482</v>
      </c>
      <c r="T2481" s="9">
        <f t="shared" si="77"/>
        <v>42107.458043981482</v>
      </c>
    </row>
    <row r="2482" spans="1:20" ht="45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>E2482/D2482</f>
        <v>0.18640000000000001</v>
      </c>
      <c r="P2482">
        <f>E2482/L2482</f>
        <v>155.33333333333334</v>
      </c>
      <c r="Q2482" t="s">
        <v>8315</v>
      </c>
      <c r="R2482" t="s">
        <v>8317</v>
      </c>
      <c r="S2482" s="9">
        <f t="shared" si="76"/>
        <v>42688.503020833326</v>
      </c>
      <c r="T2482" s="9">
        <f t="shared" si="77"/>
        <v>42748.503020833326</v>
      </c>
    </row>
    <row r="2483" spans="1:20" ht="45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>E2483/D2483</f>
        <v>4.0000000000000003E-5</v>
      </c>
      <c r="P2483">
        <f>E2483/L2483</f>
        <v>2</v>
      </c>
      <c r="Q2483" t="s">
        <v>8315</v>
      </c>
      <c r="R2483" t="s">
        <v>8317</v>
      </c>
      <c r="S2483" s="9">
        <f t="shared" si="76"/>
        <v>41838.623819444438</v>
      </c>
      <c r="T2483" s="9">
        <f t="shared" si="77"/>
        <v>41868.623819444438</v>
      </c>
    </row>
    <row r="2484" spans="1:20" ht="45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>E2484/D2484</f>
        <v>0.1002</v>
      </c>
      <c r="P2484">
        <f>E2484/L2484</f>
        <v>178.92857142857142</v>
      </c>
      <c r="Q2484" t="s">
        <v>8315</v>
      </c>
      <c r="R2484" t="s">
        <v>8317</v>
      </c>
      <c r="S2484" s="9">
        <f t="shared" si="76"/>
        <v>42632.165081018517</v>
      </c>
      <c r="T2484" s="9">
        <f t="shared" si="77"/>
        <v>42672.165081018517</v>
      </c>
    </row>
    <row r="2485" spans="1:20" ht="45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>E2485/D2485</f>
        <v>4.5600000000000002E-2</v>
      </c>
      <c r="P2485">
        <f>E2485/L2485</f>
        <v>27.36</v>
      </c>
      <c r="Q2485" t="s">
        <v>8315</v>
      </c>
      <c r="R2485" t="s">
        <v>8317</v>
      </c>
      <c r="S2485" s="9">
        <f t="shared" si="76"/>
        <v>42090.622939814813</v>
      </c>
      <c r="T2485" s="9">
        <f t="shared" si="77"/>
        <v>42135.622939814813</v>
      </c>
    </row>
    <row r="2486" spans="1:20" ht="60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>E2486/D2486</f>
        <v>0.21507499999999999</v>
      </c>
      <c r="P2486">
        <f>E2486/L2486</f>
        <v>1536.25</v>
      </c>
      <c r="Q2486" t="s">
        <v>8315</v>
      </c>
      <c r="R2486" t="s">
        <v>8317</v>
      </c>
      <c r="S2486" s="9">
        <f t="shared" si="76"/>
        <v>42527.417337962957</v>
      </c>
      <c r="T2486" s="9">
        <f t="shared" si="77"/>
        <v>42557.417337962957</v>
      </c>
    </row>
    <row r="2487" spans="1:20" ht="45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>E2487/D2487</f>
        <v>0.29276666666666668</v>
      </c>
      <c r="P2487">
        <f>E2487/L2487</f>
        <v>84.99677419354839</v>
      </c>
      <c r="Q2487" t="s">
        <v>8315</v>
      </c>
      <c r="R2487" t="s">
        <v>8317</v>
      </c>
      <c r="S2487" s="9">
        <f t="shared" si="76"/>
        <v>42506.501388888886</v>
      </c>
      <c r="T2487" s="9">
        <f t="shared" si="77"/>
        <v>42540.131944444445</v>
      </c>
    </row>
    <row r="2488" spans="1:20" ht="45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>E2488/D2488</f>
        <v>0.39426666666666665</v>
      </c>
      <c r="P2488">
        <f>E2488/L2488</f>
        <v>788.5333333333333</v>
      </c>
      <c r="Q2488" t="s">
        <v>8315</v>
      </c>
      <c r="R2488" t="s">
        <v>8317</v>
      </c>
      <c r="S2488" s="9">
        <f t="shared" si="76"/>
        <v>41984.484398148146</v>
      </c>
      <c r="T2488" s="9">
        <f t="shared" si="77"/>
        <v>42017.958333333336</v>
      </c>
    </row>
    <row r="2489" spans="1:20" ht="45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>E2489/D2489</f>
        <v>0.21628</v>
      </c>
      <c r="P2489">
        <f>E2489/L2489</f>
        <v>50.29767441860465</v>
      </c>
      <c r="Q2489" t="s">
        <v>8315</v>
      </c>
      <c r="R2489" t="s">
        <v>8317</v>
      </c>
      <c r="S2489" s="9">
        <f t="shared" si="76"/>
        <v>41974.011157407404</v>
      </c>
      <c r="T2489" s="9">
        <f t="shared" si="77"/>
        <v>42004.999305555553</v>
      </c>
    </row>
    <row r="2490" spans="1:20" ht="45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>E2490/D2490</f>
        <v>2.0500000000000002E-3</v>
      </c>
      <c r="P2490">
        <f>E2490/L2490</f>
        <v>68.333333333333329</v>
      </c>
      <c r="Q2490" t="s">
        <v>8315</v>
      </c>
      <c r="R2490" t="s">
        <v>8317</v>
      </c>
      <c r="S2490" s="9">
        <f t="shared" si="76"/>
        <v>41838.6321412037</v>
      </c>
      <c r="T2490" s="9">
        <f t="shared" si="77"/>
        <v>41883.6321412037</v>
      </c>
    </row>
    <row r="2491" spans="1:20" ht="30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>E2491/D2491</f>
        <v>2.9999999999999997E-4</v>
      </c>
      <c r="P2491">
        <f>E2491/L2491</f>
        <v>7.5</v>
      </c>
      <c r="Q2491" t="s">
        <v>8315</v>
      </c>
      <c r="R2491" t="s">
        <v>8317</v>
      </c>
      <c r="S2491" s="9">
        <f t="shared" si="76"/>
        <v>41802.907719907402</v>
      </c>
      <c r="T2491" s="9">
        <f t="shared" si="77"/>
        <v>41862.907719907402</v>
      </c>
    </row>
    <row r="2492" spans="1:20" ht="45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>E2492/D2492</f>
        <v>0.14849999999999999</v>
      </c>
      <c r="P2492">
        <f>E2492/L2492</f>
        <v>34.269230769230766</v>
      </c>
      <c r="Q2492" t="s">
        <v>8315</v>
      </c>
      <c r="R2492" t="s">
        <v>8317</v>
      </c>
      <c r="S2492" s="9">
        <f t="shared" si="76"/>
        <v>41975.722268518519</v>
      </c>
      <c r="T2492" s="9">
        <f t="shared" si="77"/>
        <v>42005.082638888889</v>
      </c>
    </row>
    <row r="2493" spans="1:20" ht="60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>E2493/D2493</f>
        <v>1.4710000000000001E-2</v>
      </c>
      <c r="P2493">
        <f>E2493/L2493</f>
        <v>61.291666666666664</v>
      </c>
      <c r="Q2493" t="s">
        <v>8315</v>
      </c>
      <c r="R2493" t="s">
        <v>8317</v>
      </c>
      <c r="S2493" s="9">
        <f t="shared" si="76"/>
        <v>42012.559965277775</v>
      </c>
      <c r="T2493" s="9">
        <f t="shared" si="77"/>
        <v>42042.559965277775</v>
      </c>
    </row>
    <row r="2494" spans="1:20" ht="45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>E2494/D2494</f>
        <v>0.25584000000000001</v>
      </c>
      <c r="P2494">
        <f>E2494/L2494</f>
        <v>133.25</v>
      </c>
      <c r="Q2494" t="s">
        <v>8315</v>
      </c>
      <c r="R2494" t="s">
        <v>8317</v>
      </c>
      <c r="S2494" s="9">
        <f t="shared" si="76"/>
        <v>42504.195543981477</v>
      </c>
      <c r="T2494" s="9">
        <f t="shared" si="77"/>
        <v>42549.195543981477</v>
      </c>
    </row>
    <row r="2495" spans="1:20" ht="45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>E2495/D2495</f>
        <v>3.8206896551724136E-2</v>
      </c>
      <c r="P2495">
        <f>E2495/L2495</f>
        <v>65.17647058823529</v>
      </c>
      <c r="Q2495" t="s">
        <v>8315</v>
      </c>
      <c r="R2495" t="s">
        <v>8317</v>
      </c>
      <c r="S2495" s="9">
        <f t="shared" si="76"/>
        <v>42481.168263888881</v>
      </c>
      <c r="T2495" s="9">
        <f t="shared" si="77"/>
        <v>42511.168263888881</v>
      </c>
    </row>
    <row r="2496" spans="1:20" ht="45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>E2496/D2496</f>
        <v>0.15485964912280703</v>
      </c>
      <c r="P2496">
        <f>E2496/L2496</f>
        <v>93.90425531914893</v>
      </c>
      <c r="Q2496" t="s">
        <v>8315</v>
      </c>
      <c r="R2496" t="s">
        <v>8317</v>
      </c>
      <c r="S2496" s="9">
        <f t="shared" si="76"/>
        <v>42556.487372685187</v>
      </c>
      <c r="T2496" s="9">
        <f t="shared" si="77"/>
        <v>42616.487372685187</v>
      </c>
    </row>
    <row r="2497" spans="1:20" ht="45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>E2497/D2497</f>
        <v>0.25912000000000002</v>
      </c>
      <c r="P2497">
        <f>E2497/L2497</f>
        <v>150.65116279069767</v>
      </c>
      <c r="Q2497" t="s">
        <v>8315</v>
      </c>
      <c r="R2497" t="s">
        <v>8317</v>
      </c>
      <c r="S2497" s="9">
        <f t="shared" si="76"/>
        <v>41864.293182870366</v>
      </c>
      <c r="T2497" s="9">
        <f t="shared" si="77"/>
        <v>41899.293182870366</v>
      </c>
    </row>
    <row r="2498" spans="1:20" ht="45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>E2498/D2498</f>
        <v>4.0000000000000002E-4</v>
      </c>
      <c r="P2498">
        <f>E2498/L2498</f>
        <v>1</v>
      </c>
      <c r="Q2498" t="s">
        <v>8315</v>
      </c>
      <c r="R2498" t="s">
        <v>8317</v>
      </c>
      <c r="S2498" s="9">
        <f t="shared" si="76"/>
        <v>42639.597268518519</v>
      </c>
      <c r="T2498" s="9">
        <f t="shared" si="77"/>
        <v>42669.597268518519</v>
      </c>
    </row>
    <row r="2499" spans="1:20" ht="45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>E2499/D2499</f>
        <v>1.06E-3</v>
      </c>
      <c r="P2499">
        <f>E2499/L2499</f>
        <v>13.25</v>
      </c>
      <c r="Q2499" t="s">
        <v>8315</v>
      </c>
      <c r="R2499" t="s">
        <v>8317</v>
      </c>
      <c r="S2499" s="9">
        <f t="shared" ref="S2499:S2562" si="78">(J2499/86400)+25569+(-5/24)</f>
        <v>42778.556967592587</v>
      </c>
      <c r="T2499" s="9">
        <f t="shared" ref="T2499:T2562" si="79">(I2499/86400)+25569+(-5/24)</f>
        <v>42808.515300925923</v>
      </c>
    </row>
    <row r="2500" spans="1:20" ht="45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>E2500/D2500</f>
        <v>8.5142857142857138E-3</v>
      </c>
      <c r="P2500">
        <f>E2500/L2500</f>
        <v>99.333333333333329</v>
      </c>
      <c r="Q2500" t="s">
        <v>8315</v>
      </c>
      <c r="R2500" t="s">
        <v>8317</v>
      </c>
      <c r="S2500" s="9">
        <f t="shared" si="78"/>
        <v>42634.691712962966</v>
      </c>
      <c r="T2500" s="9">
        <f t="shared" si="79"/>
        <v>42674.691712962966</v>
      </c>
    </row>
    <row r="2501" spans="1:20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>E2501/D2501</f>
        <v>7.4837500000000001E-2</v>
      </c>
      <c r="P2501">
        <f>E2501/L2501</f>
        <v>177.39259259259259</v>
      </c>
      <c r="Q2501" t="s">
        <v>8315</v>
      </c>
      <c r="R2501" t="s">
        <v>8317</v>
      </c>
      <c r="S2501" s="9">
        <f t="shared" si="78"/>
        <v>41809.26494212963</v>
      </c>
      <c r="T2501" s="9">
        <f t="shared" si="79"/>
        <v>41844.916666666664</v>
      </c>
    </row>
    <row r="2502" spans="1:20" ht="45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>E2502/D2502</f>
        <v>0.27650000000000002</v>
      </c>
      <c r="P2502">
        <f>E2502/L2502</f>
        <v>55.3</v>
      </c>
      <c r="Q2502" t="s">
        <v>8315</v>
      </c>
      <c r="R2502" t="s">
        <v>8317</v>
      </c>
      <c r="S2502" s="9">
        <f t="shared" si="78"/>
        <v>41971.658240740733</v>
      </c>
      <c r="T2502" s="9">
        <f t="shared" si="79"/>
        <v>42016.658240740733</v>
      </c>
    </row>
    <row r="2503" spans="1:20" ht="60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>E2503/D2503</f>
        <v>0</v>
      </c>
      <c r="P2503" t="e">
        <f>E2503/L2503</f>
        <v>#DIV/0!</v>
      </c>
      <c r="Q2503" t="s">
        <v>8315</v>
      </c>
      <c r="R2503" t="s">
        <v>8317</v>
      </c>
      <c r="S2503" s="9">
        <f t="shared" si="78"/>
        <v>42189.464930555558</v>
      </c>
      <c r="T2503" s="9">
        <f t="shared" si="79"/>
        <v>42219.464930555558</v>
      </c>
    </row>
    <row r="2504" spans="1:20" ht="45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>E2504/D2504</f>
        <v>3.5499999999999997E-2</v>
      </c>
      <c r="P2504">
        <f>E2504/L2504</f>
        <v>591.66666666666663</v>
      </c>
      <c r="Q2504" t="s">
        <v>8315</v>
      </c>
      <c r="R2504" t="s">
        <v>8317</v>
      </c>
      <c r="S2504" s="9">
        <f t="shared" si="78"/>
        <v>42711.542280092595</v>
      </c>
      <c r="T2504" s="9">
        <f t="shared" si="79"/>
        <v>42771.542280092595</v>
      </c>
    </row>
    <row r="2505" spans="1:20" ht="45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>E2505/D2505</f>
        <v>0.72989999999999999</v>
      </c>
      <c r="P2505">
        <f>E2505/L2505</f>
        <v>405.5</v>
      </c>
      <c r="Q2505" t="s">
        <v>8315</v>
      </c>
      <c r="R2505" t="s">
        <v>8317</v>
      </c>
      <c r="S2505" s="9">
        <f t="shared" si="78"/>
        <v>42261.896446759252</v>
      </c>
      <c r="T2505" s="9">
        <f t="shared" si="79"/>
        <v>42291.896446759252</v>
      </c>
    </row>
    <row r="2506" spans="1:20" ht="45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>E2506/D2506</f>
        <v>0.57648750000000004</v>
      </c>
      <c r="P2506">
        <f>E2506/L2506</f>
        <v>343.14732142857144</v>
      </c>
      <c r="Q2506" t="s">
        <v>8315</v>
      </c>
      <c r="R2506" t="s">
        <v>8317</v>
      </c>
      <c r="S2506" s="9">
        <f t="shared" si="78"/>
        <v>42675.459456018514</v>
      </c>
      <c r="T2506" s="9">
        <f t="shared" si="79"/>
        <v>42711.999305555553</v>
      </c>
    </row>
    <row r="2507" spans="1:20" ht="30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>E2507/D2507</f>
        <v>0.1234</v>
      </c>
      <c r="P2507">
        <f>E2507/L2507</f>
        <v>72.588235294117652</v>
      </c>
      <c r="Q2507" t="s">
        <v>8315</v>
      </c>
      <c r="R2507" t="s">
        <v>8317</v>
      </c>
      <c r="S2507" s="9">
        <f t="shared" si="78"/>
        <v>42579.426400462959</v>
      </c>
      <c r="T2507" s="9">
        <f t="shared" si="79"/>
        <v>42622.041666666664</v>
      </c>
    </row>
    <row r="2508" spans="1:20" ht="45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>E2508/D2508</f>
        <v>5.1999999999999998E-3</v>
      </c>
      <c r="P2508">
        <f>E2508/L2508</f>
        <v>26</v>
      </c>
      <c r="Q2508" t="s">
        <v>8315</v>
      </c>
      <c r="R2508" t="s">
        <v>8317</v>
      </c>
      <c r="S2508" s="9">
        <f t="shared" si="78"/>
        <v>42157.819976851846</v>
      </c>
      <c r="T2508" s="9">
        <f t="shared" si="79"/>
        <v>42185.819976851846</v>
      </c>
    </row>
    <row r="2509" spans="1:20" ht="45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>E2509/D2509</f>
        <v>6.5299999999999997E-2</v>
      </c>
      <c r="P2509">
        <f>E2509/L2509</f>
        <v>6.4975124378109452</v>
      </c>
      <c r="Q2509" t="s">
        <v>8315</v>
      </c>
      <c r="R2509" t="s">
        <v>8317</v>
      </c>
      <c r="S2509" s="9">
        <f t="shared" si="78"/>
        <v>42696.167395833334</v>
      </c>
      <c r="T2509" s="9">
        <f t="shared" si="79"/>
        <v>42726.167395833334</v>
      </c>
    </row>
    <row r="2510" spans="1:20" ht="30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>E2510/D2510</f>
        <v>0.35338000000000003</v>
      </c>
      <c r="P2510">
        <f>E2510/L2510</f>
        <v>119.38513513513513</v>
      </c>
      <c r="Q2510" t="s">
        <v>8315</v>
      </c>
      <c r="R2510" t="s">
        <v>8317</v>
      </c>
      <c r="S2510" s="9">
        <f t="shared" si="78"/>
        <v>42094.599849537037</v>
      </c>
      <c r="T2510" s="9">
        <f t="shared" si="79"/>
        <v>42124.599849537037</v>
      </c>
    </row>
    <row r="2511" spans="1:20" ht="45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>E2511/D2511</f>
        <v>3.933333333333333E-3</v>
      </c>
      <c r="P2511">
        <f>E2511/L2511</f>
        <v>84.285714285714292</v>
      </c>
      <c r="Q2511" t="s">
        <v>8315</v>
      </c>
      <c r="R2511" t="s">
        <v>8317</v>
      </c>
      <c r="S2511" s="9">
        <f t="shared" si="78"/>
        <v>42737.455543981479</v>
      </c>
      <c r="T2511" s="9">
        <f t="shared" si="79"/>
        <v>42767.455543981479</v>
      </c>
    </row>
    <row r="2512" spans="1:20" ht="45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>E2512/D2512</f>
        <v>1.06E-2</v>
      </c>
      <c r="P2512">
        <f>E2512/L2512</f>
        <v>90.857142857142861</v>
      </c>
      <c r="Q2512" t="s">
        <v>8315</v>
      </c>
      <c r="R2512" t="s">
        <v>8317</v>
      </c>
      <c r="S2512" s="9">
        <f t="shared" si="78"/>
        <v>41913.312731481477</v>
      </c>
      <c r="T2512" s="9">
        <f t="shared" si="79"/>
        <v>41943.312731481477</v>
      </c>
    </row>
    <row r="2513" spans="1:20" ht="30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>E2513/D2513</f>
        <v>5.7142857142857145E-6</v>
      </c>
      <c r="P2513">
        <f>E2513/L2513</f>
        <v>1</v>
      </c>
      <c r="Q2513" t="s">
        <v>8315</v>
      </c>
      <c r="R2513" t="s">
        <v>8317</v>
      </c>
      <c r="S2513" s="9">
        <f t="shared" si="78"/>
        <v>41815.718773148146</v>
      </c>
      <c r="T2513" s="9">
        <f t="shared" si="79"/>
        <v>41845.718773148146</v>
      </c>
    </row>
    <row r="2514" spans="1:20" ht="45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>E2514/D2514</f>
        <v>0.46379999999999999</v>
      </c>
      <c r="P2514">
        <f>E2514/L2514</f>
        <v>20.342105263157894</v>
      </c>
      <c r="Q2514" t="s">
        <v>8315</v>
      </c>
      <c r="R2514" t="s">
        <v>8317</v>
      </c>
      <c r="S2514" s="9">
        <f t="shared" si="78"/>
        <v>42388.314687500002</v>
      </c>
      <c r="T2514" s="9">
        <f t="shared" si="79"/>
        <v>42403.314687500002</v>
      </c>
    </row>
    <row r="2515" spans="1:20" ht="45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>E2515/D2515</f>
        <v>0.15390000000000001</v>
      </c>
      <c r="P2515">
        <f>E2515/L2515</f>
        <v>530.68965517241384</v>
      </c>
      <c r="Q2515" t="s">
        <v>8315</v>
      </c>
      <c r="R2515" t="s">
        <v>8317</v>
      </c>
      <c r="S2515" s="9">
        <f t="shared" si="78"/>
        <v>41866.722743055558</v>
      </c>
      <c r="T2515" s="9">
        <f t="shared" si="79"/>
        <v>41899.875</v>
      </c>
    </row>
    <row r="2516" spans="1:20" ht="45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>E2516/D2516</f>
        <v>0.824221076923077</v>
      </c>
      <c r="P2516">
        <f>E2516/L2516</f>
        <v>120.39184269662923</v>
      </c>
      <c r="Q2516" t="s">
        <v>8315</v>
      </c>
      <c r="R2516" t="s">
        <v>8317</v>
      </c>
      <c r="S2516" s="9">
        <f t="shared" si="78"/>
        <v>41563.277175925927</v>
      </c>
      <c r="T2516" s="9">
        <f t="shared" si="79"/>
        <v>41600.458333333328</v>
      </c>
    </row>
    <row r="2517" spans="1:20" ht="45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>E2517/D2517</f>
        <v>2.6866666666666667E-2</v>
      </c>
      <c r="P2517">
        <f>E2517/L2517</f>
        <v>13</v>
      </c>
      <c r="Q2517" t="s">
        <v>8315</v>
      </c>
      <c r="R2517" t="s">
        <v>8317</v>
      </c>
      <c r="S2517" s="9">
        <f t="shared" si="78"/>
        <v>42715.480104166665</v>
      </c>
      <c r="T2517" s="9">
        <f t="shared" si="79"/>
        <v>42745.480104166665</v>
      </c>
    </row>
    <row r="2518" spans="1:20" ht="45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>E2518/D2518</f>
        <v>0.26600000000000001</v>
      </c>
      <c r="P2518">
        <f>E2518/L2518</f>
        <v>291.33333333333331</v>
      </c>
      <c r="Q2518" t="s">
        <v>8315</v>
      </c>
      <c r="R2518" t="s">
        <v>8317</v>
      </c>
      <c r="S2518" s="9">
        <f t="shared" si="78"/>
        <v>41813.454629629625</v>
      </c>
      <c r="T2518" s="9">
        <f t="shared" si="79"/>
        <v>41843.454629629625</v>
      </c>
    </row>
    <row r="2519" spans="1:20" ht="45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>E2519/D2519</f>
        <v>0.30813400000000002</v>
      </c>
      <c r="P2519">
        <f>E2519/L2519</f>
        <v>124.9191891891892</v>
      </c>
      <c r="Q2519" t="s">
        <v>8315</v>
      </c>
      <c r="R2519" t="s">
        <v>8317</v>
      </c>
      <c r="S2519" s="9">
        <f t="shared" si="78"/>
        <v>42668.518368055556</v>
      </c>
      <c r="T2519" s="9">
        <f t="shared" si="79"/>
        <v>42698.560034722221</v>
      </c>
    </row>
    <row r="2520" spans="1:20" ht="45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>E2520/D2520</f>
        <v>5.5800000000000002E-2</v>
      </c>
      <c r="P2520">
        <f>E2520/L2520</f>
        <v>119.57142857142857</v>
      </c>
      <c r="Q2520" t="s">
        <v>8315</v>
      </c>
      <c r="R2520" t="s">
        <v>8317</v>
      </c>
      <c r="S2520" s="9">
        <f t="shared" si="78"/>
        <v>42711.742465277777</v>
      </c>
      <c r="T2520" s="9">
        <f t="shared" si="79"/>
        <v>42766.772222222215</v>
      </c>
    </row>
    <row r="2521" spans="1:20" ht="45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>E2521/D2521</f>
        <v>8.7454545454545458E-3</v>
      </c>
      <c r="P2521">
        <f>E2521/L2521</f>
        <v>120.25</v>
      </c>
      <c r="Q2521" t="s">
        <v>8315</v>
      </c>
      <c r="R2521" t="s">
        <v>8317</v>
      </c>
      <c r="S2521" s="9">
        <f t="shared" si="78"/>
        <v>42725.984583333331</v>
      </c>
      <c r="T2521" s="9">
        <f t="shared" si="79"/>
        <v>42785.984583333331</v>
      </c>
    </row>
    <row r="2522" spans="1:20" ht="30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>E2522/D2522</f>
        <v>9.7699999999999992E-3</v>
      </c>
      <c r="P2522">
        <f>E2522/L2522</f>
        <v>195.4</v>
      </c>
      <c r="Q2522" t="s">
        <v>8315</v>
      </c>
      <c r="R2522" t="s">
        <v>8317</v>
      </c>
      <c r="S2522" s="9">
        <f t="shared" si="78"/>
        <v>42726.283310185179</v>
      </c>
      <c r="T2522" s="9">
        <f t="shared" si="79"/>
        <v>42756.283310185179</v>
      </c>
    </row>
    <row r="2523" spans="1:20" ht="45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>E2523/D2523</f>
        <v>0</v>
      </c>
      <c r="P2523" t="e">
        <f>E2523/L2523</f>
        <v>#DIV/0!</v>
      </c>
      <c r="Q2523" t="s">
        <v>8315</v>
      </c>
      <c r="R2523" t="s">
        <v>8317</v>
      </c>
      <c r="S2523" s="9">
        <f t="shared" si="78"/>
        <v>42676.786840277775</v>
      </c>
      <c r="T2523" s="9">
        <f t="shared" si="79"/>
        <v>42718.568749999999</v>
      </c>
    </row>
    <row r="2524" spans="1:20" ht="45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>E2524/D2524</f>
        <v>0.78927352941176465</v>
      </c>
      <c r="P2524">
        <f>E2524/L2524</f>
        <v>117.69868421052631</v>
      </c>
      <c r="Q2524" t="s">
        <v>8315</v>
      </c>
      <c r="R2524" t="s">
        <v>8317</v>
      </c>
      <c r="S2524" s="9">
        <f t="shared" si="78"/>
        <v>42696.45517361111</v>
      </c>
      <c r="T2524" s="9">
        <f t="shared" si="79"/>
        <v>42736.45517361111</v>
      </c>
    </row>
    <row r="2525" spans="1:20" ht="45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>E2525/D2525</f>
        <v>0.22092500000000001</v>
      </c>
      <c r="P2525">
        <f>E2525/L2525</f>
        <v>23.948509485094849</v>
      </c>
      <c r="Q2525" t="s">
        <v>8315</v>
      </c>
      <c r="R2525" t="s">
        <v>8317</v>
      </c>
      <c r="S2525" s="9">
        <f t="shared" si="78"/>
        <v>41835.372685185182</v>
      </c>
      <c r="T2525" s="9">
        <f t="shared" si="79"/>
        <v>41895.372685185182</v>
      </c>
    </row>
    <row r="2526" spans="1:20" ht="30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>E2526/D2526</f>
        <v>4.0666666666666663E-3</v>
      </c>
      <c r="P2526">
        <f>E2526/L2526</f>
        <v>30.5</v>
      </c>
      <c r="Q2526" t="s">
        <v>8315</v>
      </c>
      <c r="R2526" t="s">
        <v>8317</v>
      </c>
      <c r="S2526" s="9">
        <f t="shared" si="78"/>
        <v>41947.832858796297</v>
      </c>
      <c r="T2526" s="9">
        <f t="shared" si="79"/>
        <v>41977.832858796297</v>
      </c>
    </row>
    <row r="2527" spans="1:20" ht="30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>E2527/D2527</f>
        <v>0</v>
      </c>
      <c r="P2527" t="e">
        <f>E2527/L2527</f>
        <v>#DIV/0!</v>
      </c>
      <c r="Q2527" t="s">
        <v>8315</v>
      </c>
      <c r="R2527" t="s">
        <v>8317</v>
      </c>
      <c r="S2527" s="9">
        <f t="shared" si="78"/>
        <v>41837.776643518519</v>
      </c>
      <c r="T2527" s="9">
        <f t="shared" si="79"/>
        <v>41870.822222222218</v>
      </c>
    </row>
    <row r="2528" spans="1:20" ht="45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>E2528/D2528</f>
        <v>0.33790999999999999</v>
      </c>
      <c r="P2528">
        <f>E2528/L2528</f>
        <v>99.973372781065095</v>
      </c>
      <c r="Q2528" t="s">
        <v>8315</v>
      </c>
      <c r="R2528" t="s">
        <v>8317</v>
      </c>
      <c r="S2528" s="9">
        <f t="shared" si="78"/>
        <v>42678.250787037039</v>
      </c>
      <c r="T2528" s="9">
        <f t="shared" si="79"/>
        <v>42718.292453703696</v>
      </c>
    </row>
    <row r="2529" spans="1:20" ht="45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>E2529/D2529</f>
        <v>2.1649484536082476E-3</v>
      </c>
      <c r="P2529">
        <f>E2529/L2529</f>
        <v>26.25</v>
      </c>
      <c r="Q2529" t="s">
        <v>8315</v>
      </c>
      <c r="R2529" t="s">
        <v>8317</v>
      </c>
      <c r="S2529" s="9">
        <f t="shared" si="78"/>
        <v>42384.472592592589</v>
      </c>
      <c r="T2529" s="9">
        <f t="shared" si="79"/>
        <v>42414.472592592589</v>
      </c>
    </row>
    <row r="2530" spans="1:20" ht="45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>E2530/D2530</f>
        <v>7.9600000000000001E-3</v>
      </c>
      <c r="P2530">
        <f>E2530/L2530</f>
        <v>199</v>
      </c>
      <c r="Q2530" t="s">
        <v>8315</v>
      </c>
      <c r="R2530" t="s">
        <v>8317</v>
      </c>
      <c r="S2530" s="9">
        <f t="shared" si="78"/>
        <v>42496.320972222216</v>
      </c>
      <c r="T2530" s="9">
        <f t="shared" si="79"/>
        <v>42526.320972222216</v>
      </c>
    </row>
    <row r="2531" spans="1:20" ht="45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>E2531/D2531</f>
        <v>0.14993333333333334</v>
      </c>
      <c r="P2531">
        <f>E2531/L2531</f>
        <v>80.321428571428569</v>
      </c>
      <c r="Q2531" t="s">
        <v>8315</v>
      </c>
      <c r="R2531" t="s">
        <v>8317</v>
      </c>
      <c r="S2531" s="9">
        <f t="shared" si="78"/>
        <v>42734.579652777778</v>
      </c>
      <c r="T2531" s="9">
        <f t="shared" si="79"/>
        <v>42794.579652777778</v>
      </c>
    </row>
    <row r="2532" spans="1:20" ht="45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>E2532/D2532</f>
        <v>5.0509090909090906E-2</v>
      </c>
      <c r="P2532">
        <f>E2532/L2532</f>
        <v>115.75</v>
      </c>
      <c r="Q2532" t="s">
        <v>8315</v>
      </c>
      <c r="R2532" t="s">
        <v>8317</v>
      </c>
      <c r="S2532" s="9">
        <f t="shared" si="78"/>
        <v>42272.8824074074</v>
      </c>
      <c r="T2532" s="9">
        <f t="shared" si="79"/>
        <v>42312.924074074072</v>
      </c>
    </row>
    <row r="2533" spans="1:20" ht="45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>E2533/D2533</f>
        <v>0.10214285714285715</v>
      </c>
      <c r="P2533">
        <f>E2533/L2533</f>
        <v>44.6875</v>
      </c>
      <c r="Q2533" t="s">
        <v>8315</v>
      </c>
      <c r="R2533" t="s">
        <v>8317</v>
      </c>
      <c r="S2533" s="9">
        <f t="shared" si="78"/>
        <v>41940.450312499997</v>
      </c>
      <c r="T2533" s="9">
        <f t="shared" si="79"/>
        <v>41973.791666666664</v>
      </c>
    </row>
    <row r="2534" spans="1:20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3.0500000000000002E-3</v>
      </c>
      <c r="P2534">
        <f>E2534/L2534</f>
        <v>76.25</v>
      </c>
      <c r="Q2534" t="s">
        <v>8315</v>
      </c>
      <c r="R2534" t="s">
        <v>8317</v>
      </c>
      <c r="S2534" s="9">
        <f t="shared" si="78"/>
        <v>41857.645856481475</v>
      </c>
      <c r="T2534" s="9">
        <f t="shared" si="79"/>
        <v>41887.645856481475</v>
      </c>
    </row>
    <row r="2535" spans="1:20" ht="45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>E2535/D2535</f>
        <v>7.4999999999999997E-3</v>
      </c>
      <c r="P2535">
        <f>E2535/L2535</f>
        <v>22.5</v>
      </c>
      <c r="Q2535" t="s">
        <v>8315</v>
      </c>
      <c r="R2535" t="s">
        <v>8317</v>
      </c>
      <c r="S2535" s="9">
        <f t="shared" si="78"/>
        <v>42752.637118055551</v>
      </c>
      <c r="T2535" s="9">
        <f t="shared" si="79"/>
        <v>42784.040972222218</v>
      </c>
    </row>
    <row r="2536" spans="1:20" ht="45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>E2536/D2536</f>
        <v>1.2933333333333333E-2</v>
      </c>
      <c r="P2536">
        <f>E2536/L2536</f>
        <v>19.399999999999999</v>
      </c>
      <c r="Q2536" t="s">
        <v>8315</v>
      </c>
      <c r="R2536" t="s">
        <v>8317</v>
      </c>
      <c r="S2536" s="9">
        <f t="shared" si="78"/>
        <v>42408.83189814815</v>
      </c>
      <c r="T2536" s="9">
        <f t="shared" si="79"/>
        <v>42422.83189814815</v>
      </c>
    </row>
    <row r="2537" spans="1:20" ht="45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>E2537/D2537</f>
        <v>0</v>
      </c>
      <c r="P2537" t="e">
        <f>E2537/L2537</f>
        <v>#DIV/0!</v>
      </c>
      <c r="Q2537" t="s">
        <v>8318</v>
      </c>
      <c r="R2537" t="s">
        <v>8320</v>
      </c>
      <c r="S2537" s="9">
        <f t="shared" si="78"/>
        <v>42670.555706018517</v>
      </c>
      <c r="T2537" s="9">
        <f t="shared" si="79"/>
        <v>42700.597372685188</v>
      </c>
    </row>
    <row r="2538" spans="1:20" ht="45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>E2538/D2538</f>
        <v>4.7E-2</v>
      </c>
      <c r="P2538">
        <f>E2538/L2538</f>
        <v>39.166666666666664</v>
      </c>
      <c r="Q2538" t="s">
        <v>8318</v>
      </c>
      <c r="R2538" t="s">
        <v>8320</v>
      </c>
      <c r="S2538" s="9">
        <f t="shared" si="78"/>
        <v>41642.543124999997</v>
      </c>
      <c r="T2538" s="9">
        <f t="shared" si="79"/>
        <v>41672.543124999997</v>
      </c>
    </row>
    <row r="2539" spans="1:20" ht="45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>E2539/D2539</f>
        <v>0</v>
      </c>
      <c r="P2539" t="e">
        <f>E2539/L2539</f>
        <v>#DIV/0!</v>
      </c>
      <c r="Q2539" t="s">
        <v>8318</v>
      </c>
      <c r="R2539" t="s">
        <v>8320</v>
      </c>
      <c r="S2539" s="9">
        <f t="shared" si="78"/>
        <v>42690.65011574074</v>
      </c>
      <c r="T2539" s="9">
        <f t="shared" si="79"/>
        <v>42708.041666666664</v>
      </c>
    </row>
    <row r="2540" spans="1:20" ht="45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>E2540/D2540</f>
        <v>1.1655011655011655E-3</v>
      </c>
      <c r="P2540">
        <f>E2540/L2540</f>
        <v>5</v>
      </c>
      <c r="Q2540" t="s">
        <v>8318</v>
      </c>
      <c r="R2540" t="s">
        <v>8320</v>
      </c>
      <c r="S2540" s="9">
        <f t="shared" si="78"/>
        <v>41471.238518518519</v>
      </c>
      <c r="T2540" s="9">
        <f t="shared" si="79"/>
        <v>41501.238518518519</v>
      </c>
    </row>
    <row r="2541" spans="1:20" ht="45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>E2541/D2541</f>
        <v>0</v>
      </c>
      <c r="P2541" t="e">
        <f>E2541/L2541</f>
        <v>#DIV/0!</v>
      </c>
      <c r="Q2541" t="s">
        <v>8318</v>
      </c>
      <c r="R2541" t="s">
        <v>8320</v>
      </c>
      <c r="S2541" s="9">
        <f t="shared" si="78"/>
        <v>42226.964826388888</v>
      </c>
      <c r="T2541" s="9">
        <f t="shared" si="79"/>
        <v>42256.964826388888</v>
      </c>
    </row>
    <row r="2542" spans="1:20" ht="45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>E2542/D2542</f>
        <v>0.36014285714285715</v>
      </c>
      <c r="P2542">
        <f>E2542/L2542</f>
        <v>57.295454545454547</v>
      </c>
      <c r="Q2542" t="s">
        <v>8318</v>
      </c>
      <c r="R2542" t="s">
        <v>8320</v>
      </c>
      <c r="S2542" s="9">
        <f t="shared" si="78"/>
        <v>41901.334305555552</v>
      </c>
      <c r="T2542" s="9">
        <f t="shared" si="79"/>
        <v>41931.334305555552</v>
      </c>
    </row>
    <row r="2543" spans="1:20" ht="45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>E2543/D2543</f>
        <v>0</v>
      </c>
      <c r="P2543" t="e">
        <f>E2543/L2543</f>
        <v>#DIV/0!</v>
      </c>
      <c r="Q2543" t="s">
        <v>8318</v>
      </c>
      <c r="R2543" t="s">
        <v>8320</v>
      </c>
      <c r="S2543" s="9">
        <f t="shared" si="78"/>
        <v>42021.57503472222</v>
      </c>
      <c r="T2543" s="9">
        <f t="shared" si="79"/>
        <v>42051.57503472222</v>
      </c>
    </row>
    <row r="2544" spans="1:20" ht="60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>E2544/D2544</f>
        <v>3.5400000000000001E-2</v>
      </c>
      <c r="P2544">
        <f>E2544/L2544</f>
        <v>59</v>
      </c>
      <c r="Q2544" t="s">
        <v>8318</v>
      </c>
      <c r="R2544" t="s">
        <v>8320</v>
      </c>
      <c r="S2544" s="9">
        <f t="shared" si="78"/>
        <v>42114.935300925928</v>
      </c>
      <c r="T2544" s="9">
        <f t="shared" si="79"/>
        <v>42144.935300925928</v>
      </c>
    </row>
    <row r="2545" spans="1:20" ht="45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>E2545/D2545</f>
        <v>0</v>
      </c>
      <c r="P2545" t="e">
        <f>E2545/L2545</f>
        <v>#DIV/0!</v>
      </c>
      <c r="Q2545" t="s">
        <v>8318</v>
      </c>
      <c r="R2545" t="s">
        <v>8320</v>
      </c>
      <c r="S2545" s="9">
        <f t="shared" si="78"/>
        <v>41593.998726851853</v>
      </c>
      <c r="T2545" s="9">
        <f t="shared" si="79"/>
        <v>41623.998726851853</v>
      </c>
    </row>
    <row r="2546" spans="1:20" ht="45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>E2546/D2546</f>
        <v>0.41399999999999998</v>
      </c>
      <c r="P2546">
        <f>E2546/L2546</f>
        <v>31.846153846153847</v>
      </c>
      <c r="Q2546" t="s">
        <v>8318</v>
      </c>
      <c r="R2546" t="s">
        <v>8320</v>
      </c>
      <c r="S2546" s="9">
        <f t="shared" si="78"/>
        <v>41604.788124999999</v>
      </c>
      <c r="T2546" s="9">
        <f t="shared" si="79"/>
        <v>41634.788124999999</v>
      </c>
    </row>
    <row r="2547" spans="1:20" ht="45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>E2547/D2547</f>
        <v>0</v>
      </c>
      <c r="P2547" t="e">
        <f>E2547/L2547</f>
        <v>#DIV/0!</v>
      </c>
      <c r="Q2547" t="s">
        <v>8318</v>
      </c>
      <c r="R2547" t="s">
        <v>8320</v>
      </c>
      <c r="S2547" s="9">
        <f t="shared" si="78"/>
        <v>41289.791307870364</v>
      </c>
      <c r="T2547" s="9">
        <f t="shared" si="79"/>
        <v>41329.791307870364</v>
      </c>
    </row>
    <row r="2548" spans="1:20" ht="45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>E2548/D2548</f>
        <v>2.631578947368421E-4</v>
      </c>
      <c r="P2548">
        <f>E2548/L2548</f>
        <v>10</v>
      </c>
      <c r="Q2548" t="s">
        <v>8318</v>
      </c>
      <c r="R2548" t="s">
        <v>8320</v>
      </c>
      <c r="S2548" s="9">
        <f t="shared" si="78"/>
        <v>42349.615763888891</v>
      </c>
      <c r="T2548" s="9">
        <f t="shared" si="79"/>
        <v>42399.615763888891</v>
      </c>
    </row>
    <row r="2549" spans="1:20" ht="60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>E2549/D2549</f>
        <v>3.3333333333333333E-2</v>
      </c>
      <c r="P2549">
        <f>E2549/L2549</f>
        <v>50</v>
      </c>
      <c r="Q2549" t="s">
        <v>8318</v>
      </c>
      <c r="R2549" t="s">
        <v>8320</v>
      </c>
      <c r="S2549" s="9">
        <f t="shared" si="78"/>
        <v>40067.848599537036</v>
      </c>
      <c r="T2549" s="9">
        <f t="shared" si="79"/>
        <v>40117.957638888889</v>
      </c>
    </row>
    <row r="2550" spans="1:20" ht="45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>E2550/D2550</f>
        <v>8.5129023676509714E-3</v>
      </c>
      <c r="P2550">
        <f>E2550/L2550</f>
        <v>16</v>
      </c>
      <c r="Q2550" t="s">
        <v>8318</v>
      </c>
      <c r="R2550" t="s">
        <v>8320</v>
      </c>
      <c r="S2550" s="9">
        <f t="shared" si="78"/>
        <v>42100.527604166666</v>
      </c>
      <c r="T2550" s="9">
        <f t="shared" si="79"/>
        <v>42134.750694444439</v>
      </c>
    </row>
    <row r="2551" spans="1:20" ht="45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>E2551/D2551</f>
        <v>0.70199999999999996</v>
      </c>
      <c r="P2551">
        <f>E2551/L2551</f>
        <v>39</v>
      </c>
      <c r="Q2551" t="s">
        <v>8318</v>
      </c>
      <c r="R2551" t="s">
        <v>8320</v>
      </c>
      <c r="S2551" s="9">
        <f t="shared" si="78"/>
        <v>41663.571967592587</v>
      </c>
      <c r="T2551" s="9">
        <f t="shared" si="79"/>
        <v>41693.571967592587</v>
      </c>
    </row>
    <row r="2552" spans="1:20" ht="45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>E2552/D2552</f>
        <v>1.7000000000000001E-2</v>
      </c>
      <c r="P2552">
        <f>E2552/L2552</f>
        <v>34</v>
      </c>
      <c r="Q2552" t="s">
        <v>8318</v>
      </c>
      <c r="R2552" t="s">
        <v>8320</v>
      </c>
      <c r="S2552" s="9">
        <f t="shared" si="78"/>
        <v>40862.851793981477</v>
      </c>
      <c r="T2552" s="9">
        <f t="shared" si="79"/>
        <v>40892.851793981477</v>
      </c>
    </row>
    <row r="2553" spans="1:20" ht="45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>E2553/D2553</f>
        <v>0.51400000000000001</v>
      </c>
      <c r="P2553">
        <f>E2553/L2553</f>
        <v>63.122807017543863</v>
      </c>
      <c r="Q2553" t="s">
        <v>8318</v>
      </c>
      <c r="R2553" t="s">
        <v>8320</v>
      </c>
      <c r="S2553" s="9">
        <f t="shared" si="78"/>
        <v>42250.477372685178</v>
      </c>
      <c r="T2553" s="9">
        <f t="shared" si="79"/>
        <v>42287.999999999993</v>
      </c>
    </row>
    <row r="2554" spans="1:20" ht="45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>E2554/D2554</f>
        <v>7.0000000000000001E-3</v>
      </c>
      <c r="P2554">
        <f>E2554/L2554</f>
        <v>7</v>
      </c>
      <c r="Q2554" t="s">
        <v>8318</v>
      </c>
      <c r="R2554" t="s">
        <v>8320</v>
      </c>
      <c r="S2554" s="9">
        <f t="shared" si="78"/>
        <v>41456.772881944438</v>
      </c>
      <c r="T2554" s="9">
        <f t="shared" si="79"/>
        <v>41486.772881944438</v>
      </c>
    </row>
    <row r="2555" spans="1:20" ht="45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>E2555/D2555</f>
        <v>4.0000000000000001E-3</v>
      </c>
      <c r="P2555">
        <f>E2555/L2555</f>
        <v>2</v>
      </c>
      <c r="Q2555" t="s">
        <v>8318</v>
      </c>
      <c r="R2555" t="s">
        <v>8320</v>
      </c>
      <c r="S2555" s="9">
        <f t="shared" si="78"/>
        <v>41729.493981481479</v>
      </c>
      <c r="T2555" s="9">
        <f t="shared" si="79"/>
        <v>41759.493981481479</v>
      </c>
    </row>
    <row r="2556" spans="1:20" ht="45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>E2556/D2556</f>
        <v>2.6666666666666668E-2</v>
      </c>
      <c r="P2556">
        <f>E2556/L2556</f>
        <v>66.666666666666671</v>
      </c>
      <c r="Q2556" t="s">
        <v>8318</v>
      </c>
      <c r="R2556" t="s">
        <v>8320</v>
      </c>
      <c r="S2556" s="9">
        <f t="shared" si="78"/>
        <v>40436.475752314815</v>
      </c>
      <c r="T2556" s="9">
        <f t="shared" si="79"/>
        <v>40465.958333333328</v>
      </c>
    </row>
    <row r="2557" spans="1:20" ht="45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>E2557/D2557</f>
        <v>0.18142857142857144</v>
      </c>
      <c r="P2557">
        <f>E2557/L2557</f>
        <v>52.916666666666664</v>
      </c>
      <c r="Q2557" t="s">
        <v>8321</v>
      </c>
      <c r="R2557" t="s">
        <v>8324</v>
      </c>
      <c r="S2557" s="9">
        <f t="shared" si="78"/>
        <v>41570.274456018517</v>
      </c>
      <c r="T2557" s="9">
        <f t="shared" si="79"/>
        <v>41600.316122685181</v>
      </c>
    </row>
    <row r="2558" spans="1:20" ht="45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>E2558/D2558</f>
        <v>2.2444444444444444E-2</v>
      </c>
      <c r="P2558">
        <f>E2558/L2558</f>
        <v>50.5</v>
      </c>
      <c r="Q2558" t="s">
        <v>8321</v>
      </c>
      <c r="R2558" t="s">
        <v>8324</v>
      </c>
      <c r="S2558" s="9">
        <f t="shared" si="78"/>
        <v>42599.756990740738</v>
      </c>
      <c r="T2558" s="9">
        <f t="shared" si="79"/>
        <v>42629.756990740738</v>
      </c>
    </row>
    <row r="2559" spans="1:20" ht="45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>E2559/D2559</f>
        <v>3.3999999999999998E-3</v>
      </c>
      <c r="P2559">
        <f>E2559/L2559</f>
        <v>42.5</v>
      </c>
      <c r="Q2559" t="s">
        <v>8321</v>
      </c>
      <c r="R2559" t="s">
        <v>8324</v>
      </c>
      <c r="S2559" s="9">
        <f t="shared" si="78"/>
        <v>41559.346620370365</v>
      </c>
      <c r="T2559" s="9">
        <f t="shared" si="79"/>
        <v>41589.388287037036</v>
      </c>
    </row>
    <row r="2560" spans="1:20" ht="45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>E2560/D2560</f>
        <v>4.4999999999999998E-2</v>
      </c>
      <c r="P2560">
        <f>E2560/L2560</f>
        <v>18</v>
      </c>
      <c r="Q2560" t="s">
        <v>8321</v>
      </c>
      <c r="R2560" t="s">
        <v>8324</v>
      </c>
      <c r="S2560" s="9">
        <f t="shared" si="78"/>
        <v>40920.909328703703</v>
      </c>
      <c r="T2560" s="9">
        <f t="shared" si="79"/>
        <v>40950.909328703703</v>
      </c>
    </row>
    <row r="2561" spans="1:20" ht="45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>E2561/D2561</f>
        <v>0.41538461538461541</v>
      </c>
      <c r="P2561">
        <f>E2561/L2561</f>
        <v>34.177215189873415</v>
      </c>
      <c r="Q2561" t="s">
        <v>8321</v>
      </c>
      <c r="R2561" t="s">
        <v>8324</v>
      </c>
      <c r="S2561" s="9">
        <f t="shared" si="78"/>
        <v>41540.898587962962</v>
      </c>
      <c r="T2561" s="9">
        <f t="shared" si="79"/>
        <v>41563.207638888889</v>
      </c>
    </row>
    <row r="2562" spans="1:20" ht="45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>E2562/D2562</f>
        <v>2.0454545454545454E-2</v>
      </c>
      <c r="P2562">
        <f>E2562/L2562</f>
        <v>22.5</v>
      </c>
      <c r="Q2562" t="s">
        <v>8321</v>
      </c>
      <c r="R2562" t="s">
        <v>8324</v>
      </c>
      <c r="S2562" s="9">
        <f t="shared" si="78"/>
        <v>41230.564780092587</v>
      </c>
      <c r="T2562" s="9">
        <f t="shared" si="79"/>
        <v>41290.564780092587</v>
      </c>
    </row>
    <row r="2563" spans="1:20" ht="45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>E2563/D2563</f>
        <v>0.18285714285714286</v>
      </c>
      <c r="P2563">
        <f>E2563/L2563</f>
        <v>58.18181818181818</v>
      </c>
      <c r="Q2563" t="s">
        <v>8321</v>
      </c>
      <c r="R2563" t="s">
        <v>8324</v>
      </c>
      <c r="S2563" s="9">
        <f t="shared" ref="S2563:S2626" si="80">(J2563/86400)+25569+(-5/24)</f>
        <v>42025.429606481477</v>
      </c>
      <c r="T2563" s="9">
        <f t="shared" ref="T2563:T2626" si="81">(I2563/86400)+25569+(-5/24)</f>
        <v>42063.423611111109</v>
      </c>
    </row>
    <row r="2564" spans="1:20" ht="45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>E2564/D2564</f>
        <v>0.2402</v>
      </c>
      <c r="P2564">
        <f>E2564/L2564</f>
        <v>109.18181818181819</v>
      </c>
      <c r="Q2564" t="s">
        <v>8321</v>
      </c>
      <c r="R2564" t="s">
        <v>8324</v>
      </c>
      <c r="S2564" s="9">
        <f t="shared" si="80"/>
        <v>40087.897060185183</v>
      </c>
      <c r="T2564" s="9">
        <f t="shared" si="81"/>
        <v>40147.999305555553</v>
      </c>
    </row>
    <row r="2565" spans="1:20" ht="60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>E2565/D2565</f>
        <v>1.1111111111111111E-3</v>
      </c>
      <c r="P2565">
        <f>E2565/L2565</f>
        <v>50</v>
      </c>
      <c r="Q2565" t="s">
        <v>8321</v>
      </c>
      <c r="R2565" t="s">
        <v>8324</v>
      </c>
      <c r="S2565" s="9">
        <f t="shared" si="80"/>
        <v>41615.819421296292</v>
      </c>
      <c r="T2565" s="9">
        <f t="shared" si="81"/>
        <v>41645.819421296292</v>
      </c>
    </row>
    <row r="2566" spans="1:20" ht="45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>E2566/D2566</f>
        <v>0.11818181818181818</v>
      </c>
      <c r="P2566">
        <f>E2566/L2566</f>
        <v>346.66666666666669</v>
      </c>
      <c r="Q2566" t="s">
        <v>8321</v>
      </c>
      <c r="R2566" t="s">
        <v>8324</v>
      </c>
      <c r="S2566" s="9">
        <f t="shared" si="80"/>
        <v>41342.637233796289</v>
      </c>
      <c r="T2566" s="9">
        <f t="shared" si="81"/>
        <v>41372.595567129625</v>
      </c>
    </row>
    <row r="2567" spans="1:20" ht="45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>E2567/D2567</f>
        <v>3.0999999999999999E-3</v>
      </c>
      <c r="P2567">
        <f>E2567/L2567</f>
        <v>12.4</v>
      </c>
      <c r="Q2567" t="s">
        <v>8321</v>
      </c>
      <c r="R2567" t="s">
        <v>8324</v>
      </c>
      <c r="S2567" s="9">
        <f t="shared" si="80"/>
        <v>41487.813923611109</v>
      </c>
      <c r="T2567" s="9">
        <f t="shared" si="81"/>
        <v>41517.813923611109</v>
      </c>
    </row>
    <row r="2568" spans="1:20" ht="45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>E2568/D2568</f>
        <v>5.4166666666666669E-2</v>
      </c>
      <c r="P2568">
        <f>E2568/L2568</f>
        <v>27.083333333333332</v>
      </c>
      <c r="Q2568" t="s">
        <v>8321</v>
      </c>
      <c r="R2568" t="s">
        <v>8324</v>
      </c>
      <c r="S2568" s="9">
        <f t="shared" si="80"/>
        <v>41577.352951388886</v>
      </c>
      <c r="T2568" s="9">
        <f t="shared" si="81"/>
        <v>41607.394618055558</v>
      </c>
    </row>
    <row r="2569" spans="1:20" ht="45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>E2569/D2569</f>
        <v>8.1250000000000003E-3</v>
      </c>
      <c r="P2569">
        <f>E2569/L2569</f>
        <v>32.5</v>
      </c>
      <c r="Q2569" t="s">
        <v>8321</v>
      </c>
      <c r="R2569" t="s">
        <v>8324</v>
      </c>
      <c r="S2569" s="9">
        <f t="shared" si="80"/>
        <v>40567.617210648146</v>
      </c>
      <c r="T2569" s="9">
        <f t="shared" si="81"/>
        <v>40612.617210648146</v>
      </c>
    </row>
    <row r="2570" spans="1:20" ht="30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>E2570/D2570</f>
        <v>1.2857142857142857E-2</v>
      </c>
      <c r="P2570">
        <f>E2570/L2570</f>
        <v>9</v>
      </c>
      <c r="Q2570" t="s">
        <v>8321</v>
      </c>
      <c r="R2570" t="s">
        <v>8324</v>
      </c>
      <c r="S2570" s="9">
        <f t="shared" si="80"/>
        <v>41183.958796296291</v>
      </c>
      <c r="T2570" s="9">
        <f t="shared" si="81"/>
        <v>41224.000462962962</v>
      </c>
    </row>
    <row r="2571" spans="1:20" ht="45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>E2571/D2571</f>
        <v>0.24333333333333335</v>
      </c>
      <c r="P2571">
        <f>E2571/L2571</f>
        <v>34.761904761904759</v>
      </c>
      <c r="Q2571" t="s">
        <v>8321</v>
      </c>
      <c r="R2571" t="s">
        <v>8324</v>
      </c>
      <c r="S2571" s="9">
        <f t="shared" si="80"/>
        <v>41368.375393518516</v>
      </c>
      <c r="T2571" s="9">
        <f t="shared" si="81"/>
        <v>41398.375393518516</v>
      </c>
    </row>
    <row r="2572" spans="1:20" ht="60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>E2572/D2572</f>
        <v>0</v>
      </c>
      <c r="P2572" t="e">
        <f>E2572/L2572</f>
        <v>#DIV/0!</v>
      </c>
      <c r="Q2572" t="s">
        <v>8321</v>
      </c>
      <c r="R2572" t="s">
        <v>8324</v>
      </c>
      <c r="S2572" s="9">
        <f t="shared" si="80"/>
        <v>42248.515405092585</v>
      </c>
      <c r="T2572" s="9">
        <f t="shared" si="81"/>
        <v>42268.515405092585</v>
      </c>
    </row>
    <row r="2573" spans="1:20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>E2573/D2573</f>
        <v>0.40799492385786801</v>
      </c>
      <c r="P2573">
        <f>E2573/L2573</f>
        <v>28.577777777777779</v>
      </c>
      <c r="Q2573" t="s">
        <v>8321</v>
      </c>
      <c r="R2573" t="s">
        <v>8324</v>
      </c>
      <c r="S2573" s="9">
        <f t="shared" si="80"/>
        <v>41276.288506944438</v>
      </c>
      <c r="T2573" s="9">
        <f t="shared" si="81"/>
        <v>41309.288506944438</v>
      </c>
    </row>
    <row r="2574" spans="1:20" ht="45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>E2574/D2574</f>
        <v>0.67549999999999999</v>
      </c>
      <c r="P2574">
        <f>E2574/L2574</f>
        <v>46.586206896551722</v>
      </c>
      <c r="Q2574" t="s">
        <v>8321</v>
      </c>
      <c r="R2574" t="s">
        <v>8324</v>
      </c>
      <c r="S2574" s="9">
        <f t="shared" si="80"/>
        <v>41597.580555555549</v>
      </c>
      <c r="T2574" s="9">
        <f t="shared" si="81"/>
        <v>41627.580555555549</v>
      </c>
    </row>
    <row r="2575" spans="1:20" ht="45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>E2575/D2575</f>
        <v>1.2999999999999999E-2</v>
      </c>
      <c r="P2575">
        <f>E2575/L2575</f>
        <v>32.5</v>
      </c>
      <c r="Q2575" t="s">
        <v>8321</v>
      </c>
      <c r="R2575" t="s">
        <v>8324</v>
      </c>
      <c r="S2575" s="9">
        <f t="shared" si="80"/>
        <v>40505.024583333332</v>
      </c>
      <c r="T2575" s="9">
        <f t="shared" si="81"/>
        <v>40535.024583333332</v>
      </c>
    </row>
    <row r="2576" spans="1:20" ht="45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>E2576/D2576</f>
        <v>0.30666666666666664</v>
      </c>
      <c r="P2576">
        <f>E2576/L2576</f>
        <v>21.466666666666665</v>
      </c>
      <c r="Q2576" t="s">
        <v>8321</v>
      </c>
      <c r="R2576" t="s">
        <v>8324</v>
      </c>
      <c r="S2576" s="9">
        <f t="shared" si="80"/>
        <v>41037.621585648143</v>
      </c>
      <c r="T2576" s="9">
        <f t="shared" si="81"/>
        <v>41058.621585648143</v>
      </c>
    </row>
    <row r="2577" spans="1:20" ht="45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>E2577/D2577</f>
        <v>2.9894179894179893E-2</v>
      </c>
      <c r="P2577">
        <f>E2577/L2577</f>
        <v>14.125</v>
      </c>
      <c r="Q2577" t="s">
        <v>8321</v>
      </c>
      <c r="R2577" t="s">
        <v>8325</v>
      </c>
      <c r="S2577" s="9">
        <f t="shared" si="80"/>
        <v>41179.112708333334</v>
      </c>
      <c r="T2577" s="9">
        <f t="shared" si="81"/>
        <v>41212.112708333334</v>
      </c>
    </row>
    <row r="2578" spans="1:20" ht="45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>E2578/D2578</f>
        <v>8.0000000000000002E-3</v>
      </c>
      <c r="P2578">
        <f>E2578/L2578</f>
        <v>30</v>
      </c>
      <c r="Q2578" t="s">
        <v>8321</v>
      </c>
      <c r="R2578" t="s">
        <v>8325</v>
      </c>
      <c r="S2578" s="9">
        <f t="shared" si="80"/>
        <v>40877.042662037034</v>
      </c>
      <c r="T2578" s="9">
        <f t="shared" si="81"/>
        <v>40922.042662037034</v>
      </c>
    </row>
    <row r="2579" spans="1:20" ht="45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>E2579/D2579</f>
        <v>0.20133333333333334</v>
      </c>
      <c r="P2579">
        <f>E2579/L2579</f>
        <v>21.571428571428573</v>
      </c>
      <c r="Q2579" t="s">
        <v>8321</v>
      </c>
      <c r="R2579" t="s">
        <v>8325</v>
      </c>
      <c r="S2579" s="9">
        <f t="shared" si="80"/>
        <v>40759.652199074073</v>
      </c>
      <c r="T2579" s="9">
        <f t="shared" si="81"/>
        <v>40792.652199074073</v>
      </c>
    </row>
    <row r="2580" spans="1:20" ht="45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>E2580/D2580</f>
        <v>0.4002</v>
      </c>
      <c r="P2580">
        <f>E2580/L2580</f>
        <v>83.375</v>
      </c>
      <c r="Q2580" t="s">
        <v>8321</v>
      </c>
      <c r="R2580" t="s">
        <v>8325</v>
      </c>
      <c r="S2580" s="9">
        <f t="shared" si="80"/>
        <v>42371.727256944439</v>
      </c>
      <c r="T2580" s="9">
        <f t="shared" si="81"/>
        <v>42431.727256944439</v>
      </c>
    </row>
    <row r="2581" spans="1:20" ht="45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>E2581/D2581</f>
        <v>0.01</v>
      </c>
      <c r="P2581">
        <f>E2581/L2581</f>
        <v>10</v>
      </c>
      <c r="Q2581" t="s">
        <v>8321</v>
      </c>
      <c r="R2581" t="s">
        <v>8325</v>
      </c>
      <c r="S2581" s="9">
        <f t="shared" si="80"/>
        <v>40981.594282407408</v>
      </c>
      <c r="T2581" s="9">
        <f t="shared" si="81"/>
        <v>41040.896527777775</v>
      </c>
    </row>
    <row r="2582" spans="1:20" ht="45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>E2582/D2582</f>
        <v>0.75</v>
      </c>
      <c r="P2582">
        <f>E2582/L2582</f>
        <v>35.714285714285715</v>
      </c>
      <c r="Q2582" t="s">
        <v>8321</v>
      </c>
      <c r="R2582" t="s">
        <v>8325</v>
      </c>
      <c r="S2582" s="9">
        <f t="shared" si="80"/>
        <v>42713.732766203706</v>
      </c>
      <c r="T2582" s="9">
        <f t="shared" si="81"/>
        <v>42734.732766203706</v>
      </c>
    </row>
    <row r="2583" spans="1:20" ht="45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>E2583/D2583</f>
        <v>0.41</v>
      </c>
      <c r="P2583">
        <f>E2583/L2583</f>
        <v>29.285714285714285</v>
      </c>
      <c r="Q2583" t="s">
        <v>8321</v>
      </c>
      <c r="R2583" t="s">
        <v>8325</v>
      </c>
      <c r="S2583" s="9">
        <f t="shared" si="80"/>
        <v>42603.662187499998</v>
      </c>
      <c r="T2583" s="9">
        <f t="shared" si="81"/>
        <v>42628.662187499998</v>
      </c>
    </row>
    <row r="2584" spans="1:20" ht="45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>E2584/D2584</f>
        <v>0</v>
      </c>
      <c r="P2584" t="e">
        <f>E2584/L2584</f>
        <v>#DIV/0!</v>
      </c>
      <c r="Q2584" t="s">
        <v>8321</v>
      </c>
      <c r="R2584" t="s">
        <v>8325</v>
      </c>
      <c r="S2584" s="9">
        <f t="shared" si="80"/>
        <v>41026.75063657407</v>
      </c>
      <c r="T2584" s="9">
        <f t="shared" si="81"/>
        <v>41056.75063657407</v>
      </c>
    </row>
    <row r="2585" spans="1:20" ht="45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>E2585/D2585</f>
        <v>7.1999999999999995E-2</v>
      </c>
      <c r="P2585">
        <f>E2585/L2585</f>
        <v>18</v>
      </c>
      <c r="Q2585" t="s">
        <v>8321</v>
      </c>
      <c r="R2585" t="s">
        <v>8325</v>
      </c>
      <c r="S2585" s="9">
        <f t="shared" si="80"/>
        <v>40751.544965277775</v>
      </c>
      <c r="T2585" s="9">
        <f t="shared" si="81"/>
        <v>40787.041666666664</v>
      </c>
    </row>
    <row r="2586" spans="1:20" ht="45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>E2586/D2586</f>
        <v>9.4412800000000005E-2</v>
      </c>
      <c r="P2586">
        <f>E2586/L2586</f>
        <v>73.760000000000005</v>
      </c>
      <c r="Q2586" t="s">
        <v>8321</v>
      </c>
      <c r="R2586" t="s">
        <v>8325</v>
      </c>
      <c r="S2586" s="9">
        <f t="shared" si="80"/>
        <v>41887.575729166667</v>
      </c>
      <c r="T2586" s="9">
        <f t="shared" si="81"/>
        <v>41917.575729166667</v>
      </c>
    </row>
    <row r="2587" spans="1:20" ht="45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>E2587/D2587</f>
        <v>4.1666666666666664E-2</v>
      </c>
      <c r="P2587">
        <f>E2587/L2587</f>
        <v>31.25</v>
      </c>
      <c r="Q2587" t="s">
        <v>8321</v>
      </c>
      <c r="R2587" t="s">
        <v>8325</v>
      </c>
      <c r="S2587" s="9">
        <f t="shared" si="80"/>
        <v>41569.490497685183</v>
      </c>
      <c r="T2587" s="9">
        <f t="shared" si="81"/>
        <v>41599.532164351847</v>
      </c>
    </row>
    <row r="2588" spans="1:20" ht="45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>E2588/D2588</f>
        <v>3.2500000000000001E-2</v>
      </c>
      <c r="P2588">
        <f>E2588/L2588</f>
        <v>28.888888888888889</v>
      </c>
      <c r="Q2588" t="s">
        <v>8321</v>
      </c>
      <c r="R2588" t="s">
        <v>8325</v>
      </c>
      <c r="S2588" s="9">
        <f t="shared" si="80"/>
        <v>41841.823263888888</v>
      </c>
      <c r="T2588" s="9">
        <f t="shared" si="81"/>
        <v>41871.823263888888</v>
      </c>
    </row>
    <row r="2589" spans="1:20" ht="45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>E2589/D2589</f>
        <v>0.40749999999999997</v>
      </c>
      <c r="P2589">
        <f>E2589/L2589</f>
        <v>143.8235294117647</v>
      </c>
      <c r="Q2589" t="s">
        <v>8321</v>
      </c>
      <c r="R2589" t="s">
        <v>8325</v>
      </c>
      <c r="S2589" s="9">
        <f t="shared" si="80"/>
        <v>40303.991701388884</v>
      </c>
      <c r="T2589" s="9">
        <f t="shared" si="81"/>
        <v>40390.958333333328</v>
      </c>
    </row>
    <row r="2590" spans="1:20" ht="45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>E2590/D2590</f>
        <v>0.1</v>
      </c>
      <c r="P2590">
        <f>E2590/L2590</f>
        <v>40</v>
      </c>
      <c r="Q2590" t="s">
        <v>8321</v>
      </c>
      <c r="R2590" t="s">
        <v>8325</v>
      </c>
      <c r="S2590" s="9">
        <f t="shared" si="80"/>
        <v>42065.689386574071</v>
      </c>
      <c r="T2590" s="9">
        <f t="shared" si="81"/>
        <v>42095.647719907407</v>
      </c>
    </row>
    <row r="2591" spans="1:20" ht="45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>E2591/D2591</f>
        <v>0.39169999999999999</v>
      </c>
      <c r="P2591">
        <f>E2591/L2591</f>
        <v>147.81132075471697</v>
      </c>
      <c r="Q2591" t="s">
        <v>8321</v>
      </c>
      <c r="R2591" t="s">
        <v>8325</v>
      </c>
      <c r="S2591" s="9">
        <f t="shared" si="80"/>
        <v>42496.773263888885</v>
      </c>
      <c r="T2591" s="9">
        <f t="shared" si="81"/>
        <v>42526.773263888885</v>
      </c>
    </row>
    <row r="2592" spans="1:20" ht="45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>E2592/D2592</f>
        <v>2.4375000000000001E-2</v>
      </c>
      <c r="P2592">
        <f>E2592/L2592</f>
        <v>27.857142857142858</v>
      </c>
      <c r="Q2592" t="s">
        <v>8321</v>
      </c>
      <c r="R2592" t="s">
        <v>8325</v>
      </c>
      <c r="S2592" s="9">
        <f t="shared" si="80"/>
        <v>40430.919317129628</v>
      </c>
      <c r="T2592" s="9">
        <f t="shared" si="81"/>
        <v>40475.919317129628</v>
      </c>
    </row>
    <row r="2593" spans="1:20" ht="45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>E2593/D2593</f>
        <v>0.4</v>
      </c>
      <c r="P2593">
        <f>E2593/L2593</f>
        <v>44.444444444444443</v>
      </c>
      <c r="Q2593" t="s">
        <v>8321</v>
      </c>
      <c r="R2593" t="s">
        <v>8325</v>
      </c>
      <c r="S2593" s="9">
        <f t="shared" si="80"/>
        <v>42218.66465277777</v>
      </c>
      <c r="T2593" s="9">
        <f t="shared" si="81"/>
        <v>42243.958333333336</v>
      </c>
    </row>
    <row r="2594" spans="1:20" ht="45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>E2594/D2594</f>
        <v>0</v>
      </c>
      <c r="P2594" t="e">
        <f>E2594/L2594</f>
        <v>#DIV/0!</v>
      </c>
      <c r="Q2594" t="s">
        <v>8321</v>
      </c>
      <c r="R2594" t="s">
        <v>8325</v>
      </c>
      <c r="S2594" s="9">
        <f t="shared" si="80"/>
        <v>41211.480416666665</v>
      </c>
      <c r="T2594" s="9">
        <f t="shared" si="81"/>
        <v>41241.52208333333</v>
      </c>
    </row>
    <row r="2595" spans="1:20" ht="45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>E2595/D2595</f>
        <v>2.8000000000000001E-2</v>
      </c>
      <c r="P2595">
        <f>E2595/L2595</f>
        <v>35</v>
      </c>
      <c r="Q2595" t="s">
        <v>8321</v>
      </c>
      <c r="R2595" t="s">
        <v>8325</v>
      </c>
      <c r="S2595" s="9">
        <f t="shared" si="80"/>
        <v>40878.549884259257</v>
      </c>
      <c r="T2595" s="9">
        <f t="shared" si="81"/>
        <v>40923.549884259257</v>
      </c>
    </row>
    <row r="2596" spans="1:20" ht="45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>E2596/D2596</f>
        <v>0.37333333333333335</v>
      </c>
      <c r="P2596">
        <f>E2596/L2596</f>
        <v>35</v>
      </c>
      <c r="Q2596" t="s">
        <v>8321</v>
      </c>
      <c r="R2596" t="s">
        <v>8325</v>
      </c>
      <c r="S2596" s="9">
        <f t="shared" si="80"/>
        <v>40645.890763888885</v>
      </c>
      <c r="T2596" s="9">
        <f t="shared" si="81"/>
        <v>40690.890763888885</v>
      </c>
    </row>
    <row r="2597" spans="1:20" ht="30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>E2597/D2597</f>
        <v>4.1999999999999997E-3</v>
      </c>
      <c r="P2597">
        <f>E2597/L2597</f>
        <v>10.5</v>
      </c>
      <c r="Q2597" t="s">
        <v>8321</v>
      </c>
      <c r="R2597" t="s">
        <v>8324</v>
      </c>
      <c r="S2597" s="9">
        <f t="shared" si="80"/>
        <v>42429.641226851854</v>
      </c>
      <c r="T2597" s="9">
        <f t="shared" si="81"/>
        <v>42459.599560185183</v>
      </c>
    </row>
    <row r="2598" spans="1:20" ht="60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>E2598/D2598</f>
        <v>0</v>
      </c>
      <c r="P2598" t="e">
        <f>E2598/L2598</f>
        <v>#DIV/0!</v>
      </c>
      <c r="Q2598" t="s">
        <v>8321</v>
      </c>
      <c r="R2598" t="s">
        <v>8324</v>
      </c>
      <c r="S2598" s="9">
        <f t="shared" si="80"/>
        <v>40291.603171296294</v>
      </c>
      <c r="T2598" s="9">
        <f t="shared" si="81"/>
        <v>40337.59097222222</v>
      </c>
    </row>
    <row r="2599" spans="1:20" ht="45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>E2599/D2599</f>
        <v>3.0000000000000001E-3</v>
      </c>
      <c r="P2599">
        <f>E2599/L2599</f>
        <v>30</v>
      </c>
      <c r="Q2599" t="s">
        <v>8321</v>
      </c>
      <c r="R2599" t="s">
        <v>8324</v>
      </c>
      <c r="S2599" s="9">
        <f t="shared" si="80"/>
        <v>41829.757199074069</v>
      </c>
      <c r="T2599" s="9">
        <f t="shared" si="81"/>
        <v>41881.4375</v>
      </c>
    </row>
    <row r="2600" spans="1:20" ht="45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>E2600/D2600</f>
        <v>3.2000000000000001E-2</v>
      </c>
      <c r="P2600">
        <f>E2600/L2600</f>
        <v>40</v>
      </c>
      <c r="Q2600" t="s">
        <v>8321</v>
      </c>
      <c r="R2600" t="s">
        <v>8324</v>
      </c>
      <c r="S2600" s="9">
        <f t="shared" si="80"/>
        <v>41149.587731481479</v>
      </c>
      <c r="T2600" s="9">
        <f t="shared" si="81"/>
        <v>41174.892361111109</v>
      </c>
    </row>
    <row r="2601" spans="1:20" ht="45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>E2601/D2601</f>
        <v>3.0200000000000001E-3</v>
      </c>
      <c r="P2601">
        <f>E2601/L2601</f>
        <v>50.333333333333336</v>
      </c>
      <c r="Q2601" t="s">
        <v>8321</v>
      </c>
      <c r="R2601" t="s">
        <v>8324</v>
      </c>
      <c r="S2601" s="9">
        <f t="shared" si="80"/>
        <v>42341.87195601852</v>
      </c>
      <c r="T2601" s="9">
        <f t="shared" si="81"/>
        <v>42371.87195601852</v>
      </c>
    </row>
    <row r="2602" spans="1:20" ht="45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>E2602/D2602</f>
        <v>3.0153846153846153E-2</v>
      </c>
      <c r="P2602">
        <f>E2602/L2602</f>
        <v>32.666666666666664</v>
      </c>
      <c r="Q2602" t="s">
        <v>8321</v>
      </c>
      <c r="R2602" t="s">
        <v>8324</v>
      </c>
      <c r="S2602" s="9">
        <f t="shared" si="80"/>
        <v>40507.031550925924</v>
      </c>
      <c r="T2602" s="9">
        <f t="shared" si="81"/>
        <v>40567.031550925924</v>
      </c>
    </row>
    <row r="2603" spans="1:20" ht="30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>E2603/D2603</f>
        <v>0</v>
      </c>
      <c r="P2603" t="e">
        <f>E2603/L2603</f>
        <v>#DIV/0!</v>
      </c>
      <c r="Q2603" t="s">
        <v>8321</v>
      </c>
      <c r="R2603" t="s">
        <v>8324</v>
      </c>
      <c r="S2603" s="9">
        <f t="shared" si="80"/>
        <v>41680.981365740736</v>
      </c>
      <c r="T2603" s="9">
        <f t="shared" si="81"/>
        <v>41710.939699074072</v>
      </c>
    </row>
    <row r="2604" spans="1:20" ht="30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>E2604/D2604</f>
        <v>0</v>
      </c>
      <c r="P2604" t="e">
        <f>E2604/L2604</f>
        <v>#DIV/0!</v>
      </c>
      <c r="Q2604" t="s">
        <v>8321</v>
      </c>
      <c r="R2604" t="s">
        <v>8324</v>
      </c>
      <c r="S2604" s="9">
        <f t="shared" si="80"/>
        <v>40766.9840625</v>
      </c>
      <c r="T2604" s="9">
        <f t="shared" si="81"/>
        <v>40796.9840625</v>
      </c>
    </row>
    <row r="2605" spans="1:20" ht="45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>E2605/D2605</f>
        <v>0</v>
      </c>
      <c r="P2605" t="e">
        <f>E2605/L2605</f>
        <v>#DIV/0!</v>
      </c>
      <c r="Q2605" t="s">
        <v>8321</v>
      </c>
      <c r="R2605" t="s">
        <v>8324</v>
      </c>
      <c r="S2605" s="9">
        <f t="shared" si="80"/>
        <v>40340.593229166661</v>
      </c>
      <c r="T2605" s="9">
        <f t="shared" si="81"/>
        <v>40385.999305555553</v>
      </c>
    </row>
    <row r="2606" spans="1:20" ht="45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>E2606/D2606</f>
        <v>3.2500000000000001E-2</v>
      </c>
      <c r="P2606">
        <f>E2606/L2606</f>
        <v>65</v>
      </c>
      <c r="Q2606" t="s">
        <v>8321</v>
      </c>
      <c r="R2606" t="s">
        <v>8324</v>
      </c>
      <c r="S2606" s="9">
        <f t="shared" si="80"/>
        <v>41081.481944444444</v>
      </c>
      <c r="T2606" s="9">
        <f t="shared" si="81"/>
        <v>41112.958333333328</v>
      </c>
    </row>
    <row r="2607" spans="1:20" ht="45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>E2607/D2607</f>
        <v>0.22363636363636363</v>
      </c>
      <c r="P2607">
        <f>E2607/L2607</f>
        <v>24.6</v>
      </c>
      <c r="Q2607" t="s">
        <v>8321</v>
      </c>
      <c r="R2607" t="s">
        <v>8324</v>
      </c>
      <c r="S2607" s="9">
        <f t="shared" si="80"/>
        <v>42737.337025462963</v>
      </c>
      <c r="T2607" s="9">
        <f t="shared" si="81"/>
        <v>42797.337025462963</v>
      </c>
    </row>
    <row r="2608" spans="1:20" ht="45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>E2608/D2608</f>
        <v>0</v>
      </c>
      <c r="P2608" t="e">
        <f>E2608/L2608</f>
        <v>#DIV/0!</v>
      </c>
      <c r="Q2608" t="s">
        <v>8321</v>
      </c>
      <c r="R2608" t="s">
        <v>8324</v>
      </c>
      <c r="S2608" s="9">
        <f t="shared" si="80"/>
        <v>41641.796817129631</v>
      </c>
      <c r="T2608" s="9">
        <f t="shared" si="81"/>
        <v>41662.796817129631</v>
      </c>
    </row>
    <row r="2609" spans="1:20" ht="45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>E2609/D2609</f>
        <v>8.5714285714285719E-3</v>
      </c>
      <c r="P2609">
        <f>E2609/L2609</f>
        <v>15</v>
      </c>
      <c r="Q2609" t="s">
        <v>8321</v>
      </c>
      <c r="R2609" t="s">
        <v>8324</v>
      </c>
      <c r="S2609" s="9">
        <f t="shared" si="80"/>
        <v>41193.901006944441</v>
      </c>
      <c r="T2609" s="9">
        <f t="shared" si="81"/>
        <v>41253.942673611113</v>
      </c>
    </row>
    <row r="2610" spans="1:20" ht="45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>E2610/D2610</f>
        <v>6.6066666666666662E-2</v>
      </c>
      <c r="P2610">
        <f>E2610/L2610</f>
        <v>82.583333333333329</v>
      </c>
      <c r="Q2610" t="s">
        <v>8321</v>
      </c>
      <c r="R2610" t="s">
        <v>8324</v>
      </c>
      <c r="S2610" s="9">
        <f t="shared" si="80"/>
        <v>41003.930775462963</v>
      </c>
      <c r="T2610" s="9">
        <f t="shared" si="81"/>
        <v>41033.930775462963</v>
      </c>
    </row>
    <row r="2611" spans="1:20" ht="45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>E2611/D2611</f>
        <v>0</v>
      </c>
      <c r="P2611" t="e">
        <f>E2611/L2611</f>
        <v>#DIV/0!</v>
      </c>
      <c r="Q2611" t="s">
        <v>8321</v>
      </c>
      <c r="R2611" t="s">
        <v>8324</v>
      </c>
      <c r="S2611" s="9">
        <f t="shared" si="80"/>
        <v>41116.554942129624</v>
      </c>
      <c r="T2611" s="9">
        <f t="shared" si="81"/>
        <v>41146.554942129624</v>
      </c>
    </row>
    <row r="2612" spans="1:20" ht="45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>E2612/D2612</f>
        <v>5.7692307692307696E-2</v>
      </c>
      <c r="P2612">
        <f>E2612/L2612</f>
        <v>41.666666666666664</v>
      </c>
      <c r="Q2612" t="s">
        <v>8321</v>
      </c>
      <c r="R2612" t="s">
        <v>8324</v>
      </c>
      <c r="S2612" s="9">
        <f t="shared" si="80"/>
        <v>40937.471226851849</v>
      </c>
      <c r="T2612" s="9">
        <f t="shared" si="81"/>
        <v>40968.999305555553</v>
      </c>
    </row>
    <row r="2613" spans="1:20" ht="45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>E2613/D2613</f>
        <v>0</v>
      </c>
      <c r="P2613" t="e">
        <f>E2613/L2613</f>
        <v>#DIV/0!</v>
      </c>
      <c r="Q2613" t="s">
        <v>8321</v>
      </c>
      <c r="R2613" t="s">
        <v>8324</v>
      </c>
      <c r="S2613" s="9">
        <f t="shared" si="80"/>
        <v>40434.645069444443</v>
      </c>
      <c r="T2613" s="9">
        <f t="shared" si="81"/>
        <v>40473</v>
      </c>
    </row>
    <row r="2614" spans="1:20" ht="45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>E2614/D2614</f>
        <v>6.0000000000000001E-3</v>
      </c>
      <c r="P2614">
        <f>E2614/L2614</f>
        <v>30</v>
      </c>
      <c r="Q2614" t="s">
        <v>8321</v>
      </c>
      <c r="R2614" t="s">
        <v>8324</v>
      </c>
      <c r="S2614" s="9">
        <f t="shared" si="80"/>
        <v>41802.735300925924</v>
      </c>
      <c r="T2614" s="9">
        <f t="shared" si="81"/>
        <v>41833.895833333328</v>
      </c>
    </row>
    <row r="2615" spans="1:20" ht="45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>E2615/D2615</f>
        <v>5.0256410256410255E-2</v>
      </c>
      <c r="P2615">
        <f>E2615/L2615</f>
        <v>19.600000000000001</v>
      </c>
      <c r="Q2615" t="s">
        <v>8321</v>
      </c>
      <c r="R2615" t="s">
        <v>8324</v>
      </c>
      <c r="S2615" s="9">
        <f t="shared" si="80"/>
        <v>41944.707881944443</v>
      </c>
      <c r="T2615" s="9">
        <f t="shared" si="81"/>
        <v>41974.749548611107</v>
      </c>
    </row>
    <row r="2616" spans="1:20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>E2616/D2616</f>
        <v>5.0000000000000001E-3</v>
      </c>
      <c r="P2616">
        <f>E2616/L2616</f>
        <v>100</v>
      </c>
      <c r="Q2616" t="s">
        <v>8321</v>
      </c>
      <c r="R2616" t="s">
        <v>8324</v>
      </c>
      <c r="S2616" s="9">
        <f t="shared" si="80"/>
        <v>41227.433391203704</v>
      </c>
      <c r="T2616" s="9">
        <f t="shared" si="81"/>
        <v>41262.433391203704</v>
      </c>
    </row>
    <row r="2617" spans="1:20" ht="45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>E2617/D2617</f>
        <v>0</v>
      </c>
      <c r="P2617" t="e">
        <f>E2617/L2617</f>
        <v>#DIV/0!</v>
      </c>
      <c r="Q2617" t="s">
        <v>8321</v>
      </c>
      <c r="R2617" t="s">
        <v>8324</v>
      </c>
      <c r="S2617" s="9">
        <f t="shared" si="80"/>
        <v>41562.463217592587</v>
      </c>
      <c r="T2617" s="9">
        <f t="shared" si="81"/>
        <v>41592.504884259259</v>
      </c>
    </row>
    <row r="2618" spans="1:20" ht="45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>E2618/D2618</f>
        <v>0.309</v>
      </c>
      <c r="P2618">
        <f>E2618/L2618</f>
        <v>231.75</v>
      </c>
      <c r="Q2618" t="s">
        <v>8321</v>
      </c>
      <c r="R2618" t="s">
        <v>8324</v>
      </c>
      <c r="S2618" s="9">
        <f t="shared" si="80"/>
        <v>40846.962685185186</v>
      </c>
      <c r="T2618" s="9">
        <f t="shared" si="81"/>
        <v>40889.004351851851</v>
      </c>
    </row>
    <row r="2619" spans="1:20" ht="45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>E2619/D2619</f>
        <v>0.21037037037037037</v>
      </c>
      <c r="P2619">
        <f>E2619/L2619</f>
        <v>189.33333333333334</v>
      </c>
      <c r="Q2619" t="s">
        <v>8321</v>
      </c>
      <c r="R2619" t="s">
        <v>8324</v>
      </c>
      <c r="S2619" s="9">
        <f t="shared" si="80"/>
        <v>41878.32167824074</v>
      </c>
      <c r="T2619" s="9">
        <f t="shared" si="81"/>
        <v>41913.32167824074</v>
      </c>
    </row>
    <row r="2620" spans="1:20" ht="45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>E2620/D2620</f>
        <v>2.1999999999999999E-2</v>
      </c>
      <c r="P2620">
        <f>E2620/L2620</f>
        <v>55</v>
      </c>
      <c r="Q2620" t="s">
        <v>8321</v>
      </c>
      <c r="R2620" t="s">
        <v>8324</v>
      </c>
      <c r="S2620" s="9">
        <f t="shared" si="80"/>
        <v>41934.751423611109</v>
      </c>
      <c r="T2620" s="9">
        <f t="shared" si="81"/>
        <v>41964.793090277781</v>
      </c>
    </row>
    <row r="2621" spans="1:20" ht="45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>E2621/D2621</f>
        <v>0.109</v>
      </c>
      <c r="P2621">
        <f>E2621/L2621</f>
        <v>21.8</v>
      </c>
      <c r="Q2621" t="s">
        <v>8321</v>
      </c>
      <c r="R2621" t="s">
        <v>8324</v>
      </c>
      <c r="S2621" s="9">
        <f t="shared" si="80"/>
        <v>41288.734594907401</v>
      </c>
      <c r="T2621" s="9">
        <f t="shared" si="81"/>
        <v>41318.734594907401</v>
      </c>
    </row>
    <row r="2622" spans="1:20" ht="45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>E2622/D2622</f>
        <v>2.6666666666666668E-2</v>
      </c>
      <c r="P2622">
        <f>E2622/L2622</f>
        <v>32</v>
      </c>
      <c r="Q2622" t="s">
        <v>8321</v>
      </c>
      <c r="R2622" t="s">
        <v>8324</v>
      </c>
      <c r="S2622" s="9">
        <f t="shared" si="80"/>
        <v>41575.672581018516</v>
      </c>
      <c r="T2622" s="9">
        <f t="shared" si="81"/>
        <v>41605.71424768518</v>
      </c>
    </row>
    <row r="2623" spans="1:20" ht="60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>E2623/D2623</f>
        <v>0</v>
      </c>
      <c r="P2623" t="e">
        <f>E2623/L2623</f>
        <v>#DIV/0!</v>
      </c>
      <c r="Q2623" t="s">
        <v>8321</v>
      </c>
      <c r="R2623" t="s">
        <v>8324</v>
      </c>
      <c r="S2623" s="9">
        <f t="shared" si="80"/>
        <v>40337.811689814815</v>
      </c>
      <c r="T2623" s="9">
        <f t="shared" si="81"/>
        <v>40367.736111111109</v>
      </c>
    </row>
    <row r="2624" spans="1:20" ht="30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>E2624/D2624</f>
        <v>0</v>
      </c>
      <c r="P2624" t="e">
        <f>E2624/L2624</f>
        <v>#DIV/0!</v>
      </c>
      <c r="Q2624" t="s">
        <v>8321</v>
      </c>
      <c r="R2624" t="s">
        <v>8324</v>
      </c>
      <c r="S2624" s="9">
        <f t="shared" si="80"/>
        <v>41013.614525462959</v>
      </c>
      <c r="T2624" s="9">
        <f t="shared" si="81"/>
        <v>41043.614525462959</v>
      </c>
    </row>
    <row r="2625" spans="1:20" ht="45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>E2625/D2625</f>
        <v>0.10862068965517241</v>
      </c>
      <c r="P2625">
        <f>E2625/L2625</f>
        <v>56.25</v>
      </c>
      <c r="Q2625" t="s">
        <v>8321</v>
      </c>
      <c r="R2625" t="s">
        <v>8324</v>
      </c>
      <c r="S2625" s="9">
        <f t="shared" si="80"/>
        <v>41180.654085648144</v>
      </c>
      <c r="T2625" s="9">
        <f t="shared" si="81"/>
        <v>41230.791666666664</v>
      </c>
    </row>
    <row r="2626" spans="1:20" ht="45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>E2626/D2626</f>
        <v>0</v>
      </c>
      <c r="P2626" t="e">
        <f>E2626/L2626</f>
        <v>#DIV/0!</v>
      </c>
      <c r="Q2626" t="s">
        <v>8321</v>
      </c>
      <c r="R2626" t="s">
        <v>8324</v>
      </c>
      <c r="S2626" s="9">
        <f t="shared" si="80"/>
        <v>40978.029733796291</v>
      </c>
      <c r="T2626" s="9">
        <f t="shared" si="81"/>
        <v>41007.988067129627</v>
      </c>
    </row>
    <row r="2627" spans="1:20" ht="45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>E2627/D2627</f>
        <v>0.38333333333333336</v>
      </c>
      <c r="P2627">
        <f>E2627/L2627</f>
        <v>69</v>
      </c>
      <c r="Q2627" t="s">
        <v>8321</v>
      </c>
      <c r="R2627" t="s">
        <v>8324</v>
      </c>
      <c r="S2627" s="9">
        <f t="shared" ref="S2627:S2690" si="82">(J2627/86400)+25569+(-5/24)</f>
        <v>40312.707245370366</v>
      </c>
      <c r="T2627" s="9">
        <f t="shared" ref="T2627:T2690" si="83">(I2627/86400)+25569+(-5/24)</f>
        <v>40354.688888888886</v>
      </c>
    </row>
    <row r="2628" spans="1:20" ht="45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>E2628/D2628</f>
        <v>6.5500000000000003E-2</v>
      </c>
      <c r="P2628">
        <f>E2628/L2628</f>
        <v>18.714285714285715</v>
      </c>
      <c r="Q2628" t="s">
        <v>8321</v>
      </c>
      <c r="R2628" t="s">
        <v>8324</v>
      </c>
      <c r="S2628" s="9">
        <f t="shared" si="82"/>
        <v>41680.151643518519</v>
      </c>
      <c r="T2628" s="9">
        <f t="shared" si="83"/>
        <v>41714.708333333328</v>
      </c>
    </row>
    <row r="2629" spans="1:20" ht="30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>E2629/D2629</f>
        <v>0.14536842105263159</v>
      </c>
      <c r="P2629">
        <f>E2629/L2629</f>
        <v>46.033333333333331</v>
      </c>
      <c r="Q2629" t="s">
        <v>8321</v>
      </c>
      <c r="R2629" t="s">
        <v>8324</v>
      </c>
      <c r="S2629" s="9">
        <f t="shared" si="82"/>
        <v>41310.760937499996</v>
      </c>
      <c r="T2629" s="9">
        <f t="shared" si="83"/>
        <v>41355.719270833331</v>
      </c>
    </row>
    <row r="2630" spans="1:20" ht="45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>E2630/D2630</f>
        <v>0.06</v>
      </c>
      <c r="P2630">
        <f>E2630/L2630</f>
        <v>60</v>
      </c>
      <c r="Q2630" t="s">
        <v>8321</v>
      </c>
      <c r="R2630" t="s">
        <v>8324</v>
      </c>
      <c r="S2630" s="9">
        <f t="shared" si="82"/>
        <v>41710.960752314808</v>
      </c>
      <c r="T2630" s="9">
        <f t="shared" si="83"/>
        <v>41770.960752314808</v>
      </c>
    </row>
    <row r="2631" spans="1:20" ht="45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>E2631/D2631</f>
        <v>0.30399999999999999</v>
      </c>
      <c r="P2631">
        <f>E2631/L2631</f>
        <v>50.666666666666664</v>
      </c>
      <c r="Q2631" t="s">
        <v>8321</v>
      </c>
      <c r="R2631" t="s">
        <v>8324</v>
      </c>
      <c r="S2631" s="9">
        <f t="shared" si="82"/>
        <v>41733.528749999998</v>
      </c>
      <c r="T2631" s="9">
        <f t="shared" si="83"/>
        <v>41763.041666666664</v>
      </c>
    </row>
    <row r="2632" spans="1:20" ht="45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>E2632/D2632</f>
        <v>1.4285714285714285E-2</v>
      </c>
      <c r="P2632">
        <f>E2632/L2632</f>
        <v>25</v>
      </c>
      <c r="Q2632" t="s">
        <v>8321</v>
      </c>
      <c r="R2632" t="s">
        <v>8324</v>
      </c>
      <c r="S2632" s="9">
        <f t="shared" si="82"/>
        <v>42368.125335648147</v>
      </c>
      <c r="T2632" s="9">
        <f t="shared" si="83"/>
        <v>42398.125335648147</v>
      </c>
    </row>
    <row r="2633" spans="1:20" ht="45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>E2633/D2633</f>
        <v>0</v>
      </c>
      <c r="P2633" t="e">
        <f>E2633/L2633</f>
        <v>#DIV/0!</v>
      </c>
      <c r="Q2633" t="s">
        <v>8321</v>
      </c>
      <c r="R2633" t="s">
        <v>8324</v>
      </c>
      <c r="S2633" s="9">
        <f t="shared" si="82"/>
        <v>40882.815844907404</v>
      </c>
      <c r="T2633" s="9">
        <f t="shared" si="83"/>
        <v>40926.625</v>
      </c>
    </row>
    <row r="2634" spans="1:20" ht="45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>E2634/D2634</f>
        <v>1.1428571428571429E-2</v>
      </c>
      <c r="P2634">
        <f>E2634/L2634</f>
        <v>20</v>
      </c>
      <c r="Q2634" t="s">
        <v>8321</v>
      </c>
      <c r="R2634" t="s">
        <v>8324</v>
      </c>
      <c r="S2634" s="9">
        <f t="shared" si="82"/>
        <v>41551.589780092589</v>
      </c>
      <c r="T2634" s="9">
        <f t="shared" si="83"/>
        <v>41581.631446759253</v>
      </c>
    </row>
    <row r="2635" spans="1:20" ht="45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>E2635/D2635</f>
        <v>3.5714285714285713E-3</v>
      </c>
      <c r="P2635">
        <f>E2635/L2635</f>
        <v>25</v>
      </c>
      <c r="Q2635" t="s">
        <v>8321</v>
      </c>
      <c r="R2635" t="s">
        <v>8324</v>
      </c>
      <c r="S2635" s="9">
        <f t="shared" si="82"/>
        <v>41124.27138888889</v>
      </c>
      <c r="T2635" s="9">
        <f t="shared" si="83"/>
        <v>41154.27138888889</v>
      </c>
    </row>
    <row r="2636" spans="1:20" ht="45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>E2636/D2636</f>
        <v>1.4545454545454545E-2</v>
      </c>
      <c r="P2636">
        <f>E2636/L2636</f>
        <v>20</v>
      </c>
      <c r="Q2636" t="s">
        <v>8321</v>
      </c>
      <c r="R2636" t="s">
        <v>8324</v>
      </c>
      <c r="S2636" s="9">
        <f t="shared" si="82"/>
        <v>41416.554837962962</v>
      </c>
      <c r="T2636" s="9">
        <f t="shared" si="83"/>
        <v>41455.623611111107</v>
      </c>
    </row>
    <row r="2637" spans="1:20" ht="45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>E2637/D2637</f>
        <v>0.17155555555555554</v>
      </c>
      <c r="P2637">
        <f>E2637/L2637</f>
        <v>110.28571428571429</v>
      </c>
      <c r="Q2637" t="s">
        <v>8315</v>
      </c>
      <c r="R2637" t="s">
        <v>8317</v>
      </c>
      <c r="S2637" s="9">
        <f t="shared" si="82"/>
        <v>42181.800069444442</v>
      </c>
      <c r="T2637" s="9">
        <f t="shared" si="83"/>
        <v>42226.800069444442</v>
      </c>
    </row>
    <row r="2638" spans="1:20" ht="45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>E2638/D2638</f>
        <v>2.3220000000000001E-2</v>
      </c>
      <c r="P2638">
        <f>E2638/L2638</f>
        <v>37.451612903225808</v>
      </c>
      <c r="Q2638" t="s">
        <v>8315</v>
      </c>
      <c r="R2638" t="s">
        <v>8317</v>
      </c>
      <c r="S2638" s="9">
        <f t="shared" si="82"/>
        <v>42745.888252314813</v>
      </c>
      <c r="T2638" s="9">
        <f t="shared" si="83"/>
        <v>42775.888252314813</v>
      </c>
    </row>
    <row r="2639" spans="1:20" ht="45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>E2639/D2639</f>
        <v>8.9066666666666669E-2</v>
      </c>
      <c r="P2639">
        <f>E2639/L2639</f>
        <v>41.75</v>
      </c>
      <c r="Q2639" t="s">
        <v>8315</v>
      </c>
      <c r="R2639" t="s">
        <v>8317</v>
      </c>
      <c r="S2639" s="9">
        <f t="shared" si="82"/>
        <v>42382.634953703702</v>
      </c>
      <c r="T2639" s="9">
        <f t="shared" si="83"/>
        <v>42418.634953703702</v>
      </c>
    </row>
    <row r="2640" spans="1:20" ht="30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>E2640/D2640</f>
        <v>9.633333333333334E-2</v>
      </c>
      <c r="P2640">
        <f>E2640/L2640</f>
        <v>24.083333333333332</v>
      </c>
      <c r="Q2640" t="s">
        <v>8315</v>
      </c>
      <c r="R2640" t="s">
        <v>8317</v>
      </c>
      <c r="S2640" s="9">
        <f t="shared" si="82"/>
        <v>42673.459548611114</v>
      </c>
      <c r="T2640" s="9">
        <f t="shared" si="83"/>
        <v>42703.501215277771</v>
      </c>
    </row>
    <row r="2641" spans="1:20" ht="45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>E2641/D2641</f>
        <v>0.13325999999999999</v>
      </c>
      <c r="P2641">
        <f>E2641/L2641</f>
        <v>69.40625</v>
      </c>
      <c r="Q2641" t="s">
        <v>8315</v>
      </c>
      <c r="R2641" t="s">
        <v>8317</v>
      </c>
      <c r="S2641" s="9">
        <f t="shared" si="82"/>
        <v>42444.375578703701</v>
      </c>
      <c r="T2641" s="9">
        <f t="shared" si="83"/>
        <v>42478.374999999993</v>
      </c>
    </row>
    <row r="2642" spans="1:20" ht="45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>E2642/D2642</f>
        <v>2.4840000000000001E-2</v>
      </c>
      <c r="P2642">
        <f>E2642/L2642</f>
        <v>155.25</v>
      </c>
      <c r="Q2642" t="s">
        <v>8315</v>
      </c>
      <c r="R2642" t="s">
        <v>8317</v>
      </c>
      <c r="S2642" s="9">
        <f t="shared" si="82"/>
        <v>42732.66465277777</v>
      </c>
      <c r="T2642" s="9">
        <f t="shared" si="83"/>
        <v>42784.790972222218</v>
      </c>
    </row>
    <row r="2643" spans="1:20" ht="30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>E2643/D2643</f>
        <v>1.9066666666666666E-2</v>
      </c>
      <c r="P2643">
        <f>E2643/L2643</f>
        <v>57.2</v>
      </c>
      <c r="Q2643" t="s">
        <v>8315</v>
      </c>
      <c r="R2643" t="s">
        <v>8317</v>
      </c>
      <c r="S2643" s="9">
        <f t="shared" si="82"/>
        <v>42592.542222222219</v>
      </c>
      <c r="T2643" s="9">
        <f t="shared" si="83"/>
        <v>42622.542222222219</v>
      </c>
    </row>
    <row r="2644" spans="1:20" ht="45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>E2644/D2644</f>
        <v>0</v>
      </c>
      <c r="P2644" t="e">
        <f>E2644/L2644</f>
        <v>#DIV/0!</v>
      </c>
      <c r="Q2644" t="s">
        <v>8315</v>
      </c>
      <c r="R2644" t="s">
        <v>8317</v>
      </c>
      <c r="S2644" s="9">
        <f t="shared" si="82"/>
        <v>42491.57298611111</v>
      </c>
      <c r="T2644" s="9">
        <f t="shared" si="83"/>
        <v>42551.57298611111</v>
      </c>
    </row>
    <row r="2645" spans="1:20" ht="45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>E2645/D2645</f>
        <v>0.12</v>
      </c>
      <c r="P2645">
        <f>E2645/L2645</f>
        <v>60</v>
      </c>
      <c r="Q2645" t="s">
        <v>8315</v>
      </c>
      <c r="R2645" t="s">
        <v>8317</v>
      </c>
      <c r="S2645" s="9">
        <f t="shared" si="82"/>
        <v>42411.619953703703</v>
      </c>
      <c r="T2645" s="9">
        <f t="shared" si="83"/>
        <v>42441.619953703703</v>
      </c>
    </row>
    <row r="2646" spans="1:20" ht="45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>E2646/D2646</f>
        <v>1.3650000000000001E-2</v>
      </c>
      <c r="P2646">
        <f>E2646/L2646</f>
        <v>39</v>
      </c>
      <c r="Q2646" t="s">
        <v>8315</v>
      </c>
      <c r="R2646" t="s">
        <v>8317</v>
      </c>
      <c r="S2646" s="9">
        <f t="shared" si="82"/>
        <v>42360.835370370369</v>
      </c>
      <c r="T2646" s="9">
        <f t="shared" si="83"/>
        <v>42420.835370370369</v>
      </c>
    </row>
    <row r="2647" spans="1:20" ht="45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>E2647/D2647</f>
        <v>0.28039999999999998</v>
      </c>
      <c r="P2647">
        <f>E2647/L2647</f>
        <v>58.416666666666664</v>
      </c>
      <c r="Q2647" t="s">
        <v>8315</v>
      </c>
      <c r="R2647" t="s">
        <v>8317</v>
      </c>
      <c r="S2647" s="9">
        <f t="shared" si="82"/>
        <v>42356.54237268518</v>
      </c>
      <c r="T2647" s="9">
        <f t="shared" si="83"/>
        <v>42386.54237268518</v>
      </c>
    </row>
    <row r="2648" spans="1:20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>E2648/D2648</f>
        <v>0.38390000000000002</v>
      </c>
      <c r="P2648">
        <f>E2648/L2648</f>
        <v>158.63636363636363</v>
      </c>
      <c r="Q2648" t="s">
        <v>8315</v>
      </c>
      <c r="R2648" t="s">
        <v>8317</v>
      </c>
      <c r="S2648" s="9">
        <f t="shared" si="82"/>
        <v>42480.445277777777</v>
      </c>
      <c r="T2648" s="9">
        <f t="shared" si="83"/>
        <v>42525.445277777777</v>
      </c>
    </row>
    <row r="2649" spans="1:20" ht="30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>E2649/D2649</f>
        <v>0.39942857142857141</v>
      </c>
      <c r="P2649">
        <f>E2649/L2649</f>
        <v>99.857142857142861</v>
      </c>
      <c r="Q2649" t="s">
        <v>8315</v>
      </c>
      <c r="R2649" t="s">
        <v>8317</v>
      </c>
      <c r="S2649" s="9">
        <f t="shared" si="82"/>
        <v>42662.405231481483</v>
      </c>
      <c r="T2649" s="9">
        <f t="shared" si="83"/>
        <v>42692.44689814814</v>
      </c>
    </row>
    <row r="2650" spans="1:20" ht="45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>E2650/D2650</f>
        <v>8.3999999999999995E-3</v>
      </c>
      <c r="P2650">
        <f>E2650/L2650</f>
        <v>25.2</v>
      </c>
      <c r="Q2650" t="s">
        <v>8315</v>
      </c>
      <c r="R2650" t="s">
        <v>8317</v>
      </c>
      <c r="S2650" s="9">
        <f t="shared" si="82"/>
        <v>41998.956006944441</v>
      </c>
      <c r="T2650" s="9">
        <f t="shared" si="83"/>
        <v>42028.956006944441</v>
      </c>
    </row>
    <row r="2651" spans="1:20" ht="45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>E2651/D2651</f>
        <v>0.43406666666666666</v>
      </c>
      <c r="P2651">
        <f>E2651/L2651</f>
        <v>89.191780821917803</v>
      </c>
      <c r="Q2651" t="s">
        <v>8315</v>
      </c>
      <c r="R2651" t="s">
        <v>8317</v>
      </c>
      <c r="S2651" s="9">
        <f t="shared" si="82"/>
        <v>42194.625451388885</v>
      </c>
      <c r="T2651" s="9">
        <f t="shared" si="83"/>
        <v>42236.625451388885</v>
      </c>
    </row>
    <row r="2652" spans="1:20" ht="45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>E2652/D2652</f>
        <v>5.6613333333333335E-2</v>
      </c>
      <c r="P2652">
        <f>E2652/L2652</f>
        <v>182.6236559139785</v>
      </c>
      <c r="Q2652" t="s">
        <v>8315</v>
      </c>
      <c r="R2652" t="s">
        <v>8317</v>
      </c>
      <c r="S2652" s="9">
        <f t="shared" si="82"/>
        <v>42586.086805555555</v>
      </c>
      <c r="T2652" s="9">
        <f t="shared" si="83"/>
        <v>42626.086805555555</v>
      </c>
    </row>
    <row r="2653" spans="1:20" ht="60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>E2653/D2653</f>
        <v>1.7219999999999999E-2</v>
      </c>
      <c r="P2653">
        <f>E2653/L2653</f>
        <v>50.647058823529413</v>
      </c>
      <c r="Q2653" t="s">
        <v>8315</v>
      </c>
      <c r="R2653" t="s">
        <v>8317</v>
      </c>
      <c r="S2653" s="9">
        <f t="shared" si="82"/>
        <v>42060.705543981479</v>
      </c>
      <c r="T2653" s="9">
        <f t="shared" si="83"/>
        <v>42120.663877314808</v>
      </c>
    </row>
    <row r="2654" spans="1:20" ht="30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>E2654/D2654</f>
        <v>1.9416666666666665E-2</v>
      </c>
      <c r="P2654">
        <f>E2654/L2654</f>
        <v>33.285714285714285</v>
      </c>
      <c r="Q2654" t="s">
        <v>8315</v>
      </c>
      <c r="R2654" t="s">
        <v>8317</v>
      </c>
      <c r="S2654" s="9">
        <f t="shared" si="82"/>
        <v>42660.344131944446</v>
      </c>
      <c r="T2654" s="9">
        <f t="shared" si="83"/>
        <v>42691.385798611103</v>
      </c>
    </row>
    <row r="2655" spans="1:20" ht="45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>E2655/D2655</f>
        <v>0.11328275684711328</v>
      </c>
      <c r="P2655">
        <f>E2655/L2655</f>
        <v>51.823529411764703</v>
      </c>
      <c r="Q2655" t="s">
        <v>8315</v>
      </c>
      <c r="R2655" t="s">
        <v>8317</v>
      </c>
      <c r="S2655" s="9">
        <f t="shared" si="82"/>
        <v>42082.594479166662</v>
      </c>
      <c r="T2655" s="9">
        <f t="shared" si="83"/>
        <v>42103.999305555553</v>
      </c>
    </row>
    <row r="2656" spans="1:20" ht="45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>E2656/D2656</f>
        <v>0.3886</v>
      </c>
      <c r="P2656">
        <f>E2656/L2656</f>
        <v>113.62573099415205</v>
      </c>
      <c r="Q2656" t="s">
        <v>8315</v>
      </c>
      <c r="R2656" t="s">
        <v>8317</v>
      </c>
      <c r="S2656" s="9">
        <f t="shared" si="82"/>
        <v>41992.96603009259</v>
      </c>
      <c r="T2656" s="9">
        <f t="shared" si="83"/>
        <v>42022.96603009259</v>
      </c>
    </row>
    <row r="2657" spans="1:20" ht="45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>E2657/D2657</f>
        <v>0.46100628930817611</v>
      </c>
      <c r="P2657">
        <f>E2657/L2657</f>
        <v>136.46276595744681</v>
      </c>
      <c r="Q2657" t="s">
        <v>8315</v>
      </c>
      <c r="R2657" t="s">
        <v>8317</v>
      </c>
      <c r="S2657" s="9">
        <f t="shared" si="82"/>
        <v>42766.41846064815</v>
      </c>
      <c r="T2657" s="9">
        <f t="shared" si="83"/>
        <v>42808.376793981479</v>
      </c>
    </row>
    <row r="2658" spans="1:20" ht="45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>E2658/D2658</f>
        <v>0.42188421052631581</v>
      </c>
      <c r="P2658">
        <f>E2658/L2658</f>
        <v>364.35454545454547</v>
      </c>
      <c r="Q2658" t="s">
        <v>8315</v>
      </c>
      <c r="R2658" t="s">
        <v>8317</v>
      </c>
      <c r="S2658" s="9">
        <f t="shared" si="82"/>
        <v>42740.485358796293</v>
      </c>
      <c r="T2658" s="9">
        <f t="shared" si="83"/>
        <v>42786.583333333336</v>
      </c>
    </row>
    <row r="2659" spans="1:20" ht="45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>E2659/D2659</f>
        <v>0.2848</v>
      </c>
      <c r="P2659">
        <f>E2659/L2659</f>
        <v>19.243243243243242</v>
      </c>
      <c r="Q2659" t="s">
        <v>8315</v>
      </c>
      <c r="R2659" t="s">
        <v>8317</v>
      </c>
      <c r="S2659" s="9">
        <f t="shared" si="82"/>
        <v>42373.504085648143</v>
      </c>
      <c r="T2659" s="9">
        <f t="shared" si="83"/>
        <v>42411.504085648143</v>
      </c>
    </row>
    <row r="2660" spans="1:20" ht="30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>E2660/D2660</f>
        <v>1.0771428571428571E-2</v>
      </c>
      <c r="P2660">
        <f>E2660/L2660</f>
        <v>41.888888888888886</v>
      </c>
      <c r="Q2660" t="s">
        <v>8315</v>
      </c>
      <c r="R2660" t="s">
        <v>8317</v>
      </c>
      <c r="S2660" s="9">
        <f t="shared" si="82"/>
        <v>42625.427303240744</v>
      </c>
      <c r="T2660" s="9">
        <f t="shared" si="83"/>
        <v>42660.427303240744</v>
      </c>
    </row>
    <row r="2661" spans="1:20" ht="45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>E2661/D2661</f>
        <v>7.9909090909090902E-3</v>
      </c>
      <c r="P2661">
        <f>E2661/L2661</f>
        <v>30.310344827586206</v>
      </c>
      <c r="Q2661" t="s">
        <v>8315</v>
      </c>
      <c r="R2661" t="s">
        <v>8317</v>
      </c>
      <c r="S2661" s="9">
        <f t="shared" si="82"/>
        <v>42208.420358796291</v>
      </c>
      <c r="T2661" s="9">
        <f t="shared" si="83"/>
        <v>42248.420358796291</v>
      </c>
    </row>
    <row r="2662" spans="1:20" ht="45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>E2662/D2662</f>
        <v>1.192E-2</v>
      </c>
      <c r="P2662">
        <f>E2662/L2662</f>
        <v>49.666666666666664</v>
      </c>
      <c r="Q2662" t="s">
        <v>8315</v>
      </c>
      <c r="R2662" t="s">
        <v>8317</v>
      </c>
      <c r="S2662" s="9">
        <f t="shared" si="82"/>
        <v>42636.808402777773</v>
      </c>
      <c r="T2662" s="9">
        <f t="shared" si="83"/>
        <v>42668.957638888889</v>
      </c>
    </row>
    <row r="2663" spans="1:20" ht="45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>E2663/D2663</f>
        <v>0.14799999999999999</v>
      </c>
      <c r="P2663">
        <f>E2663/L2663</f>
        <v>59.2</v>
      </c>
      <c r="Q2663" t="s">
        <v>8315</v>
      </c>
      <c r="R2663" t="s">
        <v>8317</v>
      </c>
      <c r="S2663" s="9">
        <f t="shared" si="82"/>
        <v>42619.427453703705</v>
      </c>
      <c r="T2663" s="9">
        <f t="shared" si="83"/>
        <v>42649.427453703705</v>
      </c>
    </row>
    <row r="2664" spans="1:20" ht="45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>E2664/D2664</f>
        <v>0.17810000000000001</v>
      </c>
      <c r="P2664">
        <f>E2664/L2664</f>
        <v>43.97530864197531</v>
      </c>
      <c r="Q2664" t="s">
        <v>8315</v>
      </c>
      <c r="R2664" t="s">
        <v>8317</v>
      </c>
      <c r="S2664" s="9">
        <f t="shared" si="82"/>
        <v>42422.045995370368</v>
      </c>
      <c r="T2664" s="9">
        <f t="shared" si="83"/>
        <v>42482.004328703704</v>
      </c>
    </row>
    <row r="2665" spans="1:20" ht="45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>E2665/D2665</f>
        <v>1.325E-2</v>
      </c>
      <c r="P2665">
        <f>E2665/L2665</f>
        <v>26.5</v>
      </c>
      <c r="Q2665" t="s">
        <v>8315</v>
      </c>
      <c r="R2665" t="s">
        <v>8317</v>
      </c>
      <c r="S2665" s="9">
        <f t="shared" si="82"/>
        <v>41836.639282407406</v>
      </c>
      <c r="T2665" s="9">
        <f t="shared" si="83"/>
        <v>41866.639282407406</v>
      </c>
    </row>
    <row r="2666" spans="1:20" ht="30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>E2666/D2666</f>
        <v>0.46666666666666667</v>
      </c>
      <c r="P2666">
        <f>E2666/L2666</f>
        <v>1272.7272727272727</v>
      </c>
      <c r="Q2666" t="s">
        <v>8315</v>
      </c>
      <c r="R2666" t="s">
        <v>8317</v>
      </c>
      <c r="S2666" s="9">
        <f t="shared" si="82"/>
        <v>42742.094988425924</v>
      </c>
      <c r="T2666" s="9">
        <f t="shared" si="83"/>
        <v>42775.094988425924</v>
      </c>
    </row>
    <row r="2667" spans="1:20" ht="45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>E2667/D2667</f>
        <v>0.4592</v>
      </c>
      <c r="P2667">
        <f>E2667/L2667</f>
        <v>164</v>
      </c>
      <c r="Q2667" t="s">
        <v>8315</v>
      </c>
      <c r="R2667" t="s">
        <v>8317</v>
      </c>
      <c r="S2667" s="9">
        <f t="shared" si="82"/>
        <v>42721.012187499997</v>
      </c>
      <c r="T2667" s="9">
        <f t="shared" si="83"/>
        <v>42757.999305555553</v>
      </c>
    </row>
    <row r="2668" spans="1:20" ht="45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>E2668/D2668</f>
        <v>2.2599999999999999E-3</v>
      </c>
      <c r="P2668">
        <f>E2668/L2668</f>
        <v>45.2</v>
      </c>
      <c r="Q2668" t="s">
        <v>8315</v>
      </c>
      <c r="R2668" t="s">
        <v>8317</v>
      </c>
      <c r="S2668" s="9">
        <f t="shared" si="82"/>
        <v>42111.500694444439</v>
      </c>
      <c r="T2668" s="9">
        <f t="shared" si="83"/>
        <v>42156.500694444439</v>
      </c>
    </row>
    <row r="2669" spans="1:20" ht="45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>E2669/D2669</f>
        <v>0.34625</v>
      </c>
      <c r="P2669">
        <f>E2669/L2669</f>
        <v>153.88888888888889</v>
      </c>
      <c r="Q2669" t="s">
        <v>8315</v>
      </c>
      <c r="R2669" t="s">
        <v>8317</v>
      </c>
      <c r="S2669" s="9">
        <f t="shared" si="82"/>
        <v>41856.657384259255</v>
      </c>
      <c r="T2669" s="9">
        <f t="shared" si="83"/>
        <v>41886.082638888889</v>
      </c>
    </row>
    <row r="2670" spans="1:20" ht="45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>E2670/D2670</f>
        <v>2.0549999999999999E-2</v>
      </c>
      <c r="P2670">
        <f>E2670/L2670</f>
        <v>51.375</v>
      </c>
      <c r="Q2670" t="s">
        <v>8315</v>
      </c>
      <c r="R2670" t="s">
        <v>8317</v>
      </c>
      <c r="S2670" s="9">
        <f t="shared" si="82"/>
        <v>42256.806631944441</v>
      </c>
      <c r="T2670" s="9">
        <f t="shared" si="83"/>
        <v>42316.848298611112</v>
      </c>
    </row>
    <row r="2671" spans="1:20" ht="45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>E2671/D2671</f>
        <v>5.5999999999999999E-3</v>
      </c>
      <c r="P2671">
        <f>E2671/L2671</f>
        <v>93.333333333333329</v>
      </c>
      <c r="Q2671" t="s">
        <v>8315</v>
      </c>
      <c r="R2671" t="s">
        <v>8317</v>
      </c>
      <c r="S2671" s="9">
        <f t="shared" si="82"/>
        <v>42424.541157407402</v>
      </c>
      <c r="T2671" s="9">
        <f t="shared" si="83"/>
        <v>42454.499490740738</v>
      </c>
    </row>
    <row r="2672" spans="1:20" ht="45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>E2672/D2672</f>
        <v>2.6069999999999999E-2</v>
      </c>
      <c r="P2672">
        <f>E2672/L2672</f>
        <v>108.625</v>
      </c>
      <c r="Q2672" t="s">
        <v>8315</v>
      </c>
      <c r="R2672" t="s">
        <v>8317</v>
      </c>
      <c r="S2672" s="9">
        <f t="shared" si="82"/>
        <v>42489.488252314812</v>
      </c>
      <c r="T2672" s="9">
        <f t="shared" si="83"/>
        <v>42549.488252314812</v>
      </c>
    </row>
    <row r="2673" spans="1:20" ht="45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>E2673/D2673</f>
        <v>1.9259999999999999E-2</v>
      </c>
      <c r="P2673">
        <f>E2673/L2673</f>
        <v>160.5</v>
      </c>
      <c r="Q2673" t="s">
        <v>8315</v>
      </c>
      <c r="R2673" t="s">
        <v>8317</v>
      </c>
      <c r="S2673" s="9">
        <f t="shared" si="82"/>
        <v>42184.850659722222</v>
      </c>
      <c r="T2673" s="9">
        <f t="shared" si="83"/>
        <v>42229.850659722222</v>
      </c>
    </row>
    <row r="2674" spans="1:20" ht="45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>E2674/D2674</f>
        <v>0.33666666666666667</v>
      </c>
      <c r="P2674">
        <f>E2674/L2674</f>
        <v>75.75</v>
      </c>
      <c r="Q2674" t="s">
        <v>8315</v>
      </c>
      <c r="R2674" t="s">
        <v>8317</v>
      </c>
      <c r="S2674" s="9">
        <f t="shared" si="82"/>
        <v>42391.733761574076</v>
      </c>
      <c r="T2674" s="9">
        <f t="shared" si="83"/>
        <v>42421.733761574076</v>
      </c>
    </row>
    <row r="2675" spans="1:20" ht="45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>E2675/D2675</f>
        <v>0.5626326718299024</v>
      </c>
      <c r="P2675">
        <f>E2675/L2675</f>
        <v>790.83739837398377</v>
      </c>
      <c r="Q2675" t="s">
        <v>8315</v>
      </c>
      <c r="R2675" t="s">
        <v>8317</v>
      </c>
      <c r="S2675" s="9">
        <f t="shared" si="82"/>
        <v>42395.100706018515</v>
      </c>
      <c r="T2675" s="9">
        <f t="shared" si="83"/>
        <v>42425.100706018515</v>
      </c>
    </row>
    <row r="2676" spans="1:20" ht="45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>E2676/D2676</f>
        <v>0.82817600000000002</v>
      </c>
      <c r="P2676">
        <f>E2676/L2676</f>
        <v>301.93916666666667</v>
      </c>
      <c r="Q2676" t="s">
        <v>8315</v>
      </c>
      <c r="R2676" t="s">
        <v>8317</v>
      </c>
      <c r="S2676" s="9">
        <f t="shared" si="82"/>
        <v>42506.208657407406</v>
      </c>
      <c r="T2676" s="9">
        <f t="shared" si="83"/>
        <v>42541.582638888889</v>
      </c>
    </row>
    <row r="2677" spans="1:20" ht="45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>E2677/D2677</f>
        <v>0.14860000000000001</v>
      </c>
      <c r="P2677">
        <f>E2677/L2677</f>
        <v>47.935483870967744</v>
      </c>
      <c r="Q2677" t="s">
        <v>8315</v>
      </c>
      <c r="R2677" t="s">
        <v>8317</v>
      </c>
      <c r="S2677" s="9">
        <f t="shared" si="82"/>
        <v>41928.695856481478</v>
      </c>
      <c r="T2677" s="9">
        <f t="shared" si="83"/>
        <v>41973.737523148149</v>
      </c>
    </row>
    <row r="2678" spans="1:20" ht="45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>E2678/D2678</f>
        <v>1.2375123751237513E-4</v>
      </c>
      <c r="P2678">
        <f>E2678/L2678</f>
        <v>2.75</v>
      </c>
      <c r="Q2678" t="s">
        <v>8315</v>
      </c>
      <c r="R2678" t="s">
        <v>8317</v>
      </c>
      <c r="S2678" s="9">
        <f t="shared" si="82"/>
        <v>41830.738680555551</v>
      </c>
      <c r="T2678" s="9">
        <f t="shared" si="83"/>
        <v>41860.738680555551</v>
      </c>
    </row>
    <row r="2679" spans="1:20" ht="30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>E2679/D2679</f>
        <v>1.7142857142857143E-4</v>
      </c>
      <c r="P2679">
        <f>E2679/L2679</f>
        <v>1</v>
      </c>
      <c r="Q2679" t="s">
        <v>8315</v>
      </c>
      <c r="R2679" t="s">
        <v>8317</v>
      </c>
      <c r="S2679" s="9">
        <f t="shared" si="82"/>
        <v>42615.544976851852</v>
      </c>
      <c r="T2679" s="9">
        <f t="shared" si="83"/>
        <v>42645.544976851852</v>
      </c>
    </row>
    <row r="2680" spans="1:20" ht="45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>E2680/D2680</f>
        <v>0.2950613611721471</v>
      </c>
      <c r="P2680">
        <f>E2680/L2680</f>
        <v>171.79329608938548</v>
      </c>
      <c r="Q2680" t="s">
        <v>8315</v>
      </c>
      <c r="R2680" t="s">
        <v>8317</v>
      </c>
      <c r="S2680" s="9">
        <f t="shared" si="82"/>
        <v>42574.459317129622</v>
      </c>
      <c r="T2680" s="9">
        <f t="shared" si="83"/>
        <v>42605.662499999999</v>
      </c>
    </row>
    <row r="2681" spans="1:20" ht="75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>E2681/D2681</f>
        <v>1.06E-2</v>
      </c>
      <c r="P2681">
        <f>E2681/L2681</f>
        <v>35.333333333333336</v>
      </c>
      <c r="Q2681" t="s">
        <v>8315</v>
      </c>
      <c r="R2681" t="s">
        <v>8317</v>
      </c>
      <c r="S2681" s="9">
        <f t="shared" si="82"/>
        <v>42060.907499999994</v>
      </c>
      <c r="T2681" s="9">
        <f t="shared" si="83"/>
        <v>42090.86583333333</v>
      </c>
    </row>
    <row r="2682" spans="1:20" ht="45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>E2682/D2682</f>
        <v>6.2933333333333327E-2</v>
      </c>
      <c r="P2682">
        <f>E2682/L2682</f>
        <v>82.086956521739125</v>
      </c>
      <c r="Q2682" t="s">
        <v>8315</v>
      </c>
      <c r="R2682" t="s">
        <v>8317</v>
      </c>
      <c r="S2682" s="9">
        <f t="shared" si="82"/>
        <v>42339.759375000001</v>
      </c>
      <c r="T2682" s="9">
        <f t="shared" si="83"/>
        <v>42369.749999999993</v>
      </c>
    </row>
    <row r="2683" spans="1:20" ht="45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>E2683/D2683</f>
        <v>0.1275</v>
      </c>
      <c r="P2683">
        <f>E2683/L2683</f>
        <v>110.8695652173913</v>
      </c>
      <c r="Q2683" t="s">
        <v>8315</v>
      </c>
      <c r="R2683" t="s">
        <v>8317</v>
      </c>
      <c r="S2683" s="9">
        <f t="shared" si="82"/>
        <v>42324.559027777774</v>
      </c>
      <c r="T2683" s="9">
        <f t="shared" si="83"/>
        <v>42378.791666666664</v>
      </c>
    </row>
    <row r="2684" spans="1:20" ht="45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>E2684/D2684</f>
        <v>0.13220000000000001</v>
      </c>
      <c r="P2684">
        <f>E2684/L2684</f>
        <v>161.21951219512195</v>
      </c>
      <c r="Q2684" t="s">
        <v>8315</v>
      </c>
      <c r="R2684" t="s">
        <v>8317</v>
      </c>
      <c r="S2684" s="9">
        <f t="shared" si="82"/>
        <v>41773.086226851847</v>
      </c>
      <c r="T2684" s="9">
        <f t="shared" si="83"/>
        <v>41813.086226851847</v>
      </c>
    </row>
    <row r="2685" spans="1:20" ht="45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>E2685/D2685</f>
        <v>0</v>
      </c>
      <c r="P2685" t="e">
        <f>E2685/L2685</f>
        <v>#DIV/0!</v>
      </c>
      <c r="Q2685" t="s">
        <v>8315</v>
      </c>
      <c r="R2685" t="s">
        <v>8317</v>
      </c>
      <c r="S2685" s="9">
        <f t="shared" si="82"/>
        <v>42614.148437499993</v>
      </c>
      <c r="T2685" s="9">
        <f t="shared" si="83"/>
        <v>42644.148437499993</v>
      </c>
    </row>
    <row r="2686" spans="1:20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>E2686/D2686</f>
        <v>0.16769999999999999</v>
      </c>
      <c r="P2686">
        <f>E2686/L2686</f>
        <v>52.40625</v>
      </c>
      <c r="Q2686" t="s">
        <v>8315</v>
      </c>
      <c r="R2686" t="s">
        <v>8317</v>
      </c>
      <c r="S2686" s="9">
        <f t="shared" si="82"/>
        <v>42611.725636574069</v>
      </c>
      <c r="T2686" s="9">
        <f t="shared" si="83"/>
        <v>42641.725636574069</v>
      </c>
    </row>
    <row r="2687" spans="1:20" ht="45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>E2687/D2687</f>
        <v>1.0399999999999999E-3</v>
      </c>
      <c r="P2687">
        <f>E2687/L2687</f>
        <v>13</v>
      </c>
      <c r="Q2687" t="s">
        <v>8315</v>
      </c>
      <c r="R2687" t="s">
        <v>8317</v>
      </c>
      <c r="S2687" s="9">
        <f t="shared" si="82"/>
        <v>41855.575972222221</v>
      </c>
      <c r="T2687" s="9">
        <f t="shared" si="83"/>
        <v>41885.575972222221</v>
      </c>
    </row>
    <row r="2688" spans="1:20" ht="75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>E2688/D2688</f>
        <v>4.24E-2</v>
      </c>
      <c r="P2688">
        <f>E2688/L2688</f>
        <v>30.285714285714285</v>
      </c>
      <c r="Q2688" t="s">
        <v>8315</v>
      </c>
      <c r="R2688" t="s">
        <v>8317</v>
      </c>
      <c r="S2688" s="9">
        <f t="shared" si="82"/>
        <v>42538.548472222225</v>
      </c>
      <c r="T2688" s="9">
        <f t="shared" si="83"/>
        <v>42563.57708333333</v>
      </c>
    </row>
    <row r="2689" spans="1:20" ht="45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>E2689/D2689</f>
        <v>4.6699999999999997E-3</v>
      </c>
      <c r="P2689">
        <f>E2689/L2689</f>
        <v>116.75</v>
      </c>
      <c r="Q2689" t="s">
        <v>8315</v>
      </c>
      <c r="R2689" t="s">
        <v>8317</v>
      </c>
      <c r="S2689" s="9">
        <f t="shared" si="82"/>
        <v>42437.71665509259</v>
      </c>
      <c r="T2689" s="9">
        <f t="shared" si="83"/>
        <v>42497.674988425926</v>
      </c>
    </row>
    <row r="2690" spans="1:20" ht="45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>E2690/D2690</f>
        <v>0.25087142857142858</v>
      </c>
      <c r="P2690">
        <f>E2690/L2690</f>
        <v>89.59693877551021</v>
      </c>
      <c r="Q2690" t="s">
        <v>8315</v>
      </c>
      <c r="R2690" t="s">
        <v>8317</v>
      </c>
      <c r="S2690" s="9">
        <f t="shared" si="82"/>
        <v>42652.756574074076</v>
      </c>
      <c r="T2690" s="9">
        <f t="shared" si="83"/>
        <v>42685.999999999993</v>
      </c>
    </row>
    <row r="2691" spans="1:20" ht="60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>E2691/D2691</f>
        <v>2.3345000000000001E-2</v>
      </c>
      <c r="P2691">
        <f>E2691/L2691</f>
        <v>424.45454545454544</v>
      </c>
      <c r="Q2691" t="s">
        <v>8315</v>
      </c>
      <c r="R2691" t="s">
        <v>8317</v>
      </c>
      <c r="S2691" s="9">
        <f t="shared" ref="S2691:S2754" si="84">(J2691/86400)+25569+(-5/24)</f>
        <v>41921.054745370369</v>
      </c>
      <c r="T2691" s="9">
        <f t="shared" ref="T2691:T2754" si="85">(I2691/86400)+25569+(-5/24)</f>
        <v>41973.749305555553</v>
      </c>
    </row>
    <row r="2692" spans="1:20" ht="45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>E2692/D2692</f>
        <v>7.2599999999999998E-2</v>
      </c>
      <c r="P2692">
        <f>E2692/L2692</f>
        <v>80.666666666666671</v>
      </c>
      <c r="Q2692" t="s">
        <v>8315</v>
      </c>
      <c r="R2692" t="s">
        <v>8317</v>
      </c>
      <c r="S2692" s="9">
        <f t="shared" si="84"/>
        <v>41947.732407407406</v>
      </c>
      <c r="T2692" s="9">
        <f t="shared" si="85"/>
        <v>41972.458333333336</v>
      </c>
    </row>
    <row r="2693" spans="1:20" ht="30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>E2693/D2693</f>
        <v>1.6250000000000001E-2</v>
      </c>
      <c r="P2693">
        <f>E2693/L2693</f>
        <v>13</v>
      </c>
      <c r="Q2693" t="s">
        <v>8315</v>
      </c>
      <c r="R2693" t="s">
        <v>8317</v>
      </c>
      <c r="S2693" s="9">
        <f t="shared" si="84"/>
        <v>41817.658101851848</v>
      </c>
      <c r="T2693" s="9">
        <f t="shared" si="85"/>
        <v>41847.435416666667</v>
      </c>
    </row>
    <row r="2694" spans="1:20" ht="30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>E2694/D2694</f>
        <v>1.2999999999999999E-2</v>
      </c>
      <c r="P2694">
        <f>E2694/L2694</f>
        <v>8.125</v>
      </c>
      <c r="Q2694" t="s">
        <v>8315</v>
      </c>
      <c r="R2694" t="s">
        <v>8317</v>
      </c>
      <c r="S2694" s="9">
        <f t="shared" si="84"/>
        <v>41940.894641203704</v>
      </c>
      <c r="T2694" s="9">
        <f t="shared" si="85"/>
        <v>41970.936307870368</v>
      </c>
    </row>
    <row r="2695" spans="1:20" ht="30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>E2695/D2695</f>
        <v>0.58558333333333334</v>
      </c>
      <c r="P2695">
        <f>E2695/L2695</f>
        <v>153.42794759825327</v>
      </c>
      <c r="Q2695" t="s">
        <v>8315</v>
      </c>
      <c r="R2695" t="s">
        <v>8317</v>
      </c>
      <c r="S2695" s="9">
        <f t="shared" si="84"/>
        <v>42281.960659722223</v>
      </c>
      <c r="T2695" s="9">
        <f t="shared" si="85"/>
        <v>42327.002326388887</v>
      </c>
    </row>
    <row r="2696" spans="1:20" ht="45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>E2696/D2696</f>
        <v>7.7886666666666673E-2</v>
      </c>
      <c r="P2696">
        <f>E2696/L2696</f>
        <v>292.07499999999999</v>
      </c>
      <c r="Q2696" t="s">
        <v>8315</v>
      </c>
      <c r="R2696" t="s">
        <v>8317</v>
      </c>
      <c r="S2696" s="9">
        <f t="shared" si="84"/>
        <v>41926.091319444444</v>
      </c>
      <c r="T2696" s="9">
        <f t="shared" si="85"/>
        <v>41956.126388888886</v>
      </c>
    </row>
    <row r="2697" spans="1:20" ht="45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>E2697/D2697</f>
        <v>8.9744444444444446E-2</v>
      </c>
      <c r="P2697">
        <f>E2697/L2697</f>
        <v>65.666666666666671</v>
      </c>
      <c r="Q2697" t="s">
        <v>8329</v>
      </c>
      <c r="R2697" t="s">
        <v>8330</v>
      </c>
      <c r="S2697" s="9">
        <f t="shared" si="84"/>
        <v>41417.019710648143</v>
      </c>
      <c r="T2697" s="9">
        <f t="shared" si="85"/>
        <v>41462.019710648143</v>
      </c>
    </row>
    <row r="2698" spans="1:20" ht="45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>E2698/D2698</f>
        <v>2.7E-2</v>
      </c>
      <c r="P2698">
        <f>E2698/L2698</f>
        <v>16.2</v>
      </c>
      <c r="Q2698" t="s">
        <v>8329</v>
      </c>
      <c r="R2698" t="s">
        <v>8330</v>
      </c>
      <c r="S2698" s="9">
        <f t="shared" si="84"/>
        <v>41661.172708333332</v>
      </c>
      <c r="T2698" s="9">
        <f t="shared" si="85"/>
        <v>41689.172708333332</v>
      </c>
    </row>
    <row r="2699" spans="1:20" ht="45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>E2699/D2699</f>
        <v>3.3673333333333333E-2</v>
      </c>
      <c r="P2699">
        <f>E2699/L2699</f>
        <v>34.128378378378379</v>
      </c>
      <c r="Q2699" t="s">
        <v>8329</v>
      </c>
      <c r="R2699" t="s">
        <v>8330</v>
      </c>
      <c r="S2699" s="9">
        <f t="shared" si="84"/>
        <v>41445.754421296289</v>
      </c>
      <c r="T2699" s="9">
        <f t="shared" si="85"/>
        <v>41490.754421296289</v>
      </c>
    </row>
    <row r="2700" spans="1:20" ht="45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>E2700/D2700</f>
        <v>0.26</v>
      </c>
      <c r="P2700">
        <f>E2700/L2700</f>
        <v>13</v>
      </c>
      <c r="Q2700" t="s">
        <v>8329</v>
      </c>
      <c r="R2700" t="s">
        <v>8330</v>
      </c>
      <c r="S2700" s="9">
        <f t="shared" si="84"/>
        <v>41599.647349537037</v>
      </c>
      <c r="T2700" s="9">
        <f t="shared" si="85"/>
        <v>41629.647349537037</v>
      </c>
    </row>
    <row r="2701" spans="1:20" ht="45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>E2701/D2701</f>
        <v>1.5E-3</v>
      </c>
      <c r="P2701">
        <f>E2701/L2701</f>
        <v>11.25</v>
      </c>
      <c r="Q2701" t="s">
        <v>8329</v>
      </c>
      <c r="R2701" t="s">
        <v>8330</v>
      </c>
      <c r="S2701" s="9">
        <f t="shared" si="84"/>
        <v>42440.162777777776</v>
      </c>
      <c r="T2701" s="9">
        <f t="shared" si="85"/>
        <v>42470.121111111112</v>
      </c>
    </row>
    <row r="2702" spans="1:20" ht="45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>E2702/D2702</f>
        <v>0.38636363636363635</v>
      </c>
      <c r="P2702">
        <f>E2702/L2702</f>
        <v>40.476190476190474</v>
      </c>
      <c r="Q2702" t="s">
        <v>8329</v>
      </c>
      <c r="R2702" t="s">
        <v>8330</v>
      </c>
      <c r="S2702" s="9">
        <f t="shared" si="84"/>
        <v>41572.021516203698</v>
      </c>
      <c r="T2702" s="9">
        <f t="shared" si="85"/>
        <v>41604.06318287037</v>
      </c>
    </row>
    <row r="2703" spans="1:20" ht="45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>E2703/D2703</f>
        <v>7.0000000000000001E-3</v>
      </c>
      <c r="P2703">
        <f>E2703/L2703</f>
        <v>35</v>
      </c>
      <c r="Q2703" t="s">
        <v>8329</v>
      </c>
      <c r="R2703" t="s">
        <v>8330</v>
      </c>
      <c r="S2703" s="9">
        <f t="shared" si="84"/>
        <v>41162.803495370368</v>
      </c>
      <c r="T2703" s="9">
        <f t="shared" si="85"/>
        <v>41182.803495370368</v>
      </c>
    </row>
    <row r="2704" spans="1:20" ht="45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>E2704/D2704</f>
        <v>0</v>
      </c>
      <c r="P2704" t="e">
        <f>E2704/L2704</f>
        <v>#DIV/0!</v>
      </c>
      <c r="Q2704" t="s">
        <v>8329</v>
      </c>
      <c r="R2704" t="s">
        <v>8330</v>
      </c>
      <c r="S2704" s="9">
        <f t="shared" si="84"/>
        <v>42295.545057870368</v>
      </c>
      <c r="T2704" s="9">
        <f t="shared" si="85"/>
        <v>42325.586724537039</v>
      </c>
    </row>
    <row r="2705" spans="1:20" ht="45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>E2705/D2705</f>
        <v>6.8000000000000005E-4</v>
      </c>
      <c r="P2705">
        <f>E2705/L2705</f>
        <v>12.75</v>
      </c>
      <c r="Q2705" t="s">
        <v>8329</v>
      </c>
      <c r="R2705" t="s">
        <v>8330</v>
      </c>
      <c r="S2705" s="9">
        <f t="shared" si="84"/>
        <v>41645.623807870368</v>
      </c>
      <c r="T2705" s="9">
        <f t="shared" si="85"/>
        <v>41675.623807870368</v>
      </c>
    </row>
    <row r="2706" spans="1:20" ht="30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>E2706/D2706</f>
        <v>1.3333333333333334E-2</v>
      </c>
      <c r="P2706">
        <f>E2706/L2706</f>
        <v>10</v>
      </c>
      <c r="Q2706" t="s">
        <v>8329</v>
      </c>
      <c r="R2706" t="s">
        <v>8330</v>
      </c>
      <c r="S2706" s="9">
        <f t="shared" si="84"/>
        <v>40802.756261574068</v>
      </c>
      <c r="T2706" s="9">
        <f t="shared" si="85"/>
        <v>40832.756261574068</v>
      </c>
    </row>
    <row r="2707" spans="1:20" ht="45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>E2707/D2707</f>
        <v>6.3092592592592589E-2</v>
      </c>
      <c r="P2707">
        <f>E2707/L2707</f>
        <v>113.56666666666666</v>
      </c>
      <c r="Q2707" t="s">
        <v>8329</v>
      </c>
      <c r="R2707" t="s">
        <v>8330</v>
      </c>
      <c r="S2707" s="9">
        <f t="shared" si="84"/>
        <v>41612.964641203704</v>
      </c>
      <c r="T2707" s="9">
        <f t="shared" si="85"/>
        <v>41642.964641203704</v>
      </c>
    </row>
    <row r="2708" spans="1:20" ht="30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>E2708/D2708</f>
        <v>4.4999999999999998E-2</v>
      </c>
      <c r="P2708">
        <f>E2708/L2708</f>
        <v>15</v>
      </c>
      <c r="Q2708" t="s">
        <v>8329</v>
      </c>
      <c r="R2708" t="s">
        <v>8330</v>
      </c>
      <c r="S2708" s="9">
        <f t="shared" si="84"/>
        <v>41005.695787037032</v>
      </c>
      <c r="T2708" s="9">
        <f t="shared" si="85"/>
        <v>41035.695787037032</v>
      </c>
    </row>
    <row r="2709" spans="1:20" ht="45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>E2709/D2709</f>
        <v>0.62765333333333329</v>
      </c>
      <c r="P2709">
        <f>E2709/L2709</f>
        <v>48.281025641025643</v>
      </c>
      <c r="Q2709" t="s">
        <v>8329</v>
      </c>
      <c r="R2709" t="s">
        <v>8330</v>
      </c>
      <c r="S2709" s="9">
        <f t="shared" si="84"/>
        <v>41838.169560185182</v>
      </c>
      <c r="T2709" s="9">
        <f t="shared" si="85"/>
        <v>41893.169560185182</v>
      </c>
    </row>
    <row r="2710" spans="1:20" ht="45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>E2710/D2710</f>
        <v>0.29376000000000002</v>
      </c>
      <c r="P2710">
        <f>E2710/L2710</f>
        <v>43.976047904191617</v>
      </c>
      <c r="Q2710" t="s">
        <v>8329</v>
      </c>
      <c r="R2710" t="s">
        <v>8330</v>
      </c>
      <c r="S2710" s="9">
        <f t="shared" si="84"/>
        <v>42352.958460648144</v>
      </c>
      <c r="T2710" s="9">
        <f t="shared" si="85"/>
        <v>42382.958460648144</v>
      </c>
    </row>
    <row r="2711" spans="1:20" ht="45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7.4999999999999997E-2</v>
      </c>
      <c r="P2711">
        <f>E2711/L2711</f>
        <v>9</v>
      </c>
      <c r="Q2711" t="s">
        <v>8329</v>
      </c>
      <c r="R2711" t="s">
        <v>8330</v>
      </c>
      <c r="S2711" s="9">
        <f t="shared" si="84"/>
        <v>40700.987511574072</v>
      </c>
      <c r="T2711" s="9">
        <f t="shared" si="85"/>
        <v>40745.987511574072</v>
      </c>
    </row>
    <row r="2712" spans="1:20" ht="45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>E2712/D2712</f>
        <v>2.6076923076923077E-2</v>
      </c>
      <c r="P2712">
        <f>E2712/L2712</f>
        <v>37.666666666666664</v>
      </c>
      <c r="Q2712" t="s">
        <v>8329</v>
      </c>
      <c r="R2712" t="s">
        <v>8330</v>
      </c>
      <c r="S2712" s="9">
        <f t="shared" si="84"/>
        <v>42479.358055555553</v>
      </c>
      <c r="T2712" s="9">
        <f t="shared" si="85"/>
        <v>42504.358055555553</v>
      </c>
    </row>
    <row r="2713" spans="1:20" ht="45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>E2713/D2713</f>
        <v>9.1050000000000006E-2</v>
      </c>
      <c r="P2713">
        <f>E2713/L2713</f>
        <v>18.581632653061224</v>
      </c>
      <c r="Q2713" t="s">
        <v>8329</v>
      </c>
      <c r="R2713" t="s">
        <v>8330</v>
      </c>
      <c r="S2713" s="9">
        <f t="shared" si="84"/>
        <v>41739.929780092592</v>
      </c>
      <c r="T2713" s="9">
        <f t="shared" si="85"/>
        <v>41769.929780092592</v>
      </c>
    </row>
    <row r="2714" spans="1:20" ht="45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>E2714/D2714</f>
        <v>1.7647058823529413E-4</v>
      </c>
      <c r="P2714">
        <f>E2714/L2714</f>
        <v>3</v>
      </c>
      <c r="Q2714" t="s">
        <v>8329</v>
      </c>
      <c r="R2714" t="s">
        <v>8330</v>
      </c>
      <c r="S2714" s="9">
        <f t="shared" si="84"/>
        <v>42002.718657407408</v>
      </c>
      <c r="T2714" s="9">
        <f t="shared" si="85"/>
        <v>42032.718657407408</v>
      </c>
    </row>
    <row r="2715" spans="1:20" ht="30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>E2715/D2715</f>
        <v>5.5999999999999999E-3</v>
      </c>
      <c r="P2715">
        <f>E2715/L2715</f>
        <v>18.666666666666668</v>
      </c>
      <c r="Q2715" t="s">
        <v>8329</v>
      </c>
      <c r="R2715" t="s">
        <v>8330</v>
      </c>
      <c r="S2715" s="9">
        <f t="shared" si="84"/>
        <v>41101.697777777772</v>
      </c>
      <c r="T2715" s="9">
        <f t="shared" si="85"/>
        <v>41131.697777777772</v>
      </c>
    </row>
    <row r="2716" spans="1:20" ht="45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>E2716/D2716</f>
        <v>8.2000000000000007E-3</v>
      </c>
      <c r="P2716">
        <f>E2716/L2716</f>
        <v>410</v>
      </c>
      <c r="Q2716" t="s">
        <v>8329</v>
      </c>
      <c r="R2716" t="s">
        <v>8330</v>
      </c>
      <c r="S2716" s="9">
        <f t="shared" si="84"/>
        <v>41793.451192129629</v>
      </c>
      <c r="T2716" s="9">
        <f t="shared" si="85"/>
        <v>41853.451192129629</v>
      </c>
    </row>
    <row r="2717" spans="1:20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>E2717/D2717</f>
        <v>0</v>
      </c>
      <c r="P2717" t="e">
        <f>E2717/L2717</f>
        <v>#DIV/0!</v>
      </c>
      <c r="Q2717" t="s">
        <v>8329</v>
      </c>
      <c r="R2717" t="s">
        <v>8330</v>
      </c>
      <c r="S2717" s="9">
        <f t="shared" si="84"/>
        <v>41829.703749999993</v>
      </c>
      <c r="T2717" s="9">
        <f t="shared" si="85"/>
        <v>41859.703749999993</v>
      </c>
    </row>
    <row r="2718" spans="1:20" ht="30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>E2718/D2718</f>
        <v>3.4200000000000001E-2</v>
      </c>
      <c r="P2718">
        <f>E2718/L2718</f>
        <v>114</v>
      </c>
      <c r="Q2718" t="s">
        <v>8329</v>
      </c>
      <c r="R2718" t="s">
        <v>8330</v>
      </c>
      <c r="S2718" s="9">
        <f t="shared" si="84"/>
        <v>42413.462673611109</v>
      </c>
      <c r="T2718" s="9">
        <f t="shared" si="85"/>
        <v>42443.421006944445</v>
      </c>
    </row>
    <row r="2719" spans="1:20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8.3333333333333339E-4</v>
      </c>
      <c r="P2719">
        <f>E2719/L2719</f>
        <v>7.5</v>
      </c>
      <c r="Q2719" t="s">
        <v>8329</v>
      </c>
      <c r="R2719" t="s">
        <v>8330</v>
      </c>
      <c r="S2719" s="9">
        <f t="shared" si="84"/>
        <v>41845.658460648148</v>
      </c>
      <c r="T2719" s="9">
        <f t="shared" si="85"/>
        <v>41875.658460648148</v>
      </c>
    </row>
    <row r="2720" spans="1:20" ht="45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>E2720/D2720</f>
        <v>0</v>
      </c>
      <c r="P2720" t="e">
        <f>E2720/L2720</f>
        <v>#DIV/0!</v>
      </c>
      <c r="Q2720" t="s">
        <v>8329</v>
      </c>
      <c r="R2720" t="s">
        <v>8330</v>
      </c>
      <c r="S2720" s="9">
        <f t="shared" si="84"/>
        <v>41775.505636574067</v>
      </c>
      <c r="T2720" s="9">
        <f t="shared" si="85"/>
        <v>41805.505636574067</v>
      </c>
    </row>
    <row r="2721" spans="1:20" ht="30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>E2721/D2721</f>
        <v>0.14182977777777778</v>
      </c>
      <c r="P2721">
        <f>E2721/L2721</f>
        <v>43.41727891156463</v>
      </c>
      <c r="Q2721" t="s">
        <v>8329</v>
      </c>
      <c r="R2721" t="s">
        <v>8330</v>
      </c>
      <c r="S2721" s="9">
        <f t="shared" si="84"/>
        <v>41723.591053240736</v>
      </c>
      <c r="T2721" s="9">
        <f t="shared" si="85"/>
        <v>41753.591053240736</v>
      </c>
    </row>
    <row r="2722" spans="1:20" ht="30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>E2722/D2722</f>
        <v>7.8266666666666665E-2</v>
      </c>
      <c r="P2722">
        <f>E2722/L2722</f>
        <v>23.959183673469386</v>
      </c>
      <c r="Q2722" t="s">
        <v>8329</v>
      </c>
      <c r="R2722" t="s">
        <v>8330</v>
      </c>
      <c r="S2722" s="9">
        <f t="shared" si="84"/>
        <v>42150.981192129628</v>
      </c>
      <c r="T2722" s="9">
        <f t="shared" si="85"/>
        <v>42180.981192129628</v>
      </c>
    </row>
    <row r="2723" spans="1:20" ht="45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>E2723/D2723</f>
        <v>3.8464497269020693E-4</v>
      </c>
      <c r="P2723">
        <f>E2723/L2723</f>
        <v>5</v>
      </c>
      <c r="Q2723" t="s">
        <v>8329</v>
      </c>
      <c r="R2723" t="s">
        <v>8330</v>
      </c>
      <c r="S2723" s="9">
        <f t="shared" si="84"/>
        <v>42122.977465277778</v>
      </c>
      <c r="T2723" s="9">
        <f t="shared" si="85"/>
        <v>42152.977465277778</v>
      </c>
    </row>
    <row r="2724" spans="1:20" ht="45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>E2724/D2724</f>
        <v>0.125</v>
      </c>
      <c r="P2724">
        <f>E2724/L2724</f>
        <v>12.5</v>
      </c>
      <c r="Q2724" t="s">
        <v>8329</v>
      </c>
      <c r="R2724" t="s">
        <v>8330</v>
      </c>
      <c r="S2724" s="9">
        <f t="shared" si="84"/>
        <v>42440.611944444441</v>
      </c>
      <c r="T2724" s="9">
        <f t="shared" si="85"/>
        <v>42470.570277777777</v>
      </c>
    </row>
    <row r="2725" spans="1:20" ht="45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>E2725/D2725</f>
        <v>1.0500000000000001E-2</v>
      </c>
      <c r="P2725">
        <f>E2725/L2725</f>
        <v>3</v>
      </c>
      <c r="Q2725" t="s">
        <v>8329</v>
      </c>
      <c r="R2725" t="s">
        <v>8330</v>
      </c>
      <c r="S2725" s="9">
        <f t="shared" si="84"/>
        <v>41249.817569444444</v>
      </c>
      <c r="T2725" s="9">
        <f t="shared" si="85"/>
        <v>41279.817569444444</v>
      </c>
    </row>
    <row r="2726" spans="1:20" ht="45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>E2726/D2726</f>
        <v>0.14083333333333334</v>
      </c>
      <c r="P2726">
        <f>E2726/L2726</f>
        <v>10.5625</v>
      </c>
      <c r="Q2726" t="s">
        <v>8329</v>
      </c>
      <c r="R2726" t="s">
        <v>8330</v>
      </c>
      <c r="S2726" s="9">
        <f t="shared" si="84"/>
        <v>42396.765474537031</v>
      </c>
      <c r="T2726" s="9">
        <f t="shared" si="85"/>
        <v>42411.765474537031</v>
      </c>
    </row>
    <row r="2727" spans="1:20" ht="45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>E2727/D2727</f>
        <v>0.18300055555555556</v>
      </c>
      <c r="P2727">
        <f>E2727/L2727</f>
        <v>122.00037037037038</v>
      </c>
      <c r="Q2727" t="s">
        <v>8329</v>
      </c>
      <c r="R2727" t="s">
        <v>8330</v>
      </c>
      <c r="S2727" s="9">
        <f t="shared" si="84"/>
        <v>40795.505011574074</v>
      </c>
      <c r="T2727" s="9">
        <f t="shared" si="85"/>
        <v>40825.505011574074</v>
      </c>
    </row>
    <row r="2728" spans="1:20" ht="45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>E2728/D2728</f>
        <v>5.0347999999999997E-2</v>
      </c>
      <c r="P2728">
        <f>E2728/L2728</f>
        <v>267.80851063829789</v>
      </c>
      <c r="Q2728" t="s">
        <v>8329</v>
      </c>
      <c r="R2728" t="s">
        <v>8330</v>
      </c>
      <c r="S2728" s="9">
        <f t="shared" si="84"/>
        <v>41486.328935185185</v>
      </c>
      <c r="T2728" s="9">
        <f t="shared" si="85"/>
        <v>41516.328935185185</v>
      </c>
    </row>
    <row r="2729" spans="1:20" ht="45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>E2729/D2729</f>
        <v>0.17933333333333334</v>
      </c>
      <c r="P2729">
        <f>E2729/L2729</f>
        <v>74.206896551724142</v>
      </c>
      <c r="Q2729" t="s">
        <v>8329</v>
      </c>
      <c r="R2729" t="s">
        <v>8330</v>
      </c>
      <c r="S2729" s="9">
        <f t="shared" si="84"/>
        <v>41885.309652777774</v>
      </c>
      <c r="T2729" s="9">
        <f t="shared" si="85"/>
        <v>41915.9375</v>
      </c>
    </row>
    <row r="2730" spans="1:20" ht="45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>E2730/D2730</f>
        <v>4.6999999999999999E-4</v>
      </c>
      <c r="P2730">
        <f>E2730/L2730</f>
        <v>6.7142857142857144</v>
      </c>
      <c r="Q2730" t="s">
        <v>8329</v>
      </c>
      <c r="R2730" t="s">
        <v>8330</v>
      </c>
      <c r="S2730" s="9">
        <f t="shared" si="84"/>
        <v>41660.584224537037</v>
      </c>
      <c r="T2730" s="9">
        <f t="shared" si="85"/>
        <v>41700.584224537037</v>
      </c>
    </row>
    <row r="2731" spans="1:20" ht="30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>E2731/D2731</f>
        <v>7.2120000000000004E-2</v>
      </c>
      <c r="P2731">
        <f>E2731/L2731</f>
        <v>81.954545454545453</v>
      </c>
      <c r="Q2731" t="s">
        <v>8329</v>
      </c>
      <c r="R2731" t="s">
        <v>8330</v>
      </c>
      <c r="S2731" s="9">
        <f t="shared" si="84"/>
        <v>41712.554340277777</v>
      </c>
      <c r="T2731" s="9">
        <f t="shared" si="85"/>
        <v>41742.554340277777</v>
      </c>
    </row>
    <row r="2732" spans="1:20" ht="45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>E2732/D2732</f>
        <v>5.0000000000000001E-3</v>
      </c>
      <c r="P2732">
        <f>E2732/L2732</f>
        <v>25</v>
      </c>
      <c r="Q2732" t="s">
        <v>8329</v>
      </c>
      <c r="R2732" t="s">
        <v>8330</v>
      </c>
      <c r="S2732" s="9">
        <f t="shared" si="84"/>
        <v>42107.628101851849</v>
      </c>
      <c r="T2732" s="9">
        <f t="shared" si="85"/>
        <v>42137.628101851849</v>
      </c>
    </row>
    <row r="2733" spans="1:20" ht="45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>E2733/D2733</f>
        <v>2.5000000000000001E-2</v>
      </c>
      <c r="P2733">
        <f>E2733/L2733</f>
        <v>10</v>
      </c>
      <c r="Q2733" t="s">
        <v>8329</v>
      </c>
      <c r="R2733" t="s">
        <v>8330</v>
      </c>
      <c r="S2733" s="9">
        <f t="shared" si="84"/>
        <v>42383.902442129627</v>
      </c>
      <c r="T2733" s="9">
        <f t="shared" si="85"/>
        <v>42413.902442129627</v>
      </c>
    </row>
    <row r="2734" spans="1:20" ht="30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>E2734/D2734</f>
        <v>4.0999999999999999E-4</v>
      </c>
      <c r="P2734">
        <f>E2734/L2734</f>
        <v>6.833333333333333</v>
      </c>
      <c r="Q2734" t="s">
        <v>8329</v>
      </c>
      <c r="R2734" t="s">
        <v>8330</v>
      </c>
      <c r="S2734" s="9">
        <f t="shared" si="84"/>
        <v>42538.564097222225</v>
      </c>
      <c r="T2734" s="9">
        <f t="shared" si="85"/>
        <v>42565.549999999996</v>
      </c>
    </row>
    <row r="2735" spans="1:20" ht="45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>E2735/D2735</f>
        <v>5.3124999999999999E-2</v>
      </c>
      <c r="P2735">
        <f>E2735/L2735</f>
        <v>17.708333333333332</v>
      </c>
      <c r="Q2735" t="s">
        <v>8329</v>
      </c>
      <c r="R2735" t="s">
        <v>8330</v>
      </c>
      <c r="S2735" s="9">
        <f t="shared" si="84"/>
        <v>41576.837094907409</v>
      </c>
      <c r="T2735" s="9">
        <f t="shared" si="85"/>
        <v>41617.040972222218</v>
      </c>
    </row>
    <row r="2736" spans="1:20" ht="45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>E2736/D2736</f>
        <v>1.6199999999999999E-2</v>
      </c>
      <c r="P2736">
        <f>E2736/L2736</f>
        <v>16.2</v>
      </c>
      <c r="Q2736" t="s">
        <v>8329</v>
      </c>
      <c r="R2736" t="s">
        <v>8330</v>
      </c>
      <c r="S2736" s="9">
        <f t="shared" si="84"/>
        <v>42479.013773148145</v>
      </c>
      <c r="T2736" s="9">
        <f t="shared" si="85"/>
        <v>42539.013773148145</v>
      </c>
    </row>
    <row r="2737" spans="1:20" ht="45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>E2737/D2737</f>
        <v>4.9516666666666667E-2</v>
      </c>
      <c r="P2737">
        <f>E2737/L2737</f>
        <v>80.297297297297291</v>
      </c>
      <c r="Q2737" t="s">
        <v>8329</v>
      </c>
      <c r="R2737" t="s">
        <v>8330</v>
      </c>
      <c r="S2737" s="9">
        <f t="shared" si="84"/>
        <v>41771.201631944445</v>
      </c>
      <c r="T2737" s="9">
        <f t="shared" si="85"/>
        <v>41801.201631944445</v>
      </c>
    </row>
    <row r="2738" spans="1:20" ht="45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>E2738/D2738</f>
        <v>1.5900000000000001E-3</v>
      </c>
      <c r="P2738">
        <f>E2738/L2738</f>
        <v>71.55</v>
      </c>
      <c r="Q2738" t="s">
        <v>8329</v>
      </c>
      <c r="R2738" t="s">
        <v>8330</v>
      </c>
      <c r="S2738" s="9">
        <f t="shared" si="84"/>
        <v>41691.927395833329</v>
      </c>
      <c r="T2738" s="9">
        <f t="shared" si="85"/>
        <v>41721.885729166665</v>
      </c>
    </row>
    <row r="2739" spans="1:20" ht="45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>E2739/D2739</f>
        <v>0.41249999999999998</v>
      </c>
      <c r="P2739">
        <f>E2739/L2739</f>
        <v>23.571428571428573</v>
      </c>
      <c r="Q2739" t="s">
        <v>8329</v>
      </c>
      <c r="R2739" t="s">
        <v>8330</v>
      </c>
      <c r="S2739" s="9">
        <f t="shared" si="84"/>
        <v>40973.532118055555</v>
      </c>
      <c r="T2739" s="9">
        <f t="shared" si="85"/>
        <v>41003.490451388883</v>
      </c>
    </row>
    <row r="2740" spans="1:20" ht="60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>E2740/D2740</f>
        <v>0</v>
      </c>
      <c r="P2740" t="e">
        <f>E2740/L2740</f>
        <v>#DIV/0!</v>
      </c>
      <c r="Q2740" t="s">
        <v>8329</v>
      </c>
      <c r="R2740" t="s">
        <v>8330</v>
      </c>
      <c r="S2740" s="9">
        <f t="shared" si="84"/>
        <v>41813.653055555551</v>
      </c>
      <c r="T2740" s="9">
        <f t="shared" si="85"/>
        <v>41843.653055555551</v>
      </c>
    </row>
    <row r="2741" spans="1:20" ht="45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>E2741/D2741</f>
        <v>2.93E-2</v>
      </c>
      <c r="P2741">
        <f>E2741/L2741</f>
        <v>34.88095238095238</v>
      </c>
      <c r="Q2741" t="s">
        <v>8329</v>
      </c>
      <c r="R2741" t="s">
        <v>8330</v>
      </c>
      <c r="S2741" s="9">
        <f t="shared" si="84"/>
        <v>40952.42864583333</v>
      </c>
      <c r="T2741" s="9">
        <f t="shared" si="85"/>
        <v>41012.386979166666</v>
      </c>
    </row>
    <row r="2742" spans="1:20" ht="45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>E2742/D2742</f>
        <v>4.4999999999999997E-3</v>
      </c>
      <c r="P2742">
        <f>E2742/L2742</f>
        <v>15</v>
      </c>
      <c r="Q2742" t="s">
        <v>8329</v>
      </c>
      <c r="R2742" t="s">
        <v>8330</v>
      </c>
      <c r="S2742" s="9">
        <f t="shared" si="84"/>
        <v>42662.543865740743</v>
      </c>
      <c r="T2742" s="9">
        <f t="shared" si="85"/>
        <v>42692.5855324074</v>
      </c>
    </row>
    <row r="2743" spans="1:20" ht="45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>E2743/D2743</f>
        <v>5.1000000000000004E-3</v>
      </c>
      <c r="P2743">
        <f>E2743/L2743</f>
        <v>23.181818181818183</v>
      </c>
      <c r="Q2743" t="s">
        <v>8329</v>
      </c>
      <c r="R2743" t="s">
        <v>8330</v>
      </c>
      <c r="S2743" s="9">
        <f t="shared" si="84"/>
        <v>41220.72479166666</v>
      </c>
      <c r="T2743" s="9">
        <f t="shared" si="85"/>
        <v>41250.72479166666</v>
      </c>
    </row>
    <row r="2744" spans="1:20" ht="45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>E2744/D2744</f>
        <v>4.0000000000000002E-4</v>
      </c>
      <c r="P2744">
        <f>E2744/L2744</f>
        <v>1</v>
      </c>
      <c r="Q2744" t="s">
        <v>8329</v>
      </c>
      <c r="R2744" t="s">
        <v>8330</v>
      </c>
      <c r="S2744" s="9">
        <f t="shared" si="84"/>
        <v>42346.995254629626</v>
      </c>
      <c r="T2744" s="9">
        <f t="shared" si="85"/>
        <v>42376.995254629626</v>
      </c>
    </row>
    <row r="2745" spans="1:20" ht="45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>E2745/D2745</f>
        <v>0.35537409090909089</v>
      </c>
      <c r="P2745">
        <f>E2745/L2745</f>
        <v>100.23371794871794</v>
      </c>
      <c r="Q2745" t="s">
        <v>8329</v>
      </c>
      <c r="R2745" t="s">
        <v>8330</v>
      </c>
      <c r="S2745" s="9">
        <f t="shared" si="84"/>
        <v>41963.551053240742</v>
      </c>
      <c r="T2745" s="9">
        <f t="shared" si="85"/>
        <v>42023.145833333336</v>
      </c>
    </row>
    <row r="2746" spans="1:20" ht="45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>E2746/D2746</f>
        <v>5.0000000000000001E-3</v>
      </c>
      <c r="P2746">
        <f>E2746/L2746</f>
        <v>5</v>
      </c>
      <c r="Q2746" t="s">
        <v>8329</v>
      </c>
      <c r="R2746" t="s">
        <v>8330</v>
      </c>
      <c r="S2746" s="9">
        <f t="shared" si="84"/>
        <v>41835.768749999996</v>
      </c>
      <c r="T2746" s="9">
        <f t="shared" si="85"/>
        <v>41865.768749999996</v>
      </c>
    </row>
    <row r="2747" spans="1:20" ht="45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>E2747/D2747</f>
        <v>1.6666666666666668E-3</v>
      </c>
      <c r="P2747">
        <f>E2747/L2747</f>
        <v>3.3333333333333335</v>
      </c>
      <c r="Q2747" t="s">
        <v>8329</v>
      </c>
      <c r="R2747" t="s">
        <v>8330</v>
      </c>
      <c r="S2747" s="9">
        <f t="shared" si="84"/>
        <v>41526.13758101852</v>
      </c>
      <c r="T2747" s="9">
        <f t="shared" si="85"/>
        <v>41556.13758101852</v>
      </c>
    </row>
    <row r="2748" spans="1:20" ht="45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>E2748/D2748</f>
        <v>1.325E-3</v>
      </c>
      <c r="P2748">
        <f>E2748/L2748</f>
        <v>13.25</v>
      </c>
      <c r="Q2748" t="s">
        <v>8329</v>
      </c>
      <c r="R2748" t="s">
        <v>8330</v>
      </c>
      <c r="S2748" s="9">
        <f t="shared" si="84"/>
        <v>42429.487210648142</v>
      </c>
      <c r="T2748" s="9">
        <f t="shared" si="85"/>
        <v>42459.445543981477</v>
      </c>
    </row>
    <row r="2749" spans="1:20" ht="30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>E2749/D2749</f>
        <v>3.5704000000000004E-4</v>
      </c>
      <c r="P2749">
        <f>E2749/L2749</f>
        <v>17.852</v>
      </c>
      <c r="Q2749" t="s">
        <v>8329</v>
      </c>
      <c r="R2749" t="s">
        <v>8330</v>
      </c>
      <c r="S2749" s="9">
        <f t="shared" si="84"/>
        <v>41009.638981481483</v>
      </c>
      <c r="T2749" s="9">
        <f t="shared" si="85"/>
        <v>41069.638981481483</v>
      </c>
    </row>
    <row r="2750" spans="1:20" ht="45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>E2750/D2750</f>
        <v>8.3000000000000004E-2</v>
      </c>
      <c r="P2750">
        <f>E2750/L2750</f>
        <v>10.375</v>
      </c>
      <c r="Q2750" t="s">
        <v>8329</v>
      </c>
      <c r="R2750" t="s">
        <v>8330</v>
      </c>
      <c r="S2750" s="9">
        <f t="shared" si="84"/>
        <v>42333.390196759261</v>
      </c>
      <c r="T2750" s="9">
        <f t="shared" si="85"/>
        <v>42363.390196759261</v>
      </c>
    </row>
    <row r="2751" spans="1:20" ht="45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>E2751/D2751</f>
        <v>2.4222222222222221E-2</v>
      </c>
      <c r="P2751">
        <f>E2751/L2751</f>
        <v>36.333333333333336</v>
      </c>
      <c r="Q2751" t="s">
        <v>8329</v>
      </c>
      <c r="R2751" t="s">
        <v>8330</v>
      </c>
      <c r="S2751" s="9">
        <f t="shared" si="84"/>
        <v>41703.958090277774</v>
      </c>
      <c r="T2751" s="9">
        <f t="shared" si="85"/>
        <v>41733.91642361111</v>
      </c>
    </row>
    <row r="2752" spans="1:20" ht="45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>E2752/D2752</f>
        <v>2.3809523809523812E-3</v>
      </c>
      <c r="P2752">
        <f>E2752/L2752</f>
        <v>5</v>
      </c>
      <c r="Q2752" t="s">
        <v>8329</v>
      </c>
      <c r="R2752" t="s">
        <v>8330</v>
      </c>
      <c r="S2752" s="9">
        <f t="shared" si="84"/>
        <v>41722.584074074075</v>
      </c>
      <c r="T2752" s="9">
        <f t="shared" si="85"/>
        <v>41735.584074074075</v>
      </c>
    </row>
    <row r="2753" spans="1:20" ht="30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>E2753/D2753</f>
        <v>0</v>
      </c>
      <c r="P2753" t="e">
        <f>E2753/L2753</f>
        <v>#DIV/0!</v>
      </c>
      <c r="Q2753" t="s">
        <v>8329</v>
      </c>
      <c r="R2753" t="s">
        <v>8330</v>
      </c>
      <c r="S2753" s="9">
        <f t="shared" si="84"/>
        <v>40799.664351851847</v>
      </c>
      <c r="T2753" s="9">
        <f t="shared" si="85"/>
        <v>40844.664351851847</v>
      </c>
    </row>
    <row r="2754" spans="1:20" ht="45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>E2754/D2754</f>
        <v>1.16E-4</v>
      </c>
      <c r="P2754">
        <f>E2754/L2754</f>
        <v>5.8</v>
      </c>
      <c r="Q2754" t="s">
        <v>8329</v>
      </c>
      <c r="R2754" t="s">
        <v>8330</v>
      </c>
      <c r="S2754" s="9">
        <f t="shared" si="84"/>
        <v>42412.72587962963</v>
      </c>
      <c r="T2754" s="9">
        <f t="shared" si="85"/>
        <v>42442.684212962959</v>
      </c>
    </row>
    <row r="2755" spans="1:20" ht="45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>E2755/D2755</f>
        <v>0</v>
      </c>
      <c r="P2755" t="e">
        <f>E2755/L2755</f>
        <v>#DIV/0!</v>
      </c>
      <c r="Q2755" t="s">
        <v>8329</v>
      </c>
      <c r="R2755" t="s">
        <v>8330</v>
      </c>
      <c r="S2755" s="9">
        <f t="shared" ref="S2755:S2818" si="86">(J2755/86400)+25569+(-5/24)</f>
        <v>41410.495659722219</v>
      </c>
      <c r="T2755" s="9">
        <f t="shared" ref="T2755:T2818" si="87">(I2755/86400)+25569+(-5/24)</f>
        <v>41424.495659722219</v>
      </c>
    </row>
    <row r="2756" spans="1:20" ht="45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>E2756/D2756</f>
        <v>2.2000000000000001E-3</v>
      </c>
      <c r="P2756">
        <f>E2756/L2756</f>
        <v>3.6666666666666665</v>
      </c>
      <c r="Q2756" t="s">
        <v>8329</v>
      </c>
      <c r="R2756" t="s">
        <v>8330</v>
      </c>
      <c r="S2756" s="9">
        <f t="shared" si="86"/>
        <v>41718.315370370365</v>
      </c>
      <c r="T2756" s="9">
        <f t="shared" si="87"/>
        <v>41748.315370370365</v>
      </c>
    </row>
    <row r="2757" spans="1:20" ht="45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>E2757/D2757</f>
        <v>4.7222222222222223E-3</v>
      </c>
      <c r="P2757">
        <f>E2757/L2757</f>
        <v>60.714285714285715</v>
      </c>
      <c r="Q2757" t="s">
        <v>8329</v>
      </c>
      <c r="R2757" t="s">
        <v>8331</v>
      </c>
      <c r="S2757" s="9">
        <f t="shared" si="86"/>
        <v>42094.458923611113</v>
      </c>
      <c r="T2757" s="9">
        <f t="shared" si="87"/>
        <v>42124.458923611113</v>
      </c>
    </row>
    <row r="2758" spans="1:20" ht="45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>E2758/D2758</f>
        <v>0</v>
      </c>
      <c r="P2758" t="e">
        <f>E2758/L2758</f>
        <v>#DIV/0!</v>
      </c>
      <c r="Q2758" t="s">
        <v>8329</v>
      </c>
      <c r="R2758" t="s">
        <v>8331</v>
      </c>
      <c r="S2758" s="9">
        <f t="shared" si="86"/>
        <v>42212.415856481479</v>
      </c>
      <c r="T2758" s="9">
        <f t="shared" si="87"/>
        <v>42272.415856481479</v>
      </c>
    </row>
    <row r="2759" spans="1:20" ht="30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>E2759/D2759</f>
        <v>5.0000000000000001E-3</v>
      </c>
      <c r="P2759">
        <f>E2759/L2759</f>
        <v>5</v>
      </c>
      <c r="Q2759" t="s">
        <v>8329</v>
      </c>
      <c r="R2759" t="s">
        <v>8331</v>
      </c>
      <c r="S2759" s="9">
        <f t="shared" si="86"/>
        <v>42535.119143518517</v>
      </c>
      <c r="T2759" s="9">
        <f t="shared" si="87"/>
        <v>42565.119143518517</v>
      </c>
    </row>
    <row r="2760" spans="1:20" ht="60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>E2760/D2760</f>
        <v>1.6714285714285713E-2</v>
      </c>
      <c r="P2760">
        <f>E2760/L2760</f>
        <v>25.434782608695652</v>
      </c>
      <c r="Q2760" t="s">
        <v>8329</v>
      </c>
      <c r="R2760" t="s">
        <v>8331</v>
      </c>
      <c r="S2760" s="9">
        <f t="shared" si="86"/>
        <v>41926.645833333328</v>
      </c>
      <c r="T2760" s="9">
        <f t="shared" si="87"/>
        <v>41957.687499999993</v>
      </c>
    </row>
    <row r="2761" spans="1:20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>E2761/D2761</f>
        <v>1E-3</v>
      </c>
      <c r="P2761">
        <f>E2761/L2761</f>
        <v>1</v>
      </c>
      <c r="Q2761" t="s">
        <v>8329</v>
      </c>
      <c r="R2761" t="s">
        <v>8331</v>
      </c>
      <c r="S2761" s="9">
        <f t="shared" si="86"/>
        <v>41828.441168981481</v>
      </c>
      <c r="T2761" s="9">
        <f t="shared" si="87"/>
        <v>41858.441168981481</v>
      </c>
    </row>
    <row r="2762" spans="1:20" ht="45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>E2762/D2762</f>
        <v>1.0499999999999999E-3</v>
      </c>
      <c r="P2762">
        <f>E2762/L2762</f>
        <v>10.5</v>
      </c>
      <c r="Q2762" t="s">
        <v>8329</v>
      </c>
      <c r="R2762" t="s">
        <v>8331</v>
      </c>
      <c r="S2762" s="9">
        <f t="shared" si="86"/>
        <v>42496.056631944441</v>
      </c>
      <c r="T2762" s="9">
        <f t="shared" si="87"/>
        <v>42526.056631944441</v>
      </c>
    </row>
    <row r="2763" spans="1:20" ht="45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>E2763/D2763</f>
        <v>2.2000000000000001E-3</v>
      </c>
      <c r="P2763">
        <f>E2763/L2763</f>
        <v>3.6666666666666665</v>
      </c>
      <c r="Q2763" t="s">
        <v>8329</v>
      </c>
      <c r="R2763" t="s">
        <v>8331</v>
      </c>
      <c r="S2763" s="9">
        <f t="shared" si="86"/>
        <v>41908.788194444445</v>
      </c>
      <c r="T2763" s="9">
        <f t="shared" si="87"/>
        <v>41968.829861111109</v>
      </c>
    </row>
    <row r="2764" spans="1:20" ht="45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>E2764/D2764</f>
        <v>0</v>
      </c>
      <c r="P2764" t="e">
        <f>E2764/L2764</f>
        <v>#DIV/0!</v>
      </c>
      <c r="Q2764" t="s">
        <v>8329</v>
      </c>
      <c r="R2764" t="s">
        <v>8331</v>
      </c>
      <c r="S2764" s="9">
        <f t="shared" si="86"/>
        <v>42332.699861111112</v>
      </c>
      <c r="T2764" s="9">
        <f t="shared" si="87"/>
        <v>42362.699861111112</v>
      </c>
    </row>
    <row r="2765" spans="1:20" ht="45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>E2765/D2765</f>
        <v>0.14380000000000001</v>
      </c>
      <c r="P2765">
        <f>E2765/L2765</f>
        <v>110.61538461538461</v>
      </c>
      <c r="Q2765" t="s">
        <v>8329</v>
      </c>
      <c r="R2765" t="s">
        <v>8331</v>
      </c>
      <c r="S2765" s="9">
        <f t="shared" si="86"/>
        <v>42705.907071759262</v>
      </c>
      <c r="T2765" s="9">
        <f t="shared" si="87"/>
        <v>42735.907071759262</v>
      </c>
    </row>
    <row r="2766" spans="1:20" ht="45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>E2766/D2766</f>
        <v>6.6666666666666671E-3</v>
      </c>
      <c r="P2766">
        <f>E2766/L2766</f>
        <v>20</v>
      </c>
      <c r="Q2766" t="s">
        <v>8329</v>
      </c>
      <c r="R2766" t="s">
        <v>8331</v>
      </c>
      <c r="S2766" s="9">
        <f t="shared" si="86"/>
        <v>41821.198854166665</v>
      </c>
      <c r="T2766" s="9">
        <f t="shared" si="87"/>
        <v>41851.198854166665</v>
      </c>
    </row>
    <row r="2767" spans="1:20" ht="45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>E2767/D2767</f>
        <v>4.0000000000000003E-5</v>
      </c>
      <c r="P2767">
        <f>E2767/L2767</f>
        <v>1</v>
      </c>
      <c r="Q2767" t="s">
        <v>8329</v>
      </c>
      <c r="R2767" t="s">
        <v>8331</v>
      </c>
      <c r="S2767" s="9">
        <f t="shared" si="86"/>
        <v>41958.07671296296</v>
      </c>
      <c r="T2767" s="9">
        <f t="shared" si="87"/>
        <v>41971.981249999997</v>
      </c>
    </row>
    <row r="2768" spans="1:20" ht="60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>E2768/D2768</f>
        <v>0.05</v>
      </c>
      <c r="P2768">
        <f>E2768/L2768</f>
        <v>50</v>
      </c>
      <c r="Q2768" t="s">
        <v>8329</v>
      </c>
      <c r="R2768" t="s">
        <v>8331</v>
      </c>
      <c r="S2768" s="9">
        <f t="shared" si="86"/>
        <v>42558.781180555554</v>
      </c>
      <c r="T2768" s="9">
        <f t="shared" si="87"/>
        <v>42588.781180555554</v>
      </c>
    </row>
    <row r="2769" spans="1:20" ht="45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>E2769/D2769</f>
        <v>6.4439140811455853E-2</v>
      </c>
      <c r="P2769">
        <f>E2769/L2769</f>
        <v>45</v>
      </c>
      <c r="Q2769" t="s">
        <v>8329</v>
      </c>
      <c r="R2769" t="s">
        <v>8331</v>
      </c>
      <c r="S2769" s="9">
        <f t="shared" si="86"/>
        <v>42327.46329861111</v>
      </c>
      <c r="T2769" s="9">
        <f t="shared" si="87"/>
        <v>42357.46329861111</v>
      </c>
    </row>
    <row r="2770" spans="1:20" ht="45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>E2770/D2770</f>
        <v>0.39500000000000002</v>
      </c>
      <c r="P2770">
        <f>E2770/L2770</f>
        <v>253.2051282051282</v>
      </c>
      <c r="Q2770" t="s">
        <v>8329</v>
      </c>
      <c r="R2770" t="s">
        <v>8331</v>
      </c>
      <c r="S2770" s="9">
        <f t="shared" si="86"/>
        <v>42453.611354166664</v>
      </c>
      <c r="T2770" s="9">
        <f t="shared" si="87"/>
        <v>42483.611354166664</v>
      </c>
    </row>
    <row r="2771" spans="1:20" ht="45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>E2771/D2771</f>
        <v>3.5714285714285713E-3</v>
      </c>
      <c r="P2771">
        <f>E2771/L2771</f>
        <v>31.25</v>
      </c>
      <c r="Q2771" t="s">
        <v>8329</v>
      </c>
      <c r="R2771" t="s">
        <v>8331</v>
      </c>
      <c r="S2771" s="9">
        <f t="shared" si="86"/>
        <v>42736.698275462964</v>
      </c>
      <c r="T2771" s="9">
        <f t="shared" si="87"/>
        <v>42756.698275462964</v>
      </c>
    </row>
    <row r="2772" spans="1:20" ht="45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>E2772/D2772</f>
        <v>6.2500000000000001E-4</v>
      </c>
      <c r="P2772">
        <f>E2772/L2772</f>
        <v>5</v>
      </c>
      <c r="Q2772" t="s">
        <v>8329</v>
      </c>
      <c r="R2772" t="s">
        <v>8331</v>
      </c>
      <c r="S2772" s="9">
        <f t="shared" si="86"/>
        <v>41975.139189814814</v>
      </c>
      <c r="T2772" s="9">
        <f t="shared" si="87"/>
        <v>42005.139189814814</v>
      </c>
    </row>
    <row r="2773" spans="1:20" ht="45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>E2773/D2773</f>
        <v>0</v>
      </c>
      <c r="P2773" t="e">
        <f>E2773/L2773</f>
        <v>#DIV/0!</v>
      </c>
      <c r="Q2773" t="s">
        <v>8329</v>
      </c>
      <c r="R2773" t="s">
        <v>8331</v>
      </c>
      <c r="S2773" s="9">
        <f t="shared" si="86"/>
        <v>42192.253715277773</v>
      </c>
      <c r="T2773" s="9">
        <f t="shared" si="87"/>
        <v>42222.253715277773</v>
      </c>
    </row>
    <row r="2774" spans="1:20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>E2774/D2774</f>
        <v>0</v>
      </c>
      <c r="P2774" t="e">
        <f>E2774/L2774</f>
        <v>#DIV/0!</v>
      </c>
      <c r="Q2774" t="s">
        <v>8329</v>
      </c>
      <c r="R2774" t="s">
        <v>8331</v>
      </c>
      <c r="S2774" s="9">
        <f t="shared" si="86"/>
        <v>42164.491319444445</v>
      </c>
      <c r="T2774" s="9">
        <f t="shared" si="87"/>
        <v>42194.491319444445</v>
      </c>
    </row>
    <row r="2775" spans="1:20" ht="45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>E2775/D2775</f>
        <v>0</v>
      </c>
      <c r="P2775" t="e">
        <f>E2775/L2775</f>
        <v>#DIV/0!</v>
      </c>
      <c r="Q2775" t="s">
        <v>8329</v>
      </c>
      <c r="R2775" t="s">
        <v>8331</v>
      </c>
      <c r="S2775" s="9">
        <f t="shared" si="86"/>
        <v>42021.797766203701</v>
      </c>
      <c r="T2775" s="9">
        <f t="shared" si="87"/>
        <v>42051.797766203701</v>
      </c>
    </row>
    <row r="2776" spans="1:20" ht="45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>E2776/D2776</f>
        <v>4.1333333333333335E-3</v>
      </c>
      <c r="P2776">
        <f>E2776/L2776</f>
        <v>23.25</v>
      </c>
      <c r="Q2776" t="s">
        <v>8329</v>
      </c>
      <c r="R2776" t="s">
        <v>8331</v>
      </c>
      <c r="S2776" s="9">
        <f t="shared" si="86"/>
        <v>42324.985254629624</v>
      </c>
      <c r="T2776" s="9">
        <f t="shared" si="87"/>
        <v>42354.985254629624</v>
      </c>
    </row>
    <row r="2777" spans="1:20" ht="45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>E2777/D2777</f>
        <v>0</v>
      </c>
      <c r="P2777" t="e">
        <f>E2777/L2777</f>
        <v>#DIV/0!</v>
      </c>
      <c r="Q2777" t="s">
        <v>8332</v>
      </c>
      <c r="R2777" t="s">
        <v>8333</v>
      </c>
      <c r="S2777" s="9">
        <f t="shared" si="86"/>
        <v>42092.973611111105</v>
      </c>
      <c r="T2777" s="9">
        <f t="shared" si="87"/>
        <v>42122.973611111105</v>
      </c>
    </row>
    <row r="2778" spans="1:20" ht="45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>E2778/D2778</f>
        <v>1.25E-3</v>
      </c>
      <c r="P2778">
        <f>E2778/L2778</f>
        <v>100</v>
      </c>
      <c r="Q2778" t="s">
        <v>8332</v>
      </c>
      <c r="R2778" t="s">
        <v>8333</v>
      </c>
      <c r="S2778" s="9">
        <f t="shared" si="86"/>
        <v>41854.539259259254</v>
      </c>
      <c r="T2778" s="9">
        <f t="shared" si="87"/>
        <v>41914.539259259254</v>
      </c>
    </row>
    <row r="2779" spans="1:20" ht="30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>E2779/D2779</f>
        <v>8.8333333333333333E-2</v>
      </c>
      <c r="P2779">
        <f>E2779/L2779</f>
        <v>44.166666666666664</v>
      </c>
      <c r="Q2779" t="s">
        <v>8332</v>
      </c>
      <c r="R2779" t="s">
        <v>8333</v>
      </c>
      <c r="S2779" s="9">
        <f t="shared" si="86"/>
        <v>41723.745057870365</v>
      </c>
      <c r="T2779" s="9">
        <f t="shared" si="87"/>
        <v>41761.745057870365</v>
      </c>
    </row>
    <row r="2780" spans="1:20" ht="45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>E2780/D2780</f>
        <v>0</v>
      </c>
      <c r="P2780" t="e">
        <f>E2780/L2780</f>
        <v>#DIV/0!</v>
      </c>
      <c r="Q2780" t="s">
        <v>8332</v>
      </c>
      <c r="R2780" t="s">
        <v>8333</v>
      </c>
      <c r="S2780" s="9">
        <f t="shared" si="86"/>
        <v>41871.763692129629</v>
      </c>
      <c r="T2780" s="9">
        <f t="shared" si="87"/>
        <v>41931.763692129629</v>
      </c>
    </row>
    <row r="2781" spans="1:20" ht="30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>E2781/D2781</f>
        <v>4.8666666666666667E-3</v>
      </c>
      <c r="P2781">
        <f>E2781/L2781</f>
        <v>24.333333333333332</v>
      </c>
      <c r="Q2781" t="s">
        <v>8332</v>
      </c>
      <c r="R2781" t="s">
        <v>8333</v>
      </c>
      <c r="S2781" s="9">
        <f t="shared" si="86"/>
        <v>42674.962743055548</v>
      </c>
      <c r="T2781" s="9">
        <f t="shared" si="87"/>
        <v>42705.00440972222</v>
      </c>
    </row>
    <row r="2782" spans="1:20" ht="30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>E2782/D2782</f>
        <v>1.5E-3</v>
      </c>
      <c r="P2782">
        <f>E2782/L2782</f>
        <v>37.5</v>
      </c>
      <c r="Q2782" t="s">
        <v>8332</v>
      </c>
      <c r="R2782" t="s">
        <v>8333</v>
      </c>
      <c r="S2782" s="9">
        <f t="shared" si="86"/>
        <v>42507.501921296294</v>
      </c>
      <c r="T2782" s="9">
        <f t="shared" si="87"/>
        <v>42537.501921296294</v>
      </c>
    </row>
    <row r="2783" spans="1:20" ht="30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>E2783/D2783</f>
        <v>0.1008</v>
      </c>
      <c r="P2783">
        <f>E2783/L2783</f>
        <v>42</v>
      </c>
      <c r="Q2783" t="s">
        <v>8332</v>
      </c>
      <c r="R2783" t="s">
        <v>8333</v>
      </c>
      <c r="S2783" s="9">
        <f t="shared" si="86"/>
        <v>42317.74623842592</v>
      </c>
      <c r="T2783" s="9">
        <f t="shared" si="87"/>
        <v>42377.74623842592</v>
      </c>
    </row>
    <row r="2784" spans="1:20" ht="45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>E2784/D2784</f>
        <v>0</v>
      </c>
      <c r="P2784" t="e">
        <f>E2784/L2784</f>
        <v>#DIV/0!</v>
      </c>
      <c r="Q2784" t="s">
        <v>8332</v>
      </c>
      <c r="R2784" t="s">
        <v>8333</v>
      </c>
      <c r="S2784" s="9">
        <f t="shared" si="86"/>
        <v>42223.894247685188</v>
      </c>
      <c r="T2784" s="9">
        <f t="shared" si="87"/>
        <v>42253.894247685188</v>
      </c>
    </row>
    <row r="2785" spans="1:20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>E2785/D2785</f>
        <v>5.6937500000000002E-2</v>
      </c>
      <c r="P2785">
        <f>E2785/L2785</f>
        <v>60.733333333333334</v>
      </c>
      <c r="Q2785" t="s">
        <v>8332</v>
      </c>
      <c r="R2785" t="s">
        <v>8333</v>
      </c>
      <c r="S2785" s="9">
        <f t="shared" si="86"/>
        <v>42109.501296296294</v>
      </c>
      <c r="T2785" s="9">
        <f t="shared" si="87"/>
        <v>42139.501296296294</v>
      </c>
    </row>
    <row r="2786" spans="1:20" ht="30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>E2786/D2786</f>
        <v>6.2500000000000003E-3</v>
      </c>
      <c r="P2786">
        <f>E2786/L2786</f>
        <v>50</v>
      </c>
      <c r="Q2786" t="s">
        <v>8332</v>
      </c>
      <c r="R2786" t="s">
        <v>8333</v>
      </c>
      <c r="S2786" s="9">
        <f t="shared" si="86"/>
        <v>42143.505844907406</v>
      </c>
      <c r="T2786" s="9">
        <f t="shared" si="87"/>
        <v>42173.505844907406</v>
      </c>
    </row>
    <row r="2787" spans="1:20" ht="45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>E2787/D2787</f>
        <v>6.5000000000000002E-2</v>
      </c>
      <c r="P2787">
        <f>E2787/L2787</f>
        <v>108.33333333333333</v>
      </c>
      <c r="Q2787" t="s">
        <v>8332</v>
      </c>
      <c r="R2787" t="s">
        <v>8333</v>
      </c>
      <c r="S2787" s="9">
        <f t="shared" si="86"/>
        <v>42222.900532407402</v>
      </c>
      <c r="T2787" s="9">
        <f t="shared" si="87"/>
        <v>42252.900532407402</v>
      </c>
    </row>
    <row r="2788" spans="1:20" ht="45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>E2788/D2788</f>
        <v>7.5199999999999998E-3</v>
      </c>
      <c r="P2788">
        <f>E2788/L2788</f>
        <v>23.5</v>
      </c>
      <c r="Q2788" t="s">
        <v>8332</v>
      </c>
      <c r="R2788" t="s">
        <v>8333</v>
      </c>
      <c r="S2788" s="9">
        <f t="shared" si="86"/>
        <v>41835.555648148147</v>
      </c>
      <c r="T2788" s="9">
        <f t="shared" si="87"/>
        <v>41865.555648148147</v>
      </c>
    </row>
    <row r="2789" spans="1:20" ht="45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>E2789/D2789</f>
        <v>0</v>
      </c>
      <c r="P2789" t="e">
        <f>E2789/L2789</f>
        <v>#DIV/0!</v>
      </c>
      <c r="Q2789" t="s">
        <v>8332</v>
      </c>
      <c r="R2789" t="s">
        <v>8333</v>
      </c>
      <c r="S2789" s="9">
        <f t="shared" si="86"/>
        <v>42028.862986111104</v>
      </c>
      <c r="T2789" s="9">
        <f t="shared" si="87"/>
        <v>42058.862986111104</v>
      </c>
    </row>
    <row r="2790" spans="1:20" ht="45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>E2790/D2790</f>
        <v>1.5100000000000001E-2</v>
      </c>
      <c r="P2790">
        <f>E2790/L2790</f>
        <v>50.333333333333336</v>
      </c>
      <c r="Q2790" t="s">
        <v>8332</v>
      </c>
      <c r="R2790" t="s">
        <v>8333</v>
      </c>
      <c r="S2790" s="9">
        <f t="shared" si="86"/>
        <v>41918.419907407406</v>
      </c>
      <c r="T2790" s="9">
        <f t="shared" si="87"/>
        <v>41978.46157407407</v>
      </c>
    </row>
    <row r="2791" spans="1:20" ht="45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>E2791/D2791</f>
        <v>4.6666666666666671E-3</v>
      </c>
      <c r="P2791">
        <f>E2791/L2791</f>
        <v>11.666666666666666</v>
      </c>
      <c r="Q2791" t="s">
        <v>8332</v>
      </c>
      <c r="R2791" t="s">
        <v>8333</v>
      </c>
      <c r="S2791" s="9">
        <f t="shared" si="86"/>
        <v>41951.883425925924</v>
      </c>
      <c r="T2791" s="9">
        <f t="shared" si="87"/>
        <v>41981.883425925924</v>
      </c>
    </row>
    <row r="2792" spans="1:20" ht="45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>E2792/D2792</f>
        <v>0</v>
      </c>
      <c r="P2792" t="e">
        <f>E2792/L2792</f>
        <v>#DIV/0!</v>
      </c>
      <c r="Q2792" t="s">
        <v>8332</v>
      </c>
      <c r="R2792" t="s">
        <v>8333</v>
      </c>
      <c r="S2792" s="9">
        <f t="shared" si="86"/>
        <v>42154.518113425926</v>
      </c>
      <c r="T2792" s="9">
        <f t="shared" si="87"/>
        <v>42185.447916666664</v>
      </c>
    </row>
    <row r="2793" spans="1:20" ht="45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>E2793/D2793</f>
        <v>3.85E-2</v>
      </c>
      <c r="P2793">
        <f>E2793/L2793</f>
        <v>60.789473684210527</v>
      </c>
      <c r="Q2793" t="s">
        <v>8332</v>
      </c>
      <c r="R2793" t="s">
        <v>8333</v>
      </c>
      <c r="S2793" s="9">
        <f t="shared" si="86"/>
        <v>42060.946597222217</v>
      </c>
      <c r="T2793" s="9">
        <f t="shared" si="87"/>
        <v>42090.904930555553</v>
      </c>
    </row>
    <row r="2794" spans="1:20" ht="45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>E2794/D2794</f>
        <v>0</v>
      </c>
      <c r="P2794" t="e">
        <f>E2794/L2794</f>
        <v>#DIV/0!</v>
      </c>
      <c r="Q2794" t="s">
        <v>8332</v>
      </c>
      <c r="R2794" t="s">
        <v>8333</v>
      </c>
      <c r="S2794" s="9">
        <f t="shared" si="86"/>
        <v>42122.421168981477</v>
      </c>
      <c r="T2794" s="9">
        <f t="shared" si="87"/>
        <v>42143.421168981477</v>
      </c>
    </row>
    <row r="2795" spans="1:20" ht="45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>E2795/D2795</f>
        <v>5.8333333333333338E-4</v>
      </c>
      <c r="P2795">
        <f>E2795/L2795</f>
        <v>17.5</v>
      </c>
      <c r="Q2795" t="s">
        <v>8332</v>
      </c>
      <c r="R2795" t="s">
        <v>8333</v>
      </c>
      <c r="S2795" s="9">
        <f t="shared" si="86"/>
        <v>41876.475277777776</v>
      </c>
      <c r="T2795" s="9">
        <f t="shared" si="87"/>
        <v>41907.475277777776</v>
      </c>
    </row>
    <row r="2796" spans="1:20" ht="45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>E2796/D2796</f>
        <v>0</v>
      </c>
      <c r="P2796" t="e">
        <f>E2796/L2796</f>
        <v>#DIV/0!</v>
      </c>
      <c r="Q2796" t="s">
        <v>8332</v>
      </c>
      <c r="R2796" t="s">
        <v>8333</v>
      </c>
      <c r="S2796" s="9">
        <f t="shared" si="86"/>
        <v>41830.515277777777</v>
      </c>
      <c r="T2796" s="9">
        <f t="shared" si="87"/>
        <v>41860.515277777777</v>
      </c>
    </row>
    <row r="2797" spans="1:20" ht="60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>E2797/D2797</f>
        <v>0</v>
      </c>
      <c r="P2797" t="e">
        <f>E2797/L2797</f>
        <v>#DIV/0!</v>
      </c>
      <c r="Q2797" t="s">
        <v>8332</v>
      </c>
      <c r="R2797" t="s">
        <v>8333</v>
      </c>
      <c r="S2797" s="9">
        <f t="shared" si="86"/>
        <v>42509.51599537037</v>
      </c>
      <c r="T2797" s="9">
        <f t="shared" si="87"/>
        <v>42539.51599537037</v>
      </c>
    </row>
    <row r="2798" spans="1:20" ht="45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>E2798/D2798</f>
        <v>0.20705000000000001</v>
      </c>
      <c r="P2798">
        <f>E2798/L2798</f>
        <v>82.82</v>
      </c>
      <c r="Q2798" t="s">
        <v>8332</v>
      </c>
      <c r="R2798" t="s">
        <v>8333</v>
      </c>
      <c r="S2798" s="9">
        <f t="shared" si="86"/>
        <v>41792.00613425926</v>
      </c>
      <c r="T2798" s="9">
        <f t="shared" si="87"/>
        <v>41826.00613425926</v>
      </c>
    </row>
    <row r="2799" spans="1:20" ht="45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>E2799/D2799</f>
        <v>0.19139999999999999</v>
      </c>
      <c r="P2799">
        <f>E2799/L2799</f>
        <v>358.875</v>
      </c>
      <c r="Q2799" t="s">
        <v>8332</v>
      </c>
      <c r="R2799" t="s">
        <v>8333</v>
      </c>
      <c r="S2799" s="9">
        <f t="shared" si="86"/>
        <v>42150.277106481481</v>
      </c>
      <c r="T2799" s="9">
        <f t="shared" si="87"/>
        <v>42180.958333333336</v>
      </c>
    </row>
    <row r="2800" spans="1:20" ht="45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>E2800/D2800</f>
        <v>1.6316666666666667E-2</v>
      </c>
      <c r="P2800">
        <f>E2800/L2800</f>
        <v>61.1875</v>
      </c>
      <c r="Q2800" t="s">
        <v>8332</v>
      </c>
      <c r="R2800" t="s">
        <v>8333</v>
      </c>
      <c r="S2800" s="9">
        <f t="shared" si="86"/>
        <v>41863.526562499996</v>
      </c>
      <c r="T2800" s="9">
        <f t="shared" si="87"/>
        <v>41894.526562499996</v>
      </c>
    </row>
    <row r="2801" spans="1:20" ht="45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>E2801/D2801</f>
        <v>5.6666666666666664E-2</v>
      </c>
      <c r="P2801">
        <f>E2801/L2801</f>
        <v>340</v>
      </c>
      <c r="Q2801" t="s">
        <v>8332</v>
      </c>
      <c r="R2801" t="s">
        <v>8333</v>
      </c>
      <c r="S2801" s="9">
        <f t="shared" si="86"/>
        <v>42604.845659722218</v>
      </c>
      <c r="T2801" s="9">
        <f t="shared" si="87"/>
        <v>42634.845659722218</v>
      </c>
    </row>
    <row r="2802" spans="1:20" ht="45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>E2802/D2802</f>
        <v>1.6999999999999999E-3</v>
      </c>
      <c r="P2802">
        <f>E2802/L2802</f>
        <v>5.666666666666667</v>
      </c>
      <c r="Q2802" t="s">
        <v>8332</v>
      </c>
      <c r="R2802" t="s">
        <v>8333</v>
      </c>
      <c r="S2802" s="9">
        <f t="shared" si="86"/>
        <v>42027.145405092589</v>
      </c>
      <c r="T2802" s="9">
        <f t="shared" si="87"/>
        <v>42057.145405092589</v>
      </c>
    </row>
    <row r="2803" spans="1:20" ht="45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>E2803/D2803</f>
        <v>4.0000000000000001E-3</v>
      </c>
      <c r="P2803">
        <f>E2803/L2803</f>
        <v>50</v>
      </c>
      <c r="Q2803" t="s">
        <v>8332</v>
      </c>
      <c r="R2803" t="s">
        <v>8333</v>
      </c>
      <c r="S2803" s="9">
        <f t="shared" si="86"/>
        <v>42124.684849537036</v>
      </c>
      <c r="T2803" s="9">
        <f t="shared" si="87"/>
        <v>42154.684849537036</v>
      </c>
    </row>
    <row r="2804" spans="1:20" ht="30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>E2804/D2804</f>
        <v>1E-3</v>
      </c>
      <c r="P2804">
        <f>E2804/L2804</f>
        <v>25</v>
      </c>
      <c r="Q2804" t="s">
        <v>8332</v>
      </c>
      <c r="R2804" t="s">
        <v>8333</v>
      </c>
      <c r="S2804" s="9">
        <f t="shared" si="86"/>
        <v>41938.596377314811</v>
      </c>
      <c r="T2804" s="9">
        <f t="shared" si="87"/>
        <v>41956.638043981475</v>
      </c>
    </row>
    <row r="2805" spans="1:20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>E2805/D2805</f>
        <v>0</v>
      </c>
      <c r="P2805" t="e">
        <f>E2805/L2805</f>
        <v>#DIV/0!</v>
      </c>
      <c r="Q2805" t="s">
        <v>8332</v>
      </c>
      <c r="R2805" t="s">
        <v>8333</v>
      </c>
      <c r="S2805" s="9">
        <f t="shared" si="86"/>
        <v>41841.473981481475</v>
      </c>
      <c r="T2805" s="9">
        <f t="shared" si="87"/>
        <v>41871.473981481475</v>
      </c>
    </row>
    <row r="2806" spans="1:20" ht="45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>E2806/D2806</f>
        <v>2.4000000000000001E-4</v>
      </c>
      <c r="P2806">
        <f>E2806/L2806</f>
        <v>30</v>
      </c>
      <c r="Q2806" t="s">
        <v>8332</v>
      </c>
      <c r="R2806" t="s">
        <v>8333</v>
      </c>
      <c r="S2806" s="9">
        <f t="shared" si="86"/>
        <v>42183.97751157407</v>
      </c>
      <c r="T2806" s="9">
        <f t="shared" si="87"/>
        <v>42218.97751157407</v>
      </c>
    </row>
    <row r="2807" spans="1:20" ht="45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>E2807/D2807</f>
        <v>5.906666666666667E-2</v>
      </c>
      <c r="P2807">
        <f>E2807/L2807</f>
        <v>46.631578947368418</v>
      </c>
      <c r="Q2807" t="s">
        <v>8332</v>
      </c>
      <c r="R2807" t="s">
        <v>8333</v>
      </c>
      <c r="S2807" s="9">
        <f t="shared" si="86"/>
        <v>42468.633414351854</v>
      </c>
      <c r="T2807" s="9">
        <f t="shared" si="87"/>
        <v>42498.633414351854</v>
      </c>
    </row>
    <row r="2808" spans="1:20" ht="45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>E2808/D2808</f>
        <v>2.9250000000000002E-2</v>
      </c>
      <c r="P2808">
        <f>E2808/L2808</f>
        <v>65</v>
      </c>
      <c r="Q2808" t="s">
        <v>8332</v>
      </c>
      <c r="R2808" t="s">
        <v>8333</v>
      </c>
      <c r="S2808" s="9">
        <f t="shared" si="86"/>
        <v>42170.520127314812</v>
      </c>
      <c r="T2808" s="9">
        <f t="shared" si="87"/>
        <v>42200.520127314812</v>
      </c>
    </row>
    <row r="2809" spans="1:20" ht="60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>E2809/D2809</f>
        <v>5.7142857142857142E-5</v>
      </c>
      <c r="P2809">
        <f>E2809/L2809</f>
        <v>10</v>
      </c>
      <c r="Q2809" t="s">
        <v>8332</v>
      </c>
      <c r="R2809" t="s">
        <v>8333</v>
      </c>
      <c r="S2809" s="9">
        <f t="shared" si="86"/>
        <v>42745.811319444438</v>
      </c>
      <c r="T2809" s="9">
        <f t="shared" si="87"/>
        <v>42800.333333333336</v>
      </c>
    </row>
    <row r="2810" spans="1:20" ht="45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>E2810/D2810</f>
        <v>0</v>
      </c>
      <c r="P2810" t="e">
        <f>E2810/L2810</f>
        <v>#DIV/0!</v>
      </c>
      <c r="Q2810" t="s">
        <v>8332</v>
      </c>
      <c r="R2810" t="s">
        <v>8333</v>
      </c>
      <c r="S2810" s="9">
        <f t="shared" si="86"/>
        <v>41897.452499999999</v>
      </c>
      <c r="T2810" s="9">
        <f t="shared" si="87"/>
        <v>41927.452499999999</v>
      </c>
    </row>
    <row r="2811" spans="1:20" ht="45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>E2811/D2811</f>
        <v>6.666666666666667E-5</v>
      </c>
      <c r="P2811">
        <f>E2811/L2811</f>
        <v>5</v>
      </c>
      <c r="Q2811" t="s">
        <v>8332</v>
      </c>
      <c r="R2811" t="s">
        <v>8333</v>
      </c>
      <c r="S2811" s="9">
        <f t="shared" si="86"/>
        <v>41837.69736111111</v>
      </c>
      <c r="T2811" s="9">
        <f t="shared" si="87"/>
        <v>41867.69736111111</v>
      </c>
    </row>
    <row r="2812" spans="1:20" ht="45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>E2812/D2812</f>
        <v>5.3333333333333337E-2</v>
      </c>
      <c r="P2812">
        <f>E2812/L2812</f>
        <v>640</v>
      </c>
      <c r="Q2812" t="s">
        <v>8332</v>
      </c>
      <c r="R2812" t="s">
        <v>8333</v>
      </c>
      <c r="S2812" s="9">
        <f t="shared" si="86"/>
        <v>42275.511886574073</v>
      </c>
      <c r="T2812" s="9">
        <f t="shared" si="87"/>
        <v>42305.511886574073</v>
      </c>
    </row>
    <row r="2813" spans="1:20" ht="30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>E2813/D2813</f>
        <v>0.11749999999999999</v>
      </c>
      <c r="P2813">
        <f>E2813/L2813</f>
        <v>69.117647058823536</v>
      </c>
      <c r="Q2813" t="s">
        <v>8332</v>
      </c>
      <c r="R2813" t="s">
        <v>8333</v>
      </c>
      <c r="S2813" s="9">
        <f t="shared" si="86"/>
        <v>41781.598541666666</v>
      </c>
      <c r="T2813" s="9">
        <f t="shared" si="87"/>
        <v>41818.598541666666</v>
      </c>
    </row>
    <row r="2814" spans="1:20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>E2814/D2814</f>
        <v>8.0000000000000007E-5</v>
      </c>
      <c r="P2814">
        <f>E2814/L2814</f>
        <v>1.3333333333333333</v>
      </c>
      <c r="Q2814" t="s">
        <v>8332</v>
      </c>
      <c r="R2814" t="s">
        <v>8333</v>
      </c>
      <c r="S2814" s="9">
        <f t="shared" si="86"/>
        <v>42034.131030092591</v>
      </c>
      <c r="T2814" s="9">
        <f t="shared" si="87"/>
        <v>42064.131030092591</v>
      </c>
    </row>
    <row r="2815" spans="1:20" ht="45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>E2815/D2815</f>
        <v>4.2000000000000003E-2</v>
      </c>
      <c r="P2815">
        <f>E2815/L2815</f>
        <v>10.5</v>
      </c>
      <c r="Q2815" t="s">
        <v>8332</v>
      </c>
      <c r="R2815" t="s">
        <v>8333</v>
      </c>
      <c r="S2815" s="9">
        <f t="shared" si="86"/>
        <v>42728.619074074071</v>
      </c>
      <c r="T2815" s="9">
        <f t="shared" si="87"/>
        <v>42747.487499999996</v>
      </c>
    </row>
    <row r="2816" spans="1:20" ht="45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>E2816/D2816</f>
        <v>0.04</v>
      </c>
      <c r="P2816">
        <f>E2816/L2816</f>
        <v>33.333333333333336</v>
      </c>
      <c r="Q2816" t="s">
        <v>8332</v>
      </c>
      <c r="R2816" t="s">
        <v>8333</v>
      </c>
      <c r="S2816" s="9">
        <f t="shared" si="86"/>
        <v>42656.653043981474</v>
      </c>
      <c r="T2816" s="9">
        <f t="shared" si="87"/>
        <v>42675.957638888889</v>
      </c>
    </row>
    <row r="2817" spans="1:20" ht="45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>E2817/D2817</f>
        <v>1.6620689655172414E-2</v>
      </c>
      <c r="P2817">
        <f>E2817/L2817</f>
        <v>48.2</v>
      </c>
      <c r="Q2817" t="s">
        <v>8318</v>
      </c>
      <c r="R2817" t="s">
        <v>8337</v>
      </c>
      <c r="S2817" s="9">
        <f t="shared" si="86"/>
        <v>42032.30190972222</v>
      </c>
      <c r="T2817" s="9">
        <f t="shared" si="87"/>
        <v>42057.30190972222</v>
      </c>
    </row>
    <row r="2818" spans="1:20" ht="30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>E2818/D2818</f>
        <v>4.1999999999999997E-3</v>
      </c>
      <c r="P2818">
        <f>E2818/L2818</f>
        <v>6.1764705882352944</v>
      </c>
      <c r="Q2818" t="s">
        <v>8318</v>
      </c>
      <c r="R2818" t="s">
        <v>8337</v>
      </c>
      <c r="S2818" s="9">
        <f t="shared" si="86"/>
        <v>41941.472233796296</v>
      </c>
      <c r="T2818" s="9">
        <f t="shared" si="87"/>
        <v>41971.51390046296</v>
      </c>
    </row>
    <row r="2819" spans="1:20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>E2819/D2819</f>
        <v>1.25E-3</v>
      </c>
      <c r="P2819">
        <f>E2819/L2819</f>
        <v>5</v>
      </c>
      <c r="Q2819" t="s">
        <v>8318</v>
      </c>
      <c r="R2819" t="s">
        <v>8337</v>
      </c>
      <c r="S2819" s="9">
        <f t="shared" ref="S2819:S2882" si="88">(J2819/86400)+25569+(-5/24)</f>
        <v>42297.224618055552</v>
      </c>
      <c r="T2819" s="9">
        <f t="shared" ref="T2819:T2882" si="89">(I2819/86400)+25569+(-5/24)</f>
        <v>42350.208333333336</v>
      </c>
    </row>
    <row r="2820" spans="1:20" ht="45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>E2820/D2820</f>
        <v>5.0000000000000001E-3</v>
      </c>
      <c r="P2820">
        <f>E2820/L2820</f>
        <v>7.5</v>
      </c>
      <c r="Q2820" t="s">
        <v>8318</v>
      </c>
      <c r="R2820" t="s">
        <v>8337</v>
      </c>
      <c r="S2820" s="9">
        <f t="shared" si="88"/>
        <v>41838.32844907407</v>
      </c>
      <c r="T2820" s="9">
        <f t="shared" si="89"/>
        <v>41863.32844907407</v>
      </c>
    </row>
    <row r="2821" spans="1:20" ht="45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>E2821/D2821</f>
        <v>7.1999999999999995E-2</v>
      </c>
      <c r="P2821">
        <f>E2821/L2821</f>
        <v>12</v>
      </c>
      <c r="Q2821" t="s">
        <v>8318</v>
      </c>
      <c r="R2821" t="s">
        <v>8337</v>
      </c>
      <c r="S2821" s="9">
        <f t="shared" si="88"/>
        <v>42291.663842592585</v>
      </c>
      <c r="T2821" s="9">
        <f t="shared" si="89"/>
        <v>42321.705509259256</v>
      </c>
    </row>
    <row r="2822" spans="1:20" ht="45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>E2822/D2822</f>
        <v>0</v>
      </c>
      <c r="P2822" t="e">
        <f>E2822/L2822</f>
        <v>#DIV/0!</v>
      </c>
      <c r="Q2822" t="s">
        <v>8318</v>
      </c>
      <c r="R2822" t="s">
        <v>8337</v>
      </c>
      <c r="S2822" s="9">
        <f t="shared" si="88"/>
        <v>41944.925173611111</v>
      </c>
      <c r="T2822" s="9">
        <f t="shared" si="89"/>
        <v>42004.966840277775</v>
      </c>
    </row>
    <row r="2823" spans="1:20" ht="45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>E2823/D2823</f>
        <v>1.6666666666666666E-4</v>
      </c>
      <c r="P2823">
        <f>E2823/L2823</f>
        <v>1</v>
      </c>
      <c r="Q2823" t="s">
        <v>8318</v>
      </c>
      <c r="R2823" t="s">
        <v>8337</v>
      </c>
      <c r="S2823" s="9">
        <f t="shared" si="88"/>
        <v>42479.110185185178</v>
      </c>
      <c r="T2823" s="9">
        <f t="shared" si="89"/>
        <v>42524.110185185178</v>
      </c>
    </row>
    <row r="2824" spans="1:20" ht="45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>E2824/D2824</f>
        <v>2.3333333333333335E-3</v>
      </c>
      <c r="P2824">
        <f>E2824/L2824</f>
        <v>2.3333333333333335</v>
      </c>
      <c r="Q2824" t="s">
        <v>8318</v>
      </c>
      <c r="R2824" t="s">
        <v>8337</v>
      </c>
      <c r="S2824" s="9">
        <f t="shared" si="88"/>
        <v>42012.850694444445</v>
      </c>
      <c r="T2824" s="9">
        <f t="shared" si="89"/>
        <v>42040.850694444445</v>
      </c>
    </row>
    <row r="2825" spans="1:20" ht="30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>E2825/D2825</f>
        <v>4.5714285714285714E-2</v>
      </c>
      <c r="P2825">
        <f>E2825/L2825</f>
        <v>24.615384615384617</v>
      </c>
      <c r="Q2825" t="s">
        <v>8318</v>
      </c>
      <c r="R2825" t="s">
        <v>8337</v>
      </c>
      <c r="S2825" s="9">
        <f t="shared" si="88"/>
        <v>41946.855312499996</v>
      </c>
      <c r="T2825" s="9">
        <f t="shared" si="89"/>
        <v>41976.855312499996</v>
      </c>
    </row>
    <row r="2826" spans="1:20" ht="45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>E2826/D2826</f>
        <v>0.05</v>
      </c>
      <c r="P2826">
        <f>E2826/L2826</f>
        <v>100</v>
      </c>
      <c r="Q2826" t="s">
        <v>8318</v>
      </c>
      <c r="R2826" t="s">
        <v>8337</v>
      </c>
      <c r="S2826" s="9">
        <f t="shared" si="88"/>
        <v>42360.228819444441</v>
      </c>
      <c r="T2826" s="9">
        <f t="shared" si="89"/>
        <v>42420.228819444441</v>
      </c>
    </row>
    <row r="2827" spans="1:20" ht="45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>E2827/D2827</f>
        <v>2E-3</v>
      </c>
      <c r="P2827">
        <f>E2827/L2827</f>
        <v>1</v>
      </c>
      <c r="Q2827" t="s">
        <v>8318</v>
      </c>
      <c r="R2827" t="s">
        <v>8337</v>
      </c>
      <c r="S2827" s="9">
        <f t="shared" si="88"/>
        <v>42708.044756944444</v>
      </c>
      <c r="T2827" s="9">
        <f t="shared" si="89"/>
        <v>42738.044756944444</v>
      </c>
    </row>
    <row r="2828" spans="1:20" ht="45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>E2828/D2828</f>
        <v>0.18181818181818182</v>
      </c>
      <c r="P2828">
        <f>E2828/L2828</f>
        <v>88.888888888888886</v>
      </c>
      <c r="Q2828" t="s">
        <v>8318</v>
      </c>
      <c r="R2828" t="s">
        <v>8337</v>
      </c>
      <c r="S2828" s="9">
        <f t="shared" si="88"/>
        <v>42192.467488425922</v>
      </c>
      <c r="T2828" s="9">
        <f t="shared" si="89"/>
        <v>42232.467488425922</v>
      </c>
    </row>
    <row r="2829" spans="1:20" ht="45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>E2829/D2829</f>
        <v>0</v>
      </c>
      <c r="P2829" t="e">
        <f>E2829/L2829</f>
        <v>#DIV/0!</v>
      </c>
      <c r="Q2829" t="s">
        <v>8318</v>
      </c>
      <c r="R2829" t="s">
        <v>8337</v>
      </c>
      <c r="S2829" s="9">
        <f t="shared" si="88"/>
        <v>42299.717812499999</v>
      </c>
      <c r="T2829" s="9">
        <f t="shared" si="89"/>
        <v>42329.759479166663</v>
      </c>
    </row>
    <row r="2830" spans="1:20" ht="45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>E2830/D2830</f>
        <v>1.2222222222222223E-2</v>
      </c>
      <c r="P2830">
        <f>E2830/L2830</f>
        <v>27.5</v>
      </c>
      <c r="Q2830" t="s">
        <v>8318</v>
      </c>
      <c r="R2830" t="s">
        <v>8337</v>
      </c>
      <c r="S2830" s="9">
        <f t="shared" si="88"/>
        <v>42231.941828703704</v>
      </c>
      <c r="T2830" s="9">
        <f t="shared" si="89"/>
        <v>42262.257638888885</v>
      </c>
    </row>
    <row r="2831" spans="1:20" ht="60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>E2831/D2831</f>
        <v>2E-3</v>
      </c>
      <c r="P2831">
        <f>E2831/L2831</f>
        <v>6</v>
      </c>
      <c r="Q2831" t="s">
        <v>8318</v>
      </c>
      <c r="R2831" t="s">
        <v>8337</v>
      </c>
      <c r="S2831" s="9">
        <f t="shared" si="88"/>
        <v>42395.248078703698</v>
      </c>
      <c r="T2831" s="9">
        <f t="shared" si="89"/>
        <v>42425.248078703698</v>
      </c>
    </row>
    <row r="2832" spans="1:20" ht="45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>E2832/D2832</f>
        <v>7.0634920634920634E-2</v>
      </c>
      <c r="P2832">
        <f>E2832/L2832</f>
        <v>44.5</v>
      </c>
      <c r="Q2832" t="s">
        <v>8318</v>
      </c>
      <c r="R2832" t="s">
        <v>8337</v>
      </c>
      <c r="S2832" s="9">
        <f t="shared" si="88"/>
        <v>42622.24790509259</v>
      </c>
      <c r="T2832" s="9">
        <f t="shared" si="89"/>
        <v>42652.24790509259</v>
      </c>
    </row>
    <row r="2833" spans="1:20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>E2833/D2833</f>
        <v>2.7272727272727271E-2</v>
      </c>
      <c r="P2833">
        <f>E2833/L2833</f>
        <v>1</v>
      </c>
      <c r="Q2833" t="s">
        <v>8318</v>
      </c>
      <c r="R2833" t="s">
        <v>8337</v>
      </c>
      <c r="S2833" s="9">
        <f t="shared" si="88"/>
        <v>42524.459328703706</v>
      </c>
      <c r="T2833" s="9">
        <f t="shared" si="89"/>
        <v>42549.459328703706</v>
      </c>
    </row>
    <row r="2834" spans="1:20" ht="45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>E2834/D2834</f>
        <v>1E-3</v>
      </c>
      <c r="P2834">
        <f>E2834/L2834</f>
        <v>100</v>
      </c>
      <c r="Q2834" t="s">
        <v>8318</v>
      </c>
      <c r="R2834" t="s">
        <v>8337</v>
      </c>
      <c r="S2834" s="9">
        <f t="shared" si="88"/>
        <v>42013.707280092589</v>
      </c>
      <c r="T2834" s="9">
        <f t="shared" si="89"/>
        <v>42043.707280092589</v>
      </c>
    </row>
    <row r="2835" spans="1:20" ht="45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>E2835/D2835</f>
        <v>1.0399999999999999E-3</v>
      </c>
      <c r="P2835">
        <f>E2835/L2835</f>
        <v>13</v>
      </c>
      <c r="Q2835" t="s">
        <v>8318</v>
      </c>
      <c r="R2835" t="s">
        <v>8337</v>
      </c>
      <c r="S2835" s="9">
        <f t="shared" si="88"/>
        <v>42604.031296296293</v>
      </c>
      <c r="T2835" s="9">
        <f t="shared" si="89"/>
        <v>42634.031296296293</v>
      </c>
    </row>
    <row r="2836" spans="1:20" ht="45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>E2836/D2836</f>
        <v>3.3333333333333335E-3</v>
      </c>
      <c r="P2836">
        <f>E2836/L2836</f>
        <v>100</v>
      </c>
      <c r="Q2836" t="s">
        <v>8318</v>
      </c>
      <c r="R2836" t="s">
        <v>8337</v>
      </c>
      <c r="S2836" s="9">
        <f t="shared" si="88"/>
        <v>42340.151979166665</v>
      </c>
      <c r="T2836" s="9">
        <f t="shared" si="89"/>
        <v>42370.151979166665</v>
      </c>
    </row>
    <row r="2837" spans="1:20" ht="45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>E2837/D2837</f>
        <v>0.2036</v>
      </c>
      <c r="P2837">
        <f>E2837/L2837</f>
        <v>109.07142857142857</v>
      </c>
      <c r="Q2837" t="s">
        <v>8318</v>
      </c>
      <c r="R2837" t="s">
        <v>8337</v>
      </c>
      <c r="S2837" s="9">
        <f t="shared" si="88"/>
        <v>42676.509282407402</v>
      </c>
      <c r="T2837" s="9">
        <f t="shared" si="89"/>
        <v>42689.550949074073</v>
      </c>
    </row>
    <row r="2838" spans="1:20" ht="45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>E2838/D2838</f>
        <v>0</v>
      </c>
      <c r="P2838" t="e">
        <f>E2838/L2838</f>
        <v>#DIV/0!</v>
      </c>
      <c r="Q2838" t="s">
        <v>8318</v>
      </c>
      <c r="R2838" t="s">
        <v>8337</v>
      </c>
      <c r="S2838" s="9">
        <f t="shared" si="88"/>
        <v>42092.923136574071</v>
      </c>
      <c r="T2838" s="9">
        <f t="shared" si="89"/>
        <v>42122.923136574071</v>
      </c>
    </row>
    <row r="2839" spans="1:20" ht="45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>E2839/D2839</f>
        <v>0</v>
      </c>
      <c r="P2839" t="e">
        <f>E2839/L2839</f>
        <v>#DIV/0!</v>
      </c>
      <c r="Q2839" t="s">
        <v>8318</v>
      </c>
      <c r="R2839" t="s">
        <v>8337</v>
      </c>
      <c r="S2839" s="9">
        <f t="shared" si="88"/>
        <v>42180.181944444441</v>
      </c>
      <c r="T2839" s="9">
        <f t="shared" si="89"/>
        <v>42240.181944444441</v>
      </c>
    </row>
    <row r="2840" spans="1:20" ht="45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>E2840/D2840</f>
        <v>8.3799999999999999E-2</v>
      </c>
      <c r="P2840">
        <f>E2840/L2840</f>
        <v>104.75</v>
      </c>
      <c r="Q2840" t="s">
        <v>8318</v>
      </c>
      <c r="R2840" t="s">
        <v>8337</v>
      </c>
      <c r="S2840" s="9">
        <f t="shared" si="88"/>
        <v>42601.643344907403</v>
      </c>
      <c r="T2840" s="9">
        <f t="shared" si="89"/>
        <v>42631.643344907403</v>
      </c>
    </row>
    <row r="2841" spans="1:20" ht="45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>E2841/D2841</f>
        <v>4.4999999999999998E-2</v>
      </c>
      <c r="P2841">
        <f>E2841/L2841</f>
        <v>15</v>
      </c>
      <c r="Q2841" t="s">
        <v>8318</v>
      </c>
      <c r="R2841" t="s">
        <v>8337</v>
      </c>
      <c r="S2841" s="9">
        <f t="shared" si="88"/>
        <v>42432.171493055554</v>
      </c>
      <c r="T2841" s="9">
        <f t="shared" si="89"/>
        <v>42462.129826388882</v>
      </c>
    </row>
    <row r="2842" spans="1:20" ht="30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>E2842/D2842</f>
        <v>0</v>
      </c>
      <c r="P2842" t="e">
        <f>E2842/L2842</f>
        <v>#DIV/0!</v>
      </c>
      <c r="Q2842" t="s">
        <v>8318</v>
      </c>
      <c r="R2842" t="s">
        <v>8337</v>
      </c>
      <c r="S2842" s="9">
        <f t="shared" si="88"/>
        <v>42073.852337962962</v>
      </c>
      <c r="T2842" s="9">
        <f t="shared" si="89"/>
        <v>42103.852337962962</v>
      </c>
    </row>
    <row r="2843" spans="1:20" ht="45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>E2843/D2843</f>
        <v>8.0600000000000005E-2</v>
      </c>
      <c r="P2843">
        <f>E2843/L2843</f>
        <v>80.599999999999994</v>
      </c>
      <c r="Q2843" t="s">
        <v>8318</v>
      </c>
      <c r="R2843" t="s">
        <v>8337</v>
      </c>
      <c r="S2843" s="9">
        <f t="shared" si="88"/>
        <v>41961.605185185188</v>
      </c>
      <c r="T2843" s="9">
        <f t="shared" si="89"/>
        <v>41992.605185185188</v>
      </c>
    </row>
    <row r="2844" spans="1:20" ht="45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>E2844/D2844</f>
        <v>0.31947058823529412</v>
      </c>
      <c r="P2844">
        <f>E2844/L2844</f>
        <v>115.55319148936171</v>
      </c>
      <c r="Q2844" t="s">
        <v>8318</v>
      </c>
      <c r="R2844" t="s">
        <v>8337</v>
      </c>
      <c r="S2844" s="9">
        <f t="shared" si="88"/>
        <v>42304.002499999995</v>
      </c>
      <c r="T2844" s="9">
        <f t="shared" si="89"/>
        <v>42334.044166666667</v>
      </c>
    </row>
    <row r="2845" spans="1:20" ht="45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>E2845/D2845</f>
        <v>0</v>
      </c>
      <c r="P2845" t="e">
        <f>E2845/L2845</f>
        <v>#DIV/0!</v>
      </c>
      <c r="Q2845" t="s">
        <v>8318</v>
      </c>
      <c r="R2845" t="s">
        <v>8337</v>
      </c>
      <c r="S2845" s="9">
        <f t="shared" si="88"/>
        <v>42175.572083333333</v>
      </c>
      <c r="T2845" s="9">
        <f t="shared" si="89"/>
        <v>42205.572083333333</v>
      </c>
    </row>
    <row r="2846" spans="1:20" ht="45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>E2846/D2846</f>
        <v>6.7083333333333328E-2</v>
      </c>
      <c r="P2846">
        <f>E2846/L2846</f>
        <v>80.5</v>
      </c>
      <c r="Q2846" t="s">
        <v>8318</v>
      </c>
      <c r="R2846" t="s">
        <v>8337</v>
      </c>
      <c r="S2846" s="9">
        <f t="shared" si="88"/>
        <v>42673.417534722219</v>
      </c>
      <c r="T2846" s="9">
        <f t="shared" si="89"/>
        <v>42714.249999999993</v>
      </c>
    </row>
    <row r="2847" spans="1:20" ht="45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>E2847/D2847</f>
        <v>9.987804878048781E-2</v>
      </c>
      <c r="P2847">
        <f>E2847/L2847</f>
        <v>744.5454545454545</v>
      </c>
      <c r="Q2847" t="s">
        <v>8318</v>
      </c>
      <c r="R2847" t="s">
        <v>8337</v>
      </c>
      <c r="S2847" s="9">
        <f t="shared" si="88"/>
        <v>42142.558773148143</v>
      </c>
      <c r="T2847" s="9">
        <f t="shared" si="89"/>
        <v>42163.416666666664</v>
      </c>
    </row>
    <row r="2848" spans="1:20" ht="30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>E2848/D2848</f>
        <v>1E-3</v>
      </c>
      <c r="P2848">
        <f>E2848/L2848</f>
        <v>7.5</v>
      </c>
      <c r="Q2848" t="s">
        <v>8318</v>
      </c>
      <c r="R2848" t="s">
        <v>8337</v>
      </c>
      <c r="S2848" s="9">
        <f t="shared" si="88"/>
        <v>42258.57199074074</v>
      </c>
      <c r="T2848" s="9">
        <f t="shared" si="89"/>
        <v>42288.57199074074</v>
      </c>
    </row>
    <row r="2849" spans="1:20" ht="45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>E2849/D2849</f>
        <v>7.7000000000000002E-3</v>
      </c>
      <c r="P2849">
        <f>E2849/L2849</f>
        <v>38.5</v>
      </c>
      <c r="Q2849" t="s">
        <v>8318</v>
      </c>
      <c r="R2849" t="s">
        <v>8337</v>
      </c>
      <c r="S2849" s="9">
        <f t="shared" si="88"/>
        <v>42391.141863425924</v>
      </c>
      <c r="T2849" s="9">
        <f t="shared" si="89"/>
        <v>42421.141863425924</v>
      </c>
    </row>
    <row r="2850" spans="1:20" ht="45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>E2850/D2850</f>
        <v>0.26900000000000002</v>
      </c>
      <c r="P2850">
        <f>E2850/L2850</f>
        <v>36.68181818181818</v>
      </c>
      <c r="Q2850" t="s">
        <v>8318</v>
      </c>
      <c r="R2850" t="s">
        <v>8337</v>
      </c>
      <c r="S2850" s="9">
        <f t="shared" si="88"/>
        <v>41796.32336805555</v>
      </c>
      <c r="T2850" s="9">
        <f t="shared" si="89"/>
        <v>41832.999305555553</v>
      </c>
    </row>
    <row r="2851" spans="1:20" ht="45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>E2851/D2851</f>
        <v>0.03</v>
      </c>
      <c r="P2851">
        <f>E2851/L2851</f>
        <v>75</v>
      </c>
      <c r="Q2851" t="s">
        <v>8318</v>
      </c>
      <c r="R2851" t="s">
        <v>8337</v>
      </c>
      <c r="S2851" s="9">
        <f t="shared" si="88"/>
        <v>42457.663182870368</v>
      </c>
      <c r="T2851" s="9">
        <f t="shared" si="89"/>
        <v>42487.371527777774</v>
      </c>
    </row>
    <row r="2852" spans="1:20" ht="45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>E2852/D2852</f>
        <v>6.6055045871559637E-2</v>
      </c>
      <c r="P2852">
        <f>E2852/L2852</f>
        <v>30</v>
      </c>
      <c r="Q2852" t="s">
        <v>8318</v>
      </c>
      <c r="R2852" t="s">
        <v>8337</v>
      </c>
      <c r="S2852" s="9">
        <f t="shared" si="88"/>
        <v>42040.621539351851</v>
      </c>
      <c r="T2852" s="9">
        <f t="shared" si="89"/>
        <v>42070.621539351851</v>
      </c>
    </row>
    <row r="2853" spans="1:20" ht="45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>E2853/D2853</f>
        <v>7.6923076923076926E-5</v>
      </c>
      <c r="P2853">
        <f>E2853/L2853</f>
        <v>1</v>
      </c>
      <c r="Q2853" t="s">
        <v>8318</v>
      </c>
      <c r="R2853" t="s">
        <v>8337</v>
      </c>
      <c r="S2853" s="9">
        <f t="shared" si="88"/>
        <v>42486.540081018517</v>
      </c>
      <c r="T2853" s="9">
        <f t="shared" si="89"/>
        <v>42516.540081018517</v>
      </c>
    </row>
    <row r="2854" spans="1:20" ht="45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>E2854/D2854</f>
        <v>1.1222222222222222E-2</v>
      </c>
      <c r="P2854">
        <f>E2854/L2854</f>
        <v>673.33333333333337</v>
      </c>
      <c r="Q2854" t="s">
        <v>8318</v>
      </c>
      <c r="R2854" t="s">
        <v>8337</v>
      </c>
      <c r="S2854" s="9">
        <f t="shared" si="88"/>
        <v>42198.557511574072</v>
      </c>
      <c r="T2854" s="9">
        <f t="shared" si="89"/>
        <v>42258.557511574072</v>
      </c>
    </row>
    <row r="2855" spans="1:20" ht="45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>E2855/D2855</f>
        <v>0</v>
      </c>
      <c r="P2855" t="e">
        <f>E2855/L2855</f>
        <v>#DIV/0!</v>
      </c>
      <c r="Q2855" t="s">
        <v>8318</v>
      </c>
      <c r="R2855" t="s">
        <v>8337</v>
      </c>
      <c r="S2855" s="9">
        <f t="shared" si="88"/>
        <v>42485.437013888884</v>
      </c>
      <c r="T2855" s="9">
        <f t="shared" si="89"/>
        <v>42515.437013888884</v>
      </c>
    </row>
    <row r="2856" spans="1:20" ht="45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>E2856/D2856</f>
        <v>0</v>
      </c>
      <c r="P2856" t="e">
        <f>E2856/L2856</f>
        <v>#DIV/0!</v>
      </c>
      <c r="Q2856" t="s">
        <v>8318</v>
      </c>
      <c r="R2856" t="s">
        <v>8337</v>
      </c>
      <c r="S2856" s="9">
        <f t="shared" si="88"/>
        <v>42707.71769675926</v>
      </c>
      <c r="T2856" s="9">
        <f t="shared" si="89"/>
        <v>42737.71769675926</v>
      </c>
    </row>
    <row r="2857" spans="1:20" ht="30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>E2857/D2857</f>
        <v>0</v>
      </c>
      <c r="P2857" t="e">
        <f>E2857/L2857</f>
        <v>#DIV/0!</v>
      </c>
      <c r="Q2857" t="s">
        <v>8318</v>
      </c>
      <c r="R2857" t="s">
        <v>8337</v>
      </c>
      <c r="S2857" s="9">
        <f t="shared" si="88"/>
        <v>42199.665069444447</v>
      </c>
      <c r="T2857" s="9">
        <f t="shared" si="89"/>
        <v>42259.665069444447</v>
      </c>
    </row>
    <row r="2858" spans="1:20" ht="45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>E2858/D2858</f>
        <v>0</v>
      </c>
      <c r="P2858" t="e">
        <f>E2858/L2858</f>
        <v>#DIV/0!</v>
      </c>
      <c r="Q2858" t="s">
        <v>8318</v>
      </c>
      <c r="R2858" t="s">
        <v>8337</v>
      </c>
      <c r="S2858" s="9">
        <f t="shared" si="88"/>
        <v>42139.333969907406</v>
      </c>
      <c r="T2858" s="9">
        <f t="shared" si="89"/>
        <v>42169.333969907406</v>
      </c>
    </row>
    <row r="2859" spans="1:20" ht="45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>E2859/D2859</f>
        <v>0</v>
      </c>
      <c r="P2859" t="e">
        <f>E2859/L2859</f>
        <v>#DIV/0!</v>
      </c>
      <c r="Q2859" t="s">
        <v>8318</v>
      </c>
      <c r="R2859" t="s">
        <v>8337</v>
      </c>
      <c r="S2859" s="9">
        <f t="shared" si="88"/>
        <v>42461.239328703705</v>
      </c>
      <c r="T2859" s="9">
        <f t="shared" si="89"/>
        <v>42481.239328703705</v>
      </c>
    </row>
    <row r="2860" spans="1:20" ht="30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>E2860/D2860</f>
        <v>1.4999999999999999E-4</v>
      </c>
      <c r="P2860">
        <f>E2860/L2860</f>
        <v>25</v>
      </c>
      <c r="Q2860" t="s">
        <v>8318</v>
      </c>
      <c r="R2860" t="s">
        <v>8337</v>
      </c>
      <c r="S2860" s="9">
        <f t="shared" si="88"/>
        <v>42529.52238425926</v>
      </c>
      <c r="T2860" s="9">
        <f t="shared" si="89"/>
        <v>42559.52238425926</v>
      </c>
    </row>
    <row r="2861" spans="1:20" ht="45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>E2861/D2861</f>
        <v>0</v>
      </c>
      <c r="P2861" t="e">
        <f>E2861/L2861</f>
        <v>#DIV/0!</v>
      </c>
      <c r="Q2861" t="s">
        <v>8318</v>
      </c>
      <c r="R2861" t="s">
        <v>8337</v>
      </c>
      <c r="S2861" s="9">
        <f t="shared" si="88"/>
        <v>42115.728217592587</v>
      </c>
      <c r="T2861" s="9">
        <f t="shared" si="89"/>
        <v>42146.017361111109</v>
      </c>
    </row>
    <row r="2862" spans="1:20" ht="45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>E2862/D2862</f>
        <v>0</v>
      </c>
      <c r="P2862" t="e">
        <f>E2862/L2862</f>
        <v>#DIV/0!</v>
      </c>
      <c r="Q2862" t="s">
        <v>8318</v>
      </c>
      <c r="R2862" t="s">
        <v>8337</v>
      </c>
      <c r="S2862" s="9">
        <f t="shared" si="88"/>
        <v>42086.603067129625</v>
      </c>
      <c r="T2862" s="9">
        <f t="shared" si="89"/>
        <v>42134.603067129625</v>
      </c>
    </row>
    <row r="2863" spans="1:20" ht="45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>E2863/D2863</f>
        <v>1.0000000000000001E-5</v>
      </c>
      <c r="P2863">
        <f>E2863/L2863</f>
        <v>1</v>
      </c>
      <c r="Q2863" t="s">
        <v>8318</v>
      </c>
      <c r="R2863" t="s">
        <v>8337</v>
      </c>
      <c r="S2863" s="9">
        <f t="shared" si="88"/>
        <v>42389.962928240733</v>
      </c>
      <c r="T2863" s="9">
        <f t="shared" si="89"/>
        <v>42419.962928240733</v>
      </c>
    </row>
    <row r="2864" spans="1:20" ht="45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>E2864/D2864</f>
        <v>2.1000000000000001E-2</v>
      </c>
      <c r="P2864">
        <f>E2864/L2864</f>
        <v>17.5</v>
      </c>
      <c r="Q2864" t="s">
        <v>8318</v>
      </c>
      <c r="R2864" t="s">
        <v>8320</v>
      </c>
      <c r="S2864" s="9">
        <f t="shared" si="88"/>
        <v>41550.714641203704</v>
      </c>
      <c r="T2864" s="9">
        <f t="shared" si="89"/>
        <v>41580.714641203704</v>
      </c>
    </row>
    <row r="2865" spans="1:20" ht="45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>E2865/D2865</f>
        <v>1E-3</v>
      </c>
      <c r="P2865">
        <f>E2865/L2865</f>
        <v>5</v>
      </c>
      <c r="Q2865" t="s">
        <v>8318</v>
      </c>
      <c r="R2865" t="s">
        <v>8320</v>
      </c>
      <c r="S2865" s="9">
        <f t="shared" si="88"/>
        <v>41136.649722222217</v>
      </c>
      <c r="T2865" s="9">
        <f t="shared" si="89"/>
        <v>41159.118750000001</v>
      </c>
    </row>
    <row r="2866" spans="1:20" ht="45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>E2866/D2866</f>
        <v>7.1428571428571426E-3</v>
      </c>
      <c r="P2866">
        <f>E2866/L2866</f>
        <v>25</v>
      </c>
      <c r="Q2866" t="s">
        <v>8318</v>
      </c>
      <c r="R2866" t="s">
        <v>8320</v>
      </c>
      <c r="S2866" s="9">
        <f t="shared" si="88"/>
        <v>42547.984664351847</v>
      </c>
      <c r="T2866" s="9">
        <f t="shared" si="89"/>
        <v>42572.984664351847</v>
      </c>
    </row>
    <row r="2867" spans="1:20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>E2867/D2867</f>
        <v>0</v>
      </c>
      <c r="P2867" t="e">
        <f>E2867/L2867</f>
        <v>#DIV/0!</v>
      </c>
      <c r="Q2867" t="s">
        <v>8318</v>
      </c>
      <c r="R2867" t="s">
        <v>8320</v>
      </c>
      <c r="S2867" s="9">
        <f t="shared" si="88"/>
        <v>41052.992627314808</v>
      </c>
      <c r="T2867" s="9">
        <f t="shared" si="89"/>
        <v>41111.410416666666</v>
      </c>
    </row>
    <row r="2868" spans="1:20" ht="45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>E2868/D2868</f>
        <v>2.2388059701492536E-2</v>
      </c>
      <c r="P2868">
        <f>E2868/L2868</f>
        <v>50</v>
      </c>
      <c r="Q2868" t="s">
        <v>8318</v>
      </c>
      <c r="R2868" t="s">
        <v>8320</v>
      </c>
      <c r="S2868" s="9">
        <f t="shared" si="88"/>
        <v>42130.587650462963</v>
      </c>
      <c r="T2868" s="9">
        <f t="shared" si="89"/>
        <v>42175.587650462963</v>
      </c>
    </row>
    <row r="2869" spans="1:20" ht="45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>E2869/D2869</f>
        <v>2.3999999999999998E-3</v>
      </c>
      <c r="P2869">
        <f>E2869/L2869</f>
        <v>16</v>
      </c>
      <c r="Q2869" t="s">
        <v>8318</v>
      </c>
      <c r="R2869" t="s">
        <v>8320</v>
      </c>
      <c r="S2869" s="9">
        <f t="shared" si="88"/>
        <v>42031.960196759253</v>
      </c>
      <c r="T2869" s="9">
        <f t="shared" si="89"/>
        <v>42061.960196759253</v>
      </c>
    </row>
    <row r="2870" spans="1:20" ht="45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>E2870/D2870</f>
        <v>0</v>
      </c>
      <c r="P2870" t="e">
        <f>E2870/L2870</f>
        <v>#DIV/0!</v>
      </c>
      <c r="Q2870" t="s">
        <v>8318</v>
      </c>
      <c r="R2870" t="s">
        <v>8320</v>
      </c>
      <c r="S2870" s="9">
        <f t="shared" si="88"/>
        <v>42554.709155092591</v>
      </c>
      <c r="T2870" s="9">
        <f t="shared" si="89"/>
        <v>42584.709155092591</v>
      </c>
    </row>
    <row r="2871" spans="1:20" ht="45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>E2871/D2871</f>
        <v>2.4E-2</v>
      </c>
      <c r="P2871">
        <f>E2871/L2871</f>
        <v>60</v>
      </c>
      <c r="Q2871" t="s">
        <v>8318</v>
      </c>
      <c r="R2871" t="s">
        <v>8320</v>
      </c>
      <c r="S2871" s="9">
        <f t="shared" si="88"/>
        <v>41614.354861111111</v>
      </c>
      <c r="T2871" s="9">
        <f t="shared" si="89"/>
        <v>41644.354861111111</v>
      </c>
    </row>
    <row r="2872" spans="1:20" ht="45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>E2872/D2872</f>
        <v>0</v>
      </c>
      <c r="P2872" t="e">
        <f>E2872/L2872</f>
        <v>#DIV/0!</v>
      </c>
      <c r="Q2872" t="s">
        <v>8318</v>
      </c>
      <c r="R2872" t="s">
        <v>8320</v>
      </c>
      <c r="S2872" s="9">
        <f t="shared" si="88"/>
        <v>41198.403379629628</v>
      </c>
      <c r="T2872" s="9">
        <f t="shared" si="89"/>
        <v>41228.445046296292</v>
      </c>
    </row>
    <row r="2873" spans="1:20" ht="45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>E2873/D2873</f>
        <v>0.30862068965517242</v>
      </c>
      <c r="P2873">
        <f>E2873/L2873</f>
        <v>47.10526315789474</v>
      </c>
      <c r="Q2873" t="s">
        <v>8318</v>
      </c>
      <c r="R2873" t="s">
        <v>8320</v>
      </c>
      <c r="S2873" s="9">
        <f t="shared" si="88"/>
        <v>41520.352708333332</v>
      </c>
      <c r="T2873" s="9">
        <f t="shared" si="89"/>
        <v>41549.352708333332</v>
      </c>
    </row>
    <row r="2874" spans="1:20" ht="30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>E2874/D2874</f>
        <v>8.3333333333333329E-2</v>
      </c>
      <c r="P2874">
        <f>E2874/L2874</f>
        <v>100</v>
      </c>
      <c r="Q2874" t="s">
        <v>8318</v>
      </c>
      <c r="R2874" t="s">
        <v>8320</v>
      </c>
      <c r="S2874" s="9">
        <f t="shared" si="88"/>
        <v>41991.505127314813</v>
      </c>
      <c r="T2874" s="9">
        <f t="shared" si="89"/>
        <v>42050.443055555552</v>
      </c>
    </row>
    <row r="2875" spans="1:20" ht="45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>E2875/D2875</f>
        <v>7.4999999999999997E-3</v>
      </c>
      <c r="P2875">
        <f>E2875/L2875</f>
        <v>15</v>
      </c>
      <c r="Q2875" t="s">
        <v>8318</v>
      </c>
      <c r="R2875" t="s">
        <v>8320</v>
      </c>
      <c r="S2875" s="9">
        <f t="shared" si="88"/>
        <v>40682.676458333335</v>
      </c>
      <c r="T2875" s="9">
        <f t="shared" si="89"/>
        <v>40712.676458333335</v>
      </c>
    </row>
    <row r="2876" spans="1:20" ht="30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>E2876/D2876</f>
        <v>0</v>
      </c>
      <c r="P2876" t="e">
        <f>E2876/L2876</f>
        <v>#DIV/0!</v>
      </c>
      <c r="Q2876" t="s">
        <v>8318</v>
      </c>
      <c r="R2876" t="s">
        <v>8320</v>
      </c>
      <c r="S2876" s="9">
        <f t="shared" si="88"/>
        <v>41411.658275462956</v>
      </c>
      <c r="T2876" s="9">
        <f t="shared" si="89"/>
        <v>41441.658275462956</v>
      </c>
    </row>
    <row r="2877" spans="1:20" ht="45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>E2877/D2877</f>
        <v>8.8999999999999996E-2</v>
      </c>
      <c r="P2877">
        <f>E2877/L2877</f>
        <v>40.454545454545453</v>
      </c>
      <c r="Q2877" t="s">
        <v>8318</v>
      </c>
      <c r="R2877" t="s">
        <v>8320</v>
      </c>
      <c r="S2877" s="9">
        <f t="shared" si="88"/>
        <v>42067.514039351845</v>
      </c>
      <c r="T2877" s="9">
        <f t="shared" si="89"/>
        <v>42097.443055555552</v>
      </c>
    </row>
    <row r="2878" spans="1:20" ht="30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>E2878/D2878</f>
        <v>0</v>
      </c>
      <c r="P2878" t="e">
        <f>E2878/L2878</f>
        <v>#DIV/0!</v>
      </c>
      <c r="Q2878" t="s">
        <v>8318</v>
      </c>
      <c r="R2878" t="s">
        <v>8320</v>
      </c>
      <c r="S2878" s="9">
        <f t="shared" si="88"/>
        <v>40752.581377314811</v>
      </c>
      <c r="T2878" s="9">
        <f t="shared" si="89"/>
        <v>40782.581377314811</v>
      </c>
    </row>
    <row r="2879" spans="1:20" ht="45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>E2879/D2879</f>
        <v>0</v>
      </c>
      <c r="P2879" t="e">
        <f>E2879/L2879</f>
        <v>#DIV/0!</v>
      </c>
      <c r="Q2879" t="s">
        <v>8318</v>
      </c>
      <c r="R2879" t="s">
        <v>8320</v>
      </c>
      <c r="S2879" s="9">
        <f t="shared" si="88"/>
        <v>41838.266886574071</v>
      </c>
      <c r="T2879" s="9">
        <f t="shared" si="89"/>
        <v>41898.266886574071</v>
      </c>
    </row>
    <row r="2880" spans="1:20" ht="45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>E2880/D2880</f>
        <v>6.666666666666667E-5</v>
      </c>
      <c r="P2880">
        <f>E2880/L2880</f>
        <v>1</v>
      </c>
      <c r="Q2880" t="s">
        <v>8318</v>
      </c>
      <c r="R2880" t="s">
        <v>8320</v>
      </c>
      <c r="S2880" s="9">
        <f t="shared" si="88"/>
        <v>41444.434282407405</v>
      </c>
      <c r="T2880" s="9">
        <f t="shared" si="89"/>
        <v>41486.613194444442</v>
      </c>
    </row>
    <row r="2881" spans="1:20" ht="45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>E2881/D2881</f>
        <v>1.9E-2</v>
      </c>
      <c r="P2881">
        <f>E2881/L2881</f>
        <v>19</v>
      </c>
      <c r="Q2881" t="s">
        <v>8318</v>
      </c>
      <c r="R2881" t="s">
        <v>8320</v>
      </c>
      <c r="S2881" s="9">
        <f t="shared" si="88"/>
        <v>41840.775208333333</v>
      </c>
      <c r="T2881" s="9">
        <f t="shared" si="89"/>
        <v>41885.775208333333</v>
      </c>
    </row>
    <row r="2882" spans="1:20" ht="45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>E2882/D2882</f>
        <v>2.5000000000000001E-3</v>
      </c>
      <c r="P2882">
        <f>E2882/L2882</f>
        <v>5</v>
      </c>
      <c r="Q2882" t="s">
        <v>8318</v>
      </c>
      <c r="R2882" t="s">
        <v>8320</v>
      </c>
      <c r="S2882" s="9">
        <f t="shared" si="88"/>
        <v>42526.798993055556</v>
      </c>
      <c r="T2882" s="9">
        <f t="shared" si="89"/>
        <v>42586.798993055556</v>
      </c>
    </row>
    <row r="2883" spans="1:20" ht="45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>E2883/D2883</f>
        <v>0.25035714285714283</v>
      </c>
      <c r="P2883">
        <f>E2883/L2883</f>
        <v>46.733333333333334</v>
      </c>
      <c r="Q2883" t="s">
        <v>8318</v>
      </c>
      <c r="R2883" t="s">
        <v>8320</v>
      </c>
      <c r="S2883" s="9">
        <f t="shared" ref="S2883:S2946" si="90">(J2883/86400)+25569+(-5/24)</f>
        <v>41365.69626157407</v>
      </c>
      <c r="T2883" s="9">
        <f t="shared" ref="T2883:T2946" si="91">(I2883/86400)+25569+(-5/24)</f>
        <v>41395.69626157407</v>
      </c>
    </row>
    <row r="2884" spans="1:20" ht="45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>E2884/D2884</f>
        <v>3.3333333333333332E-4</v>
      </c>
      <c r="P2884">
        <f>E2884/L2884</f>
        <v>3</v>
      </c>
      <c r="Q2884" t="s">
        <v>8334</v>
      </c>
      <c r="R2884" t="s">
        <v>8339</v>
      </c>
      <c r="S2884" s="9">
        <f t="shared" si="90"/>
        <v>41974.503912037035</v>
      </c>
      <c r="T2884" s="9">
        <f t="shared" si="91"/>
        <v>42004.503912037035</v>
      </c>
    </row>
    <row r="2885" spans="1:20" ht="45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>E2885/D2885</f>
        <v>0.04</v>
      </c>
      <c r="P2885">
        <f>E2885/L2885</f>
        <v>20</v>
      </c>
      <c r="Q2885" t="s">
        <v>8334</v>
      </c>
      <c r="R2885" t="s">
        <v>8339</v>
      </c>
      <c r="S2885" s="9">
        <f t="shared" si="90"/>
        <v>42170.788194444445</v>
      </c>
      <c r="T2885" s="9">
        <f t="shared" si="91"/>
        <v>42185.788194444445</v>
      </c>
    </row>
    <row r="2886" spans="1:20" ht="45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>E2886/D2886</f>
        <v>4.4444444444444444E-3</v>
      </c>
      <c r="P2886">
        <f>E2886/L2886</f>
        <v>10</v>
      </c>
      <c r="Q2886" t="s">
        <v>8334</v>
      </c>
      <c r="R2886" t="s">
        <v>8339</v>
      </c>
      <c r="S2886" s="9">
        <f t="shared" si="90"/>
        <v>41935.301319444443</v>
      </c>
      <c r="T2886" s="9">
        <f t="shared" si="91"/>
        <v>41965.342986111107</v>
      </c>
    </row>
    <row r="2887" spans="1:20" ht="45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>E2887/D2887</f>
        <v>0</v>
      </c>
      <c r="P2887" t="e">
        <f>E2887/L2887</f>
        <v>#DIV/0!</v>
      </c>
      <c r="Q2887" t="s">
        <v>8334</v>
      </c>
      <c r="R2887" t="s">
        <v>8339</v>
      </c>
      <c r="S2887" s="9">
        <f t="shared" si="90"/>
        <v>42052.842870370368</v>
      </c>
      <c r="T2887" s="9">
        <f t="shared" si="91"/>
        <v>42094.804166666661</v>
      </c>
    </row>
    <row r="2888" spans="1:20" ht="45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>E2888/D2888</f>
        <v>3.3333333333333332E-4</v>
      </c>
      <c r="P2888">
        <f>E2888/L2888</f>
        <v>1</v>
      </c>
      <c r="Q2888" t="s">
        <v>8334</v>
      </c>
      <c r="R2888" t="s">
        <v>8339</v>
      </c>
      <c r="S2888" s="9">
        <f t="shared" si="90"/>
        <v>42031.676319444443</v>
      </c>
      <c r="T2888" s="9">
        <f t="shared" si="91"/>
        <v>42065.677777777775</v>
      </c>
    </row>
    <row r="2889" spans="1:20" ht="45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>E2889/D2889</f>
        <v>0.28899999999999998</v>
      </c>
      <c r="P2889">
        <f>E2889/L2889</f>
        <v>26.272727272727273</v>
      </c>
      <c r="Q2889" t="s">
        <v>8334</v>
      </c>
      <c r="R2889" t="s">
        <v>8339</v>
      </c>
      <c r="S2889" s="9">
        <f t="shared" si="90"/>
        <v>41839.004618055551</v>
      </c>
      <c r="T2889" s="9">
        <f t="shared" si="91"/>
        <v>41899.004618055551</v>
      </c>
    </row>
    <row r="2890" spans="1:20" ht="45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>E2890/D2890</f>
        <v>0</v>
      </c>
      <c r="P2890" t="e">
        <f>E2890/L2890</f>
        <v>#DIV/0!</v>
      </c>
      <c r="Q2890" t="s">
        <v>8334</v>
      </c>
      <c r="R2890" t="s">
        <v>8339</v>
      </c>
      <c r="S2890" s="9">
        <f t="shared" si="90"/>
        <v>42782.218541666669</v>
      </c>
      <c r="T2890" s="9">
        <f t="shared" si="91"/>
        <v>42789.218541666669</v>
      </c>
    </row>
    <row r="2891" spans="1:20" ht="30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>E2891/D2891</f>
        <v>8.5714285714285715E-2</v>
      </c>
      <c r="P2891">
        <f>E2891/L2891</f>
        <v>60</v>
      </c>
      <c r="Q2891" t="s">
        <v>8334</v>
      </c>
      <c r="R2891" t="s">
        <v>8339</v>
      </c>
      <c r="S2891" s="9">
        <f t="shared" si="90"/>
        <v>42286.673842592594</v>
      </c>
      <c r="T2891" s="9">
        <f t="shared" si="91"/>
        <v>42316.715509259258</v>
      </c>
    </row>
    <row r="2892" spans="1:20" ht="45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>E2892/D2892</f>
        <v>0.34</v>
      </c>
      <c r="P2892">
        <f>E2892/L2892</f>
        <v>28.333333333333332</v>
      </c>
      <c r="Q2892" t="s">
        <v>8334</v>
      </c>
      <c r="R2892" t="s">
        <v>8339</v>
      </c>
      <c r="S2892" s="9">
        <f t="shared" si="90"/>
        <v>42280.927766203698</v>
      </c>
      <c r="T2892" s="9">
        <f t="shared" si="91"/>
        <v>42310.96943287037</v>
      </c>
    </row>
    <row r="2893" spans="1:20" ht="45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>E2893/D2893</f>
        <v>0.13466666666666666</v>
      </c>
      <c r="P2893">
        <f>E2893/L2893</f>
        <v>14.428571428571429</v>
      </c>
      <c r="Q2893" t="s">
        <v>8334</v>
      </c>
      <c r="R2893" t="s">
        <v>8339</v>
      </c>
      <c r="S2893" s="9">
        <f t="shared" si="90"/>
        <v>42472.24113425926</v>
      </c>
      <c r="T2893" s="9">
        <f t="shared" si="91"/>
        <v>42502.24113425926</v>
      </c>
    </row>
    <row r="2894" spans="1:20" ht="45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>E2894/D2894</f>
        <v>0</v>
      </c>
      <c r="P2894" t="e">
        <f>E2894/L2894</f>
        <v>#DIV/0!</v>
      </c>
      <c r="Q2894" t="s">
        <v>8334</v>
      </c>
      <c r="R2894" t="s">
        <v>8339</v>
      </c>
      <c r="S2894" s="9">
        <f t="shared" si="90"/>
        <v>42121.616192129623</v>
      </c>
      <c r="T2894" s="9">
        <f t="shared" si="91"/>
        <v>42151.616192129623</v>
      </c>
    </row>
    <row r="2895" spans="1:20" ht="45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>E2895/D2895</f>
        <v>0.49186046511627907</v>
      </c>
      <c r="P2895">
        <f>E2895/L2895</f>
        <v>132.1875</v>
      </c>
      <c r="Q2895" t="s">
        <v>8334</v>
      </c>
      <c r="R2895" t="s">
        <v>8339</v>
      </c>
      <c r="S2895" s="9">
        <f t="shared" si="90"/>
        <v>41892.480416666665</v>
      </c>
      <c r="T2895" s="9">
        <f t="shared" si="91"/>
        <v>41912.957638888889</v>
      </c>
    </row>
    <row r="2896" spans="1:20" ht="45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>E2896/D2896</f>
        <v>0</v>
      </c>
      <c r="P2896" t="e">
        <f>E2896/L2896</f>
        <v>#DIV/0!</v>
      </c>
      <c r="Q2896" t="s">
        <v>8334</v>
      </c>
      <c r="R2896" t="s">
        <v>8339</v>
      </c>
      <c r="S2896" s="9">
        <f t="shared" si="90"/>
        <v>42219.074618055551</v>
      </c>
      <c r="T2896" s="9">
        <f t="shared" si="91"/>
        <v>42249.074618055551</v>
      </c>
    </row>
    <row r="2897" spans="1:20" ht="45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>E2897/D2897</f>
        <v>0</v>
      </c>
      <c r="P2897" t="e">
        <f>E2897/L2897</f>
        <v>#DIV/0!</v>
      </c>
      <c r="Q2897" t="s">
        <v>8334</v>
      </c>
      <c r="R2897" t="s">
        <v>8339</v>
      </c>
      <c r="S2897" s="9">
        <f t="shared" si="90"/>
        <v>42188.043865740743</v>
      </c>
      <c r="T2897" s="9">
        <f t="shared" si="91"/>
        <v>42218.043865740743</v>
      </c>
    </row>
    <row r="2898" spans="1:20" ht="45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>E2898/D2898</f>
        <v>0</v>
      </c>
      <c r="P2898" t="e">
        <f>E2898/L2898</f>
        <v>#DIV/0!</v>
      </c>
      <c r="Q2898" t="s">
        <v>8334</v>
      </c>
      <c r="R2898" t="s">
        <v>8339</v>
      </c>
      <c r="S2898" s="9">
        <f t="shared" si="90"/>
        <v>42241.405462962961</v>
      </c>
      <c r="T2898" s="9">
        <f t="shared" si="91"/>
        <v>42264.499999999993</v>
      </c>
    </row>
    <row r="2899" spans="1:20" ht="45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>E2899/D2899</f>
        <v>0.45133333333333331</v>
      </c>
      <c r="P2899">
        <f>E2899/L2899</f>
        <v>56.416666666666664</v>
      </c>
      <c r="Q2899" t="s">
        <v>8334</v>
      </c>
      <c r="R2899" t="s">
        <v>8339</v>
      </c>
      <c r="S2899" s="9">
        <f t="shared" si="90"/>
        <v>42524.944722222215</v>
      </c>
      <c r="T2899" s="9">
        <f t="shared" si="91"/>
        <v>42554.944722222215</v>
      </c>
    </row>
    <row r="2900" spans="1:20" ht="45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>E2900/D2900</f>
        <v>0.04</v>
      </c>
      <c r="P2900">
        <f>E2900/L2900</f>
        <v>100</v>
      </c>
      <c r="Q2900" t="s">
        <v>8334</v>
      </c>
      <c r="R2900" t="s">
        <v>8339</v>
      </c>
      <c r="S2900" s="9">
        <f t="shared" si="90"/>
        <v>41871.444826388884</v>
      </c>
      <c r="T2900" s="9">
        <f t="shared" si="91"/>
        <v>41902.444826388884</v>
      </c>
    </row>
    <row r="2901" spans="1:20" ht="30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>E2901/D2901</f>
        <v>4.6666666666666669E-2</v>
      </c>
      <c r="P2901">
        <f>E2901/L2901</f>
        <v>11.666666666666666</v>
      </c>
      <c r="Q2901" t="s">
        <v>8334</v>
      </c>
      <c r="R2901" t="s">
        <v>8339</v>
      </c>
      <c r="S2901" s="9">
        <f t="shared" si="90"/>
        <v>42185.189340277771</v>
      </c>
      <c r="T2901" s="9">
        <f t="shared" si="91"/>
        <v>42244.299999999996</v>
      </c>
    </row>
    <row r="2902" spans="1:20" ht="30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>E2902/D2902</f>
        <v>3.3333333333333335E-3</v>
      </c>
      <c r="P2902">
        <f>E2902/L2902</f>
        <v>50</v>
      </c>
      <c r="Q2902" t="s">
        <v>8334</v>
      </c>
      <c r="R2902" t="s">
        <v>8339</v>
      </c>
      <c r="S2902" s="9">
        <f t="shared" si="90"/>
        <v>42107.844895833332</v>
      </c>
      <c r="T2902" s="9">
        <f t="shared" si="91"/>
        <v>42122.844895833332</v>
      </c>
    </row>
    <row r="2903" spans="1:20" ht="45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>E2903/D2903</f>
        <v>3.7600000000000001E-2</v>
      </c>
      <c r="P2903">
        <f>E2903/L2903</f>
        <v>23.5</v>
      </c>
      <c r="Q2903" t="s">
        <v>8334</v>
      </c>
      <c r="R2903" t="s">
        <v>8339</v>
      </c>
      <c r="S2903" s="9">
        <f t="shared" si="90"/>
        <v>41935.812418981477</v>
      </c>
      <c r="T2903" s="9">
        <f t="shared" si="91"/>
        <v>41955.854085648149</v>
      </c>
    </row>
    <row r="2904" spans="1:20" ht="45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>E2904/D2904</f>
        <v>5.0000000000000001E-3</v>
      </c>
      <c r="P2904">
        <f>E2904/L2904</f>
        <v>5</v>
      </c>
      <c r="Q2904" t="s">
        <v>8334</v>
      </c>
      <c r="R2904" t="s">
        <v>8341</v>
      </c>
      <c r="S2904" s="9">
        <f t="shared" si="90"/>
        <v>42325.240624999999</v>
      </c>
      <c r="T2904" s="9">
        <f t="shared" si="91"/>
        <v>42357.240624999999</v>
      </c>
    </row>
    <row r="2905" spans="1:20" ht="30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>E2905/D2905</f>
        <v>9.2999999999999999E-2</v>
      </c>
      <c r="P2905">
        <f>E2905/L2905</f>
        <v>31</v>
      </c>
      <c r="Q2905" t="s">
        <v>8334</v>
      </c>
      <c r="R2905" t="s">
        <v>8341</v>
      </c>
      <c r="S2905" s="9">
        <f t="shared" si="90"/>
        <v>42246.581631944442</v>
      </c>
      <c r="T2905" s="9">
        <f t="shared" si="91"/>
        <v>42303.680555555555</v>
      </c>
    </row>
    <row r="2906" spans="1:20" ht="45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>E2906/D2906</f>
        <v>7.5000000000000002E-4</v>
      </c>
      <c r="P2906">
        <f>E2906/L2906</f>
        <v>15</v>
      </c>
      <c r="Q2906" t="s">
        <v>8334</v>
      </c>
      <c r="R2906" t="s">
        <v>8341</v>
      </c>
      <c r="S2906" s="9">
        <f t="shared" si="90"/>
        <v>41877.696655092594</v>
      </c>
      <c r="T2906" s="9">
        <f t="shared" si="91"/>
        <v>41907.696655092594</v>
      </c>
    </row>
    <row r="2907" spans="1:20" ht="45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>E2907/D2907</f>
        <v>0</v>
      </c>
      <c r="P2907" t="e">
        <f>E2907/L2907</f>
        <v>#DIV/0!</v>
      </c>
      <c r="Q2907" t="s">
        <v>8334</v>
      </c>
      <c r="R2907" t="s">
        <v>8341</v>
      </c>
      <c r="S2907" s="9">
        <f t="shared" si="90"/>
        <v>41779.440983796296</v>
      </c>
      <c r="T2907" s="9">
        <f t="shared" si="91"/>
        <v>41789.440983796296</v>
      </c>
    </row>
    <row r="2908" spans="1:20" ht="45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>E2908/D2908</f>
        <v>0.79</v>
      </c>
      <c r="P2908">
        <f>E2908/L2908</f>
        <v>131.66666666666666</v>
      </c>
      <c r="Q2908" t="s">
        <v>8334</v>
      </c>
      <c r="R2908" t="s">
        <v>8341</v>
      </c>
      <c r="S2908" s="9">
        <f t="shared" si="90"/>
        <v>42707.687129629623</v>
      </c>
      <c r="T2908" s="9">
        <f t="shared" si="91"/>
        <v>42729.249999999993</v>
      </c>
    </row>
    <row r="2909" spans="1:20" ht="30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>E2909/D2909</f>
        <v>0</v>
      </c>
      <c r="P2909" t="e">
        <f>E2909/L2909</f>
        <v>#DIV/0!</v>
      </c>
      <c r="Q2909" t="s">
        <v>8334</v>
      </c>
      <c r="R2909" t="s">
        <v>8341</v>
      </c>
      <c r="S2909" s="9">
        <f t="shared" si="90"/>
        <v>42068.896087962959</v>
      </c>
      <c r="T2909" s="9">
        <f t="shared" si="91"/>
        <v>42098.854421296295</v>
      </c>
    </row>
    <row r="2910" spans="1:20" ht="45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>E2910/D2910</f>
        <v>1.3333333333333334E-4</v>
      </c>
      <c r="P2910">
        <f>E2910/L2910</f>
        <v>1</v>
      </c>
      <c r="Q2910" t="s">
        <v>8334</v>
      </c>
      <c r="R2910" t="s">
        <v>8341</v>
      </c>
      <c r="S2910" s="9">
        <f t="shared" si="90"/>
        <v>41956.742650462962</v>
      </c>
      <c r="T2910" s="9">
        <f t="shared" si="91"/>
        <v>41986.742650462962</v>
      </c>
    </row>
    <row r="2911" spans="1:20" ht="30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>E2911/D2911</f>
        <v>0</v>
      </c>
      <c r="P2911" t="e">
        <f>E2911/L2911</f>
        <v>#DIV/0!</v>
      </c>
      <c r="Q2911" t="s">
        <v>8334</v>
      </c>
      <c r="R2911" t="s">
        <v>8341</v>
      </c>
      <c r="S2911" s="9">
        <f t="shared" si="90"/>
        <v>42005.041655092595</v>
      </c>
      <c r="T2911" s="9">
        <f t="shared" si="91"/>
        <v>42035.633333333331</v>
      </c>
    </row>
    <row r="2912" spans="1:20" ht="45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>E2912/D2912</f>
        <v>0</v>
      </c>
      <c r="P2912" t="e">
        <f>E2912/L2912</f>
        <v>#DIV/0!</v>
      </c>
      <c r="Q2912" t="s">
        <v>8334</v>
      </c>
      <c r="R2912" t="s">
        <v>8341</v>
      </c>
      <c r="S2912" s="9">
        <f t="shared" si="90"/>
        <v>42256.776458333326</v>
      </c>
      <c r="T2912" s="9">
        <f t="shared" si="91"/>
        <v>42286.776458333326</v>
      </c>
    </row>
    <row r="2913" spans="1:20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>E2913/D2913</f>
        <v>1.7000000000000001E-2</v>
      </c>
      <c r="P2913">
        <f>E2913/L2913</f>
        <v>510</v>
      </c>
      <c r="Q2913" t="s">
        <v>8334</v>
      </c>
      <c r="R2913" t="s">
        <v>8341</v>
      </c>
      <c r="S2913" s="9">
        <f t="shared" si="90"/>
        <v>42240.648888888885</v>
      </c>
      <c r="T2913" s="9">
        <f t="shared" si="91"/>
        <v>42270.648888888885</v>
      </c>
    </row>
    <row r="2914" spans="1:20" ht="45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>E2914/D2914</f>
        <v>0.29228571428571426</v>
      </c>
      <c r="P2914">
        <f>E2914/L2914</f>
        <v>44.478260869565219</v>
      </c>
      <c r="Q2914" t="s">
        <v>8334</v>
      </c>
      <c r="R2914" t="s">
        <v>8341</v>
      </c>
      <c r="S2914" s="9">
        <f t="shared" si="90"/>
        <v>42433.517835648141</v>
      </c>
      <c r="T2914" s="9">
        <f t="shared" si="91"/>
        <v>42463.476168981484</v>
      </c>
    </row>
    <row r="2915" spans="1:20" ht="30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>E2915/D2915</f>
        <v>0</v>
      </c>
      <c r="P2915" t="e">
        <f>E2915/L2915</f>
        <v>#DIV/0!</v>
      </c>
      <c r="Q2915" t="s">
        <v>8334</v>
      </c>
      <c r="R2915" t="s">
        <v>8341</v>
      </c>
      <c r="S2915" s="9">
        <f t="shared" si="90"/>
        <v>42045.86440972222</v>
      </c>
      <c r="T2915" s="9">
        <f t="shared" si="91"/>
        <v>42090.822743055549</v>
      </c>
    </row>
    <row r="2916" spans="1:20" ht="30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>E2916/D2916</f>
        <v>1.3636363636363637E-4</v>
      </c>
      <c r="P2916">
        <f>E2916/L2916</f>
        <v>1</v>
      </c>
      <c r="Q2916" t="s">
        <v>8334</v>
      </c>
      <c r="R2916" t="s">
        <v>8341</v>
      </c>
      <c r="S2916" s="9">
        <f t="shared" si="90"/>
        <v>42033.63721064815</v>
      </c>
      <c r="T2916" s="9">
        <f t="shared" si="91"/>
        <v>42063.63721064815</v>
      </c>
    </row>
    <row r="2917" spans="1:20" ht="30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>E2917/D2917</f>
        <v>0.20499999999999999</v>
      </c>
      <c r="P2917">
        <f>E2917/L2917</f>
        <v>20.5</v>
      </c>
      <c r="Q2917" t="s">
        <v>8334</v>
      </c>
      <c r="R2917" t="s">
        <v>8341</v>
      </c>
      <c r="S2917" s="9">
        <f t="shared" si="90"/>
        <v>42445.504421296289</v>
      </c>
      <c r="T2917" s="9">
        <f t="shared" si="91"/>
        <v>42505.472916666666</v>
      </c>
    </row>
    <row r="2918" spans="1:20" ht="45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>E2918/D2918</f>
        <v>2.8E-3</v>
      </c>
      <c r="P2918">
        <f>E2918/L2918</f>
        <v>40</v>
      </c>
      <c r="Q2918" t="s">
        <v>8334</v>
      </c>
      <c r="R2918" t="s">
        <v>8341</v>
      </c>
      <c r="S2918" s="9">
        <f t="shared" si="90"/>
        <v>41779.84175925926</v>
      </c>
      <c r="T2918" s="9">
        <f t="shared" si="91"/>
        <v>41808.634027777771</v>
      </c>
    </row>
    <row r="2919" spans="1:20" ht="30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>E2919/D2919</f>
        <v>2.3076923076923078E-2</v>
      </c>
      <c r="P2919">
        <f>E2919/L2919</f>
        <v>25</v>
      </c>
      <c r="Q2919" t="s">
        <v>8334</v>
      </c>
      <c r="R2919" t="s">
        <v>8341</v>
      </c>
      <c r="S2919" s="9">
        <f t="shared" si="90"/>
        <v>41941.221863425926</v>
      </c>
      <c r="T2919" s="9">
        <f t="shared" si="91"/>
        <v>41986.26353009259</v>
      </c>
    </row>
    <row r="2920" spans="1:20" ht="45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>E2920/D2920</f>
        <v>0</v>
      </c>
      <c r="P2920" t="e">
        <f>E2920/L2920</f>
        <v>#DIV/0!</v>
      </c>
      <c r="Q2920" t="s">
        <v>8334</v>
      </c>
      <c r="R2920" t="s">
        <v>8341</v>
      </c>
      <c r="S2920" s="9">
        <f t="shared" si="90"/>
        <v>42603.145798611113</v>
      </c>
      <c r="T2920" s="9">
        <f t="shared" si="91"/>
        <v>42633.145798611113</v>
      </c>
    </row>
    <row r="2921" spans="1:20" ht="45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>E2921/D2921</f>
        <v>1.25E-3</v>
      </c>
      <c r="P2921">
        <f>E2921/L2921</f>
        <v>1</v>
      </c>
      <c r="Q2921" t="s">
        <v>8334</v>
      </c>
      <c r="R2921" t="s">
        <v>8341</v>
      </c>
      <c r="S2921" s="9">
        <f t="shared" si="90"/>
        <v>42151.459004629629</v>
      </c>
      <c r="T2921" s="9">
        <f t="shared" si="91"/>
        <v>42211.459004629629</v>
      </c>
    </row>
    <row r="2922" spans="1:20" ht="45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>E2922/D2922</f>
        <v>0</v>
      </c>
      <c r="P2922" t="e">
        <f>E2922/L2922</f>
        <v>#DIV/0!</v>
      </c>
      <c r="Q2922" t="s">
        <v>8334</v>
      </c>
      <c r="R2922" t="s">
        <v>8341</v>
      </c>
      <c r="S2922" s="9">
        <f t="shared" si="90"/>
        <v>42438.330740740734</v>
      </c>
      <c r="T2922" s="9">
        <f t="shared" si="91"/>
        <v>42468.289074074077</v>
      </c>
    </row>
    <row r="2923" spans="1:20" ht="45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>E2923/D2923</f>
        <v>7.3400000000000007E-2</v>
      </c>
      <c r="P2923">
        <f>E2923/L2923</f>
        <v>40.777777777777779</v>
      </c>
      <c r="Q2923" t="s">
        <v>8334</v>
      </c>
      <c r="R2923" t="s">
        <v>8341</v>
      </c>
      <c r="S2923" s="9">
        <f t="shared" si="90"/>
        <v>41790.848981481475</v>
      </c>
      <c r="T2923" s="9">
        <f t="shared" si="91"/>
        <v>41835.007638888885</v>
      </c>
    </row>
    <row r="2924" spans="1:20" ht="45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>E2924/D2924</f>
        <v>1.9801980198019802E-3</v>
      </c>
      <c r="P2924">
        <f>E2924/L2924</f>
        <v>5</v>
      </c>
      <c r="Q2924" t="s">
        <v>8321</v>
      </c>
      <c r="R2924" t="s">
        <v>8343</v>
      </c>
      <c r="S2924" s="9">
        <f t="shared" si="90"/>
        <v>41989.456076388888</v>
      </c>
      <c r="T2924" s="9">
        <f t="shared" si="91"/>
        <v>42019.456076388888</v>
      </c>
    </row>
    <row r="2925" spans="1:20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>E2925/D2925</f>
        <v>6.0606060606060605E-5</v>
      </c>
      <c r="P2925">
        <f>E2925/L2925</f>
        <v>1</v>
      </c>
      <c r="Q2925" t="s">
        <v>8321</v>
      </c>
      <c r="R2925" t="s">
        <v>8343</v>
      </c>
      <c r="S2925" s="9">
        <f t="shared" si="90"/>
        <v>42063.661458333336</v>
      </c>
      <c r="T2925" s="9">
        <f t="shared" si="91"/>
        <v>42093.619791666664</v>
      </c>
    </row>
    <row r="2926" spans="1:20" ht="45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>E2926/D2926</f>
        <v>1.0200000000000001E-2</v>
      </c>
      <c r="P2926">
        <f>E2926/L2926</f>
        <v>25.5</v>
      </c>
      <c r="Q2926" t="s">
        <v>8321</v>
      </c>
      <c r="R2926" t="s">
        <v>8343</v>
      </c>
      <c r="S2926" s="9">
        <f t="shared" si="90"/>
        <v>42187.073344907403</v>
      </c>
      <c r="T2926" s="9">
        <f t="shared" si="91"/>
        <v>42247.073344907403</v>
      </c>
    </row>
    <row r="2927" spans="1:20" ht="30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>E2927/D2927</f>
        <v>0.65100000000000002</v>
      </c>
      <c r="P2927">
        <f>E2927/L2927</f>
        <v>118.36363636363636</v>
      </c>
      <c r="Q2927" t="s">
        <v>8321</v>
      </c>
      <c r="R2927" t="s">
        <v>8343</v>
      </c>
      <c r="S2927" s="9">
        <f t="shared" si="90"/>
        <v>42020.931400462963</v>
      </c>
      <c r="T2927" s="9">
        <f t="shared" si="91"/>
        <v>42050.931400462963</v>
      </c>
    </row>
    <row r="2928" spans="1:20" ht="45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>E2928/D2928</f>
        <v>0</v>
      </c>
      <c r="P2928" t="e">
        <f>E2928/L2928</f>
        <v>#DIV/0!</v>
      </c>
      <c r="Q2928" t="s">
        <v>8321</v>
      </c>
      <c r="R2928" t="s">
        <v>8343</v>
      </c>
      <c r="S2928" s="9">
        <f t="shared" si="90"/>
        <v>42244.808402777773</v>
      </c>
      <c r="T2928" s="9">
        <f t="shared" si="91"/>
        <v>42256.458333333336</v>
      </c>
    </row>
    <row r="2929" spans="1:20" ht="45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>E2929/D2929</f>
        <v>0</v>
      </c>
      <c r="P2929" t="e">
        <f>E2929/L2929</f>
        <v>#DIV/0!</v>
      </c>
      <c r="Q2929" t="s">
        <v>8321</v>
      </c>
      <c r="R2929" t="s">
        <v>8343</v>
      </c>
      <c r="S2929" s="9">
        <f t="shared" si="90"/>
        <v>42179.098055555551</v>
      </c>
      <c r="T2929" s="9">
        <f t="shared" si="91"/>
        <v>42239.098055555551</v>
      </c>
    </row>
    <row r="2930" spans="1:20" ht="45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>E2930/D2930</f>
        <v>9.74E-2</v>
      </c>
      <c r="P2930">
        <f>E2930/L2930</f>
        <v>54.111111111111114</v>
      </c>
      <c r="Q2930" t="s">
        <v>8321</v>
      </c>
      <c r="R2930" t="s">
        <v>8343</v>
      </c>
      <c r="S2930" s="9">
        <f t="shared" si="90"/>
        <v>42427.512673611105</v>
      </c>
      <c r="T2930" s="9">
        <f t="shared" si="91"/>
        <v>42457.471006944441</v>
      </c>
    </row>
    <row r="2931" spans="1:20" ht="45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>E2931/D2931</f>
        <v>0</v>
      </c>
      <c r="P2931" t="e">
        <f>E2931/L2931</f>
        <v>#DIV/0!</v>
      </c>
      <c r="Q2931" t="s">
        <v>8321</v>
      </c>
      <c r="R2931" t="s">
        <v>8343</v>
      </c>
      <c r="S2931" s="9">
        <f t="shared" si="90"/>
        <v>42451.658634259256</v>
      </c>
      <c r="T2931" s="9">
        <f t="shared" si="91"/>
        <v>42491.658634259256</v>
      </c>
    </row>
    <row r="2932" spans="1:20" ht="45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>E2932/D2932</f>
        <v>4.8571428571428571E-2</v>
      </c>
      <c r="P2932">
        <f>E2932/L2932</f>
        <v>21.25</v>
      </c>
      <c r="Q2932" t="s">
        <v>8321</v>
      </c>
      <c r="R2932" t="s">
        <v>8343</v>
      </c>
      <c r="S2932" s="9">
        <f t="shared" si="90"/>
        <v>41841.355486111112</v>
      </c>
      <c r="T2932" s="9">
        <f t="shared" si="91"/>
        <v>41882.610416666663</v>
      </c>
    </row>
    <row r="2933" spans="1:20" ht="30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>E2933/D2933</f>
        <v>6.7999999999999996E-3</v>
      </c>
      <c r="P2933">
        <f>E2933/L2933</f>
        <v>34</v>
      </c>
      <c r="Q2933" t="s">
        <v>8321</v>
      </c>
      <c r="R2933" t="s">
        <v>8343</v>
      </c>
      <c r="S2933" s="9">
        <f t="shared" si="90"/>
        <v>42341.382962962962</v>
      </c>
      <c r="T2933" s="9">
        <f t="shared" si="91"/>
        <v>42387.333333333336</v>
      </c>
    </row>
    <row r="2934" spans="1:20" ht="45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>E2934/D2934</f>
        <v>0.105</v>
      </c>
      <c r="P2934">
        <f>E2934/L2934</f>
        <v>525</v>
      </c>
      <c r="Q2934" t="s">
        <v>8321</v>
      </c>
      <c r="R2934" t="s">
        <v>8343</v>
      </c>
      <c r="S2934" s="9">
        <f t="shared" si="90"/>
        <v>41852.437893518516</v>
      </c>
      <c r="T2934" s="9">
        <f t="shared" si="91"/>
        <v>41883.437893518516</v>
      </c>
    </row>
    <row r="2935" spans="1:20" ht="45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>E2935/D2935</f>
        <v>0</v>
      </c>
      <c r="P2935" t="e">
        <f>E2935/L2935</f>
        <v>#DIV/0!</v>
      </c>
      <c r="Q2935" t="s">
        <v>8321</v>
      </c>
      <c r="R2935" t="s">
        <v>8343</v>
      </c>
      <c r="S2935" s="9">
        <f t="shared" si="90"/>
        <v>42125.705474537033</v>
      </c>
      <c r="T2935" s="9">
        <f t="shared" si="91"/>
        <v>42185.705474537033</v>
      </c>
    </row>
    <row r="2936" spans="1:20" ht="45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>E2936/D2936</f>
        <v>1.6666666666666666E-2</v>
      </c>
      <c r="P2936">
        <f>E2936/L2936</f>
        <v>50</v>
      </c>
      <c r="Q2936" t="s">
        <v>8321</v>
      </c>
      <c r="R2936" t="s">
        <v>8343</v>
      </c>
      <c r="S2936" s="9">
        <f t="shared" si="90"/>
        <v>41887.592731481483</v>
      </c>
      <c r="T2936" s="9">
        <f t="shared" si="91"/>
        <v>41917.592731481483</v>
      </c>
    </row>
    <row r="2937" spans="1:20" ht="45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>E2937/D2937</f>
        <v>7.868E-2</v>
      </c>
      <c r="P2937">
        <f>E2937/L2937</f>
        <v>115.70588235294117</v>
      </c>
      <c r="Q2937" t="s">
        <v>8321</v>
      </c>
      <c r="R2937" t="s">
        <v>8343</v>
      </c>
      <c r="S2937" s="9">
        <f t="shared" si="90"/>
        <v>42095.710196759253</v>
      </c>
      <c r="T2937" s="9">
        <f t="shared" si="91"/>
        <v>42125.710196759253</v>
      </c>
    </row>
    <row r="2938" spans="1:20" ht="45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>E2938/D2938</f>
        <v>2.2000000000000001E-3</v>
      </c>
      <c r="P2938">
        <f>E2938/L2938</f>
        <v>5.5</v>
      </c>
      <c r="Q2938" t="s">
        <v>8321</v>
      </c>
      <c r="R2938" t="s">
        <v>8343</v>
      </c>
      <c r="S2938" s="9">
        <f t="shared" si="90"/>
        <v>42064.009085648147</v>
      </c>
      <c r="T2938" s="9">
        <f t="shared" si="91"/>
        <v>42093.931944444441</v>
      </c>
    </row>
    <row r="2939" spans="1:20" ht="45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>E2939/D2939</f>
        <v>7.4999999999999997E-2</v>
      </c>
      <c r="P2939">
        <f>E2939/L2939</f>
        <v>50</v>
      </c>
      <c r="Q2939" t="s">
        <v>8321</v>
      </c>
      <c r="R2939" t="s">
        <v>8343</v>
      </c>
      <c r="S2939" s="9">
        <f t="shared" si="90"/>
        <v>42673.369201388887</v>
      </c>
      <c r="T2939" s="9">
        <f t="shared" si="91"/>
        <v>42713.410868055558</v>
      </c>
    </row>
    <row r="2940" spans="1:20" ht="45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>E2940/D2940</f>
        <v>0.42725880551301687</v>
      </c>
      <c r="P2940">
        <f>E2940/L2940</f>
        <v>34.024390243902438</v>
      </c>
      <c r="Q2940" t="s">
        <v>8321</v>
      </c>
      <c r="R2940" t="s">
        <v>8343</v>
      </c>
      <c r="S2940" s="9">
        <f t="shared" si="90"/>
        <v>42460.773587962962</v>
      </c>
      <c r="T2940" s="9">
        <f t="shared" si="91"/>
        <v>42480.958333333336</v>
      </c>
    </row>
    <row r="2941" spans="1:20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>E2941/D2941</f>
        <v>2.142857142857143E-3</v>
      </c>
      <c r="P2941">
        <f>E2941/L2941</f>
        <v>37.5</v>
      </c>
      <c r="Q2941" t="s">
        <v>8321</v>
      </c>
      <c r="R2941" t="s">
        <v>8343</v>
      </c>
      <c r="S2941" s="9">
        <f t="shared" si="90"/>
        <v>42460.402187499996</v>
      </c>
      <c r="T2941" s="9">
        <f t="shared" si="91"/>
        <v>42503.999305555553</v>
      </c>
    </row>
    <row r="2942" spans="1:20" ht="45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>E2942/D2942</f>
        <v>8.7500000000000008E-3</v>
      </c>
      <c r="P2942">
        <f>E2942/L2942</f>
        <v>11.666666666666666</v>
      </c>
      <c r="Q2942" t="s">
        <v>8321</v>
      </c>
      <c r="R2942" t="s">
        <v>8343</v>
      </c>
      <c r="S2942" s="9">
        <f t="shared" si="90"/>
        <v>41869.326284722221</v>
      </c>
      <c r="T2942" s="9">
        <f t="shared" si="91"/>
        <v>41899.326284722221</v>
      </c>
    </row>
    <row r="2943" spans="1:20" ht="45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>E2943/D2943</f>
        <v>5.6250000000000001E-2</v>
      </c>
      <c r="P2943">
        <f>E2943/L2943</f>
        <v>28.125</v>
      </c>
      <c r="Q2943" t="s">
        <v>8321</v>
      </c>
      <c r="R2943" t="s">
        <v>8343</v>
      </c>
      <c r="S2943" s="9">
        <f t="shared" si="90"/>
        <v>41922.574895833335</v>
      </c>
      <c r="T2943" s="9">
        <f t="shared" si="91"/>
        <v>41952.616562499999</v>
      </c>
    </row>
    <row r="2944" spans="1:20" ht="45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>E2944/D2944</f>
        <v>0</v>
      </c>
      <c r="P2944" t="e">
        <f>E2944/L2944</f>
        <v>#DIV/0!</v>
      </c>
      <c r="Q2944" t="s">
        <v>8321</v>
      </c>
      <c r="R2944" t="s">
        <v>8343</v>
      </c>
      <c r="S2944" s="9">
        <f t="shared" si="90"/>
        <v>42319.25304398148</v>
      </c>
      <c r="T2944" s="9">
        <f t="shared" si="91"/>
        <v>42349.25304398148</v>
      </c>
    </row>
    <row r="2945" spans="1:20" ht="45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>E2945/D2945</f>
        <v>3.4722222222222224E-4</v>
      </c>
      <c r="P2945">
        <f>E2945/L2945</f>
        <v>1</v>
      </c>
      <c r="Q2945" t="s">
        <v>8321</v>
      </c>
      <c r="R2945" t="s">
        <v>8343</v>
      </c>
      <c r="S2945" s="9">
        <f t="shared" si="90"/>
        <v>42425.752650462957</v>
      </c>
      <c r="T2945" s="9">
        <f t="shared" si="91"/>
        <v>42462.798611111109</v>
      </c>
    </row>
    <row r="2946" spans="1:20" ht="45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>E2946/D2946</f>
        <v>6.5000000000000002E-2</v>
      </c>
      <c r="P2946">
        <f>E2946/L2946</f>
        <v>216.66666666666666</v>
      </c>
      <c r="Q2946" t="s">
        <v>8321</v>
      </c>
      <c r="R2946" t="s">
        <v>8343</v>
      </c>
      <c r="S2946" s="9">
        <f t="shared" si="90"/>
        <v>42129.617071759254</v>
      </c>
      <c r="T2946" s="9">
        <f t="shared" si="91"/>
        <v>42186.041666666664</v>
      </c>
    </row>
    <row r="2947" spans="1:20" ht="45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>E2947/D2947</f>
        <v>5.8333333333333336E-3</v>
      </c>
      <c r="P2947">
        <f>E2947/L2947</f>
        <v>8.75</v>
      </c>
      <c r="Q2947" t="s">
        <v>8321</v>
      </c>
      <c r="R2947" t="s">
        <v>8343</v>
      </c>
      <c r="S2947" s="9">
        <f t="shared" ref="S2947:S3010" si="92">(J2947/86400)+25569+(-5/24)</f>
        <v>41912.724097222221</v>
      </c>
      <c r="T2947" s="9">
        <f t="shared" ref="T2947:T3010" si="93">(I2947/86400)+25569+(-5/24)</f>
        <v>41942.724097222221</v>
      </c>
    </row>
    <row r="2948" spans="1:20" ht="45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>E2948/D2948</f>
        <v>0.10181818181818182</v>
      </c>
      <c r="P2948">
        <f>E2948/L2948</f>
        <v>62.222222222222221</v>
      </c>
      <c r="Q2948" t="s">
        <v>8321</v>
      </c>
      <c r="R2948" t="s">
        <v>8343</v>
      </c>
      <c r="S2948" s="9">
        <f t="shared" si="92"/>
        <v>41845.759826388887</v>
      </c>
      <c r="T2948" s="9">
        <f t="shared" si="93"/>
        <v>41875.759826388887</v>
      </c>
    </row>
    <row r="2949" spans="1:20" ht="30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>E2949/D2949</f>
        <v>0.33784615384615385</v>
      </c>
      <c r="P2949">
        <f>E2949/L2949</f>
        <v>137.25</v>
      </c>
      <c r="Q2949" t="s">
        <v>8321</v>
      </c>
      <c r="R2949" t="s">
        <v>8343</v>
      </c>
      <c r="S2949" s="9">
        <f t="shared" si="92"/>
        <v>41788.711388888885</v>
      </c>
      <c r="T2949" s="9">
        <f t="shared" si="93"/>
        <v>41817.711388888885</v>
      </c>
    </row>
    <row r="2950" spans="1:20" ht="45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>E2950/D2950</f>
        <v>3.3333333333333332E-4</v>
      </c>
      <c r="P2950">
        <f>E2950/L2950</f>
        <v>1</v>
      </c>
      <c r="Q2950" t="s">
        <v>8321</v>
      </c>
      <c r="R2950" t="s">
        <v>8343</v>
      </c>
      <c r="S2950" s="9">
        <f t="shared" si="92"/>
        <v>42044.719641203701</v>
      </c>
      <c r="T2950" s="9">
        <f t="shared" si="93"/>
        <v>42099.249999999993</v>
      </c>
    </row>
    <row r="2951" spans="1:20" ht="45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>E2951/D2951</f>
        <v>0.68400000000000005</v>
      </c>
      <c r="P2951">
        <f>E2951/L2951</f>
        <v>122.14285714285714</v>
      </c>
      <c r="Q2951" t="s">
        <v>8321</v>
      </c>
      <c r="R2951" t="s">
        <v>8343</v>
      </c>
      <c r="S2951" s="9">
        <f t="shared" si="92"/>
        <v>42268.417523148142</v>
      </c>
      <c r="T2951" s="9">
        <f t="shared" si="93"/>
        <v>42298.417523148142</v>
      </c>
    </row>
    <row r="2952" spans="1:20" ht="45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>E2952/D2952</f>
        <v>0</v>
      </c>
      <c r="P2952" t="e">
        <f>E2952/L2952</f>
        <v>#DIV/0!</v>
      </c>
      <c r="Q2952" t="s">
        <v>8321</v>
      </c>
      <c r="R2952" t="s">
        <v>8343</v>
      </c>
      <c r="S2952" s="9">
        <f t="shared" si="92"/>
        <v>42470.843819444439</v>
      </c>
      <c r="T2952" s="9">
        <f t="shared" si="93"/>
        <v>42530.843819444439</v>
      </c>
    </row>
    <row r="2953" spans="1:20" ht="45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>E2953/D2953</f>
        <v>0</v>
      </c>
      <c r="P2953" t="e">
        <f>E2953/L2953</f>
        <v>#DIV/0!</v>
      </c>
      <c r="Q2953" t="s">
        <v>8321</v>
      </c>
      <c r="R2953" t="s">
        <v>8343</v>
      </c>
      <c r="S2953" s="9">
        <f t="shared" si="92"/>
        <v>42271.879432870366</v>
      </c>
      <c r="T2953" s="9">
        <f t="shared" si="93"/>
        <v>42301.879432870366</v>
      </c>
    </row>
    <row r="2954" spans="1:20" ht="30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>E2954/D2954</f>
        <v>0</v>
      </c>
      <c r="P2954" t="e">
        <f>E2954/L2954</f>
        <v>#DIV/0!</v>
      </c>
      <c r="Q2954" t="s">
        <v>8321</v>
      </c>
      <c r="R2954" t="s">
        <v>8343</v>
      </c>
      <c r="S2954" s="9">
        <f t="shared" si="92"/>
        <v>42152.698518518511</v>
      </c>
      <c r="T2954" s="9">
        <f t="shared" si="93"/>
        <v>42166.416666666664</v>
      </c>
    </row>
    <row r="2955" spans="1:20" ht="45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>E2955/D2955</f>
        <v>0</v>
      </c>
      <c r="P2955" t="e">
        <f>E2955/L2955</f>
        <v>#DIV/0!</v>
      </c>
      <c r="Q2955" t="s">
        <v>8321</v>
      </c>
      <c r="R2955" t="s">
        <v>8343</v>
      </c>
      <c r="S2955" s="9">
        <f t="shared" si="92"/>
        <v>42325.475474537037</v>
      </c>
      <c r="T2955" s="9">
        <f t="shared" si="93"/>
        <v>42384.999999999993</v>
      </c>
    </row>
    <row r="2956" spans="1:20" ht="45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>E2956/D2956</f>
        <v>0</v>
      </c>
      <c r="P2956" t="e">
        <f>E2956/L2956</f>
        <v>#DIV/0!</v>
      </c>
      <c r="Q2956" t="s">
        <v>8321</v>
      </c>
      <c r="R2956" t="s">
        <v>8343</v>
      </c>
      <c r="S2956" s="9">
        <f t="shared" si="92"/>
        <v>42614.467291666668</v>
      </c>
      <c r="T2956" s="9">
        <f t="shared" si="93"/>
        <v>42626.687499999993</v>
      </c>
    </row>
    <row r="2957" spans="1:20" ht="45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>E2957/D2957</f>
        <v>2.2222222222222223E-4</v>
      </c>
      <c r="P2957">
        <f>E2957/L2957</f>
        <v>1</v>
      </c>
      <c r="Q2957" t="s">
        <v>8321</v>
      </c>
      <c r="R2957" t="s">
        <v>8343</v>
      </c>
      <c r="S2957" s="9">
        <f t="shared" si="92"/>
        <v>42101.828194444439</v>
      </c>
      <c r="T2957" s="9">
        <f t="shared" si="93"/>
        <v>42131.828194444439</v>
      </c>
    </row>
    <row r="2958" spans="1:20" ht="45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>E2958/D2958</f>
        <v>0.11</v>
      </c>
      <c r="P2958">
        <f>E2958/L2958</f>
        <v>55</v>
      </c>
      <c r="Q2958" t="s">
        <v>8321</v>
      </c>
      <c r="R2958" t="s">
        <v>8343</v>
      </c>
      <c r="S2958" s="9">
        <f t="shared" si="92"/>
        <v>42559.605844907404</v>
      </c>
      <c r="T2958" s="9">
        <f t="shared" si="93"/>
        <v>42589.605844907404</v>
      </c>
    </row>
    <row r="2959" spans="1:20" ht="30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>E2959/D2959</f>
        <v>7.3333333333333332E-3</v>
      </c>
      <c r="P2959">
        <f>E2959/L2959</f>
        <v>22</v>
      </c>
      <c r="Q2959" t="s">
        <v>8321</v>
      </c>
      <c r="R2959" t="s">
        <v>8343</v>
      </c>
      <c r="S2959" s="9">
        <f t="shared" si="92"/>
        <v>42286.65315972222</v>
      </c>
      <c r="T2959" s="9">
        <f t="shared" si="93"/>
        <v>42316.694826388884</v>
      </c>
    </row>
    <row r="2960" spans="1:20" ht="45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>E2960/D2960</f>
        <v>0.21249999999999999</v>
      </c>
      <c r="P2960">
        <f>E2960/L2960</f>
        <v>56.666666666666664</v>
      </c>
      <c r="Q2960" t="s">
        <v>8321</v>
      </c>
      <c r="R2960" t="s">
        <v>8343</v>
      </c>
      <c r="S2960" s="9">
        <f t="shared" si="92"/>
        <v>42175.740648148145</v>
      </c>
      <c r="T2960" s="9">
        <f t="shared" si="93"/>
        <v>42205.740648148145</v>
      </c>
    </row>
    <row r="2961" spans="1:20" ht="30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>E2961/D2961</f>
        <v>4.0000000000000001E-3</v>
      </c>
      <c r="P2961">
        <f>E2961/L2961</f>
        <v>20</v>
      </c>
      <c r="Q2961" t="s">
        <v>8321</v>
      </c>
      <c r="R2961" t="s">
        <v>8343</v>
      </c>
      <c r="S2961" s="9">
        <f t="shared" si="92"/>
        <v>41884.665995370371</v>
      </c>
      <c r="T2961" s="9">
        <f t="shared" si="93"/>
        <v>41914.665995370371</v>
      </c>
    </row>
    <row r="2962" spans="1:20" ht="45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>E2962/D2962</f>
        <v>1E-3</v>
      </c>
      <c r="P2962">
        <f>E2962/L2962</f>
        <v>1</v>
      </c>
      <c r="Q2962" t="s">
        <v>8321</v>
      </c>
      <c r="R2962" t="s">
        <v>8343</v>
      </c>
      <c r="S2962" s="9">
        <f t="shared" si="92"/>
        <v>42435.665879629632</v>
      </c>
      <c r="T2962" s="9">
        <f t="shared" si="93"/>
        <v>42494.624212962961</v>
      </c>
    </row>
    <row r="2963" spans="1:20" ht="45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>E2963/D2963</f>
        <v>0</v>
      </c>
      <c r="P2963" t="e">
        <f>E2963/L2963</f>
        <v>#DIV/0!</v>
      </c>
      <c r="Q2963" t="s">
        <v>8321</v>
      </c>
      <c r="R2963" t="s">
        <v>8343</v>
      </c>
      <c r="S2963" s="9">
        <f t="shared" si="92"/>
        <v>42171.609050925923</v>
      </c>
      <c r="T2963" s="9">
        <f t="shared" si="93"/>
        <v>42201.609050925923</v>
      </c>
    </row>
    <row r="2964" spans="1:20" ht="45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>E2964/D2964</f>
        <v>0.19600000000000001</v>
      </c>
      <c r="P2964">
        <f>E2964/L2964</f>
        <v>55.282051282051285</v>
      </c>
      <c r="Q2964" t="s">
        <v>8334</v>
      </c>
      <c r="R2964" t="s">
        <v>8335</v>
      </c>
      <c r="S2964" s="9">
        <f t="shared" si="92"/>
        <v>41825.27753472222</v>
      </c>
      <c r="T2964" s="9">
        <f t="shared" si="93"/>
        <v>41854.27753472222</v>
      </c>
    </row>
    <row r="2965" spans="1:20" ht="45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>E2965/D2965</f>
        <v>0.59467839999999994</v>
      </c>
      <c r="P2965">
        <f>E2965/L2965</f>
        <v>72.16970873786407</v>
      </c>
      <c r="Q2965" t="s">
        <v>8334</v>
      </c>
      <c r="R2965" t="s">
        <v>8335</v>
      </c>
      <c r="S2965" s="9">
        <f t="shared" si="92"/>
        <v>41834.772129629629</v>
      </c>
      <c r="T2965" s="9">
        <f t="shared" si="93"/>
        <v>41864.772129629629</v>
      </c>
    </row>
    <row r="2966" spans="1:20" ht="30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>E2966/D2966</f>
        <v>0</v>
      </c>
      <c r="P2966" t="e">
        <f>E2966/L2966</f>
        <v>#DIV/0!</v>
      </c>
      <c r="Q2966" t="s">
        <v>8334</v>
      </c>
      <c r="R2966" t="s">
        <v>8335</v>
      </c>
      <c r="S2966" s="9">
        <f t="shared" si="92"/>
        <v>41855.65148148148</v>
      </c>
      <c r="T2966" s="9">
        <f t="shared" si="93"/>
        <v>41876.65148148148</v>
      </c>
    </row>
    <row r="2967" spans="1:20" ht="30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>E2967/D2967</f>
        <v>0.4572</v>
      </c>
      <c r="P2967">
        <f>E2967/L2967</f>
        <v>58.615384615384613</v>
      </c>
      <c r="Q2967" t="s">
        <v>8334</v>
      </c>
      <c r="R2967" t="s">
        <v>8335</v>
      </c>
      <c r="S2967" s="9">
        <f t="shared" si="92"/>
        <v>41824.450046296297</v>
      </c>
      <c r="T2967" s="9">
        <f t="shared" si="93"/>
        <v>41854.450046296297</v>
      </c>
    </row>
    <row r="2968" spans="1:20" ht="45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>E2968/D2968</f>
        <v>3.7400000000000003E-2</v>
      </c>
      <c r="P2968">
        <f>E2968/L2968</f>
        <v>12.466666666666667</v>
      </c>
      <c r="Q2968" t="s">
        <v>8334</v>
      </c>
      <c r="R2968" t="s">
        <v>8335</v>
      </c>
      <c r="S2968" s="9">
        <f t="shared" si="92"/>
        <v>41849.352361111109</v>
      </c>
      <c r="T2968" s="9">
        <f t="shared" si="93"/>
        <v>41909.352361111109</v>
      </c>
    </row>
    <row r="2969" spans="1:20" ht="45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>E2969/D2969</f>
        <v>2.7025E-2</v>
      </c>
      <c r="P2969">
        <f>E2969/L2969</f>
        <v>49.136363636363633</v>
      </c>
      <c r="Q2969" t="s">
        <v>8334</v>
      </c>
      <c r="R2969" t="s">
        <v>8335</v>
      </c>
      <c r="S2969" s="9">
        <f t="shared" si="92"/>
        <v>41987.610636574071</v>
      </c>
      <c r="T2969" s="9">
        <f t="shared" si="93"/>
        <v>42017.610636574071</v>
      </c>
    </row>
    <row r="2970" spans="1:20" ht="45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>E2970/D2970</f>
        <v>0.56514285714285717</v>
      </c>
      <c r="P2970">
        <f>E2970/L2970</f>
        <v>150.5</v>
      </c>
      <c r="Q2970" t="s">
        <v>8334</v>
      </c>
      <c r="R2970" t="s">
        <v>8335</v>
      </c>
      <c r="S2970" s="9">
        <f t="shared" si="92"/>
        <v>41891.571689814817</v>
      </c>
      <c r="T2970" s="9">
        <f t="shared" si="93"/>
        <v>41926.571689814817</v>
      </c>
    </row>
    <row r="2971" spans="1:20" ht="45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>E2971/D2971</f>
        <v>0.21309523809523809</v>
      </c>
      <c r="P2971">
        <f>E2971/L2971</f>
        <v>35.799999999999997</v>
      </c>
      <c r="Q2971" t="s">
        <v>8334</v>
      </c>
      <c r="R2971" t="s">
        <v>8335</v>
      </c>
      <c r="S2971" s="9">
        <f t="shared" si="92"/>
        <v>41905.771296296291</v>
      </c>
      <c r="T2971" s="9">
        <f t="shared" si="93"/>
        <v>41935.771296296291</v>
      </c>
    </row>
    <row r="2972" spans="1:20" ht="30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>E2972/D2972</f>
        <v>0.156</v>
      </c>
      <c r="P2972">
        <f>E2972/L2972</f>
        <v>45.157894736842103</v>
      </c>
      <c r="Q2972" t="s">
        <v>8334</v>
      </c>
      <c r="R2972" t="s">
        <v>8335</v>
      </c>
      <c r="S2972" s="9">
        <f t="shared" si="92"/>
        <v>41766.509675925925</v>
      </c>
      <c r="T2972" s="9">
        <f t="shared" si="93"/>
        <v>41826.509675925925</v>
      </c>
    </row>
    <row r="2973" spans="1:20" ht="45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>E2973/D2973</f>
        <v>6.2566666666666673E-2</v>
      </c>
      <c r="P2973">
        <f>E2973/L2973</f>
        <v>98.78947368421052</v>
      </c>
      <c r="Q2973" t="s">
        <v>8334</v>
      </c>
      <c r="R2973" t="s">
        <v>8335</v>
      </c>
      <c r="S2973" s="9">
        <f t="shared" si="92"/>
        <v>41978.552060185182</v>
      </c>
      <c r="T2973" s="9">
        <f t="shared" si="93"/>
        <v>42023.552060185182</v>
      </c>
    </row>
    <row r="2974" spans="1:20" ht="45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>E2974/D2974</f>
        <v>0.4592</v>
      </c>
      <c r="P2974">
        <f>E2974/L2974</f>
        <v>88.307692307692307</v>
      </c>
      <c r="Q2974" t="s">
        <v>8334</v>
      </c>
      <c r="R2974" t="s">
        <v>8335</v>
      </c>
      <c r="S2974" s="9">
        <f t="shared" si="92"/>
        <v>41930.010324074072</v>
      </c>
      <c r="T2974" s="9">
        <f t="shared" si="93"/>
        <v>41972.415972222218</v>
      </c>
    </row>
    <row r="2975" spans="1:20" ht="45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>E2975/D2975</f>
        <v>0.65101538461538466</v>
      </c>
      <c r="P2975">
        <f>E2975/L2975</f>
        <v>170.62903225806451</v>
      </c>
      <c r="Q2975" t="s">
        <v>8334</v>
      </c>
      <c r="R2975" t="s">
        <v>8335</v>
      </c>
      <c r="S2975" s="9">
        <f t="shared" si="92"/>
        <v>41891.768055555549</v>
      </c>
      <c r="T2975" s="9">
        <f t="shared" si="93"/>
        <v>41936.768055555549</v>
      </c>
    </row>
    <row r="2976" spans="1:20" ht="45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>E2976/D2976</f>
        <v>6.7000000000000004E-2</v>
      </c>
      <c r="P2976">
        <f>E2976/L2976</f>
        <v>83.75</v>
      </c>
      <c r="Q2976" t="s">
        <v>8334</v>
      </c>
      <c r="R2976" t="s">
        <v>8335</v>
      </c>
      <c r="S2976" s="9">
        <f t="shared" si="92"/>
        <v>41905.748506944445</v>
      </c>
      <c r="T2976" s="9">
        <f t="shared" si="93"/>
        <v>41941.748506944445</v>
      </c>
    </row>
    <row r="2977" spans="1:20" ht="45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>E2977/D2977</f>
        <v>0.135625</v>
      </c>
      <c r="P2977">
        <f>E2977/L2977</f>
        <v>65.099999999999994</v>
      </c>
      <c r="Q2977" t="s">
        <v>8334</v>
      </c>
      <c r="R2977" t="s">
        <v>8335</v>
      </c>
      <c r="S2977" s="9">
        <f t="shared" si="92"/>
        <v>42025.14876157407</v>
      </c>
      <c r="T2977" s="9">
        <f t="shared" si="93"/>
        <v>42055.14876157407</v>
      </c>
    </row>
    <row r="2978" spans="1:20" ht="45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>E2978/D2978</f>
        <v>1.9900000000000001E-2</v>
      </c>
      <c r="P2978">
        <f>E2978/L2978</f>
        <v>66.333333333333329</v>
      </c>
      <c r="Q2978" t="s">
        <v>8334</v>
      </c>
      <c r="R2978" t="s">
        <v>8335</v>
      </c>
      <c r="S2978" s="9">
        <f t="shared" si="92"/>
        <v>42045.655034722215</v>
      </c>
      <c r="T2978" s="9">
        <f t="shared" si="93"/>
        <v>42090.613368055558</v>
      </c>
    </row>
    <row r="2979" spans="1:20" ht="45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>E2979/D2979</f>
        <v>0.36236363636363639</v>
      </c>
      <c r="P2979">
        <f>E2979/L2979</f>
        <v>104.89473684210526</v>
      </c>
      <c r="Q2979" t="s">
        <v>8334</v>
      </c>
      <c r="R2979" t="s">
        <v>8335</v>
      </c>
      <c r="S2979" s="9">
        <f t="shared" si="92"/>
        <v>42585.483564814807</v>
      </c>
      <c r="T2979" s="9">
        <f t="shared" si="93"/>
        <v>42615.483564814807</v>
      </c>
    </row>
    <row r="2980" spans="1:20" ht="45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>E2980/D2980</f>
        <v>0.39743333333333336</v>
      </c>
      <c r="P2980">
        <f>E2980/L2980</f>
        <v>78.440789473684205</v>
      </c>
      <c r="Q2980" t="s">
        <v>8334</v>
      </c>
      <c r="R2980" t="s">
        <v>8335</v>
      </c>
      <c r="S2980" s="9">
        <f t="shared" si="92"/>
        <v>42493.392476851848</v>
      </c>
      <c r="T2980" s="9">
        <f t="shared" si="93"/>
        <v>42553.392476851848</v>
      </c>
    </row>
    <row r="2981" spans="1:20" ht="45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>E2981/D2981</f>
        <v>0.25763636363636366</v>
      </c>
      <c r="P2981">
        <f>E2981/L2981</f>
        <v>59.041666666666664</v>
      </c>
      <c r="Q2981" t="s">
        <v>8334</v>
      </c>
      <c r="R2981" t="s">
        <v>8335</v>
      </c>
      <c r="S2981" s="9">
        <f t="shared" si="92"/>
        <v>42597.409085648142</v>
      </c>
      <c r="T2981" s="9">
        <f t="shared" si="93"/>
        <v>42628.409085648142</v>
      </c>
    </row>
    <row r="2982" spans="1:20" ht="45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>E2982/D2982</f>
        <v>0.15491428571428573</v>
      </c>
      <c r="P2982">
        <f>E2982/L2982</f>
        <v>71.34210526315789</v>
      </c>
      <c r="Q2982" t="s">
        <v>8334</v>
      </c>
      <c r="R2982" t="s">
        <v>8335</v>
      </c>
      <c r="S2982" s="9">
        <f t="shared" si="92"/>
        <v>42388.366770833331</v>
      </c>
      <c r="T2982" s="9">
        <f t="shared" si="93"/>
        <v>42421.366770833331</v>
      </c>
    </row>
    <row r="2983" spans="1:20" ht="45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>E2983/D2983</f>
        <v>0.236925</v>
      </c>
      <c r="P2983">
        <f>E2983/L2983</f>
        <v>51.227027027027027</v>
      </c>
      <c r="Q2983" t="s">
        <v>8334</v>
      </c>
      <c r="R2983" t="s">
        <v>8335</v>
      </c>
      <c r="S2983" s="9">
        <f t="shared" si="92"/>
        <v>42115.741643518515</v>
      </c>
      <c r="T2983" s="9">
        <f t="shared" si="93"/>
        <v>42145.741643518515</v>
      </c>
    </row>
    <row r="2984" spans="1:20" ht="45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>E2984/D2984</f>
        <v>0.39760000000000001</v>
      </c>
      <c r="P2984">
        <f>E2984/L2984</f>
        <v>60.242424242424242</v>
      </c>
      <c r="Q2984" t="s">
        <v>8334</v>
      </c>
      <c r="R2984" t="s">
        <v>8335</v>
      </c>
      <c r="S2984" s="9">
        <f t="shared" si="92"/>
        <v>42003.447222222218</v>
      </c>
      <c r="T2984" s="9">
        <f t="shared" si="93"/>
        <v>42034.934027777774</v>
      </c>
    </row>
    <row r="2985" spans="1:20" ht="45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>E2985/D2985</f>
        <v>0.20220833333333332</v>
      </c>
      <c r="P2985">
        <f>E2985/L2985</f>
        <v>44.935185185185183</v>
      </c>
      <c r="Q2985" t="s">
        <v>8334</v>
      </c>
      <c r="R2985" t="s">
        <v>8335</v>
      </c>
      <c r="S2985" s="9">
        <f t="shared" si="92"/>
        <v>41896.926562499997</v>
      </c>
      <c r="T2985" s="9">
        <f t="shared" si="93"/>
        <v>41927.791666666664</v>
      </c>
    </row>
    <row r="2986" spans="1:20" ht="45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>E2986/D2986</f>
        <v>0.47631578947368419</v>
      </c>
      <c r="P2986">
        <f>E2986/L2986</f>
        <v>31.206896551724139</v>
      </c>
      <c r="Q2986" t="s">
        <v>8334</v>
      </c>
      <c r="R2986" t="s">
        <v>8335</v>
      </c>
      <c r="S2986" s="9">
        <f t="shared" si="92"/>
        <v>41958.342326388891</v>
      </c>
      <c r="T2986" s="9">
        <f t="shared" si="93"/>
        <v>41988.342326388891</v>
      </c>
    </row>
    <row r="2987" spans="1:20" ht="45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>E2987/D2987</f>
        <v>0.15329999999999999</v>
      </c>
      <c r="P2987">
        <f>E2987/L2987</f>
        <v>63.875</v>
      </c>
      <c r="Q2987" t="s">
        <v>8334</v>
      </c>
      <c r="R2987" t="s">
        <v>8335</v>
      </c>
      <c r="S2987" s="9">
        <f t="shared" si="92"/>
        <v>42068.447187499994</v>
      </c>
      <c r="T2987" s="9">
        <f t="shared" si="93"/>
        <v>42098.40552083333</v>
      </c>
    </row>
    <row r="2988" spans="1:20" ht="45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>E2988/D2988</f>
        <v>1.3818181818181818E-2</v>
      </c>
      <c r="P2988">
        <f>E2988/L2988</f>
        <v>19</v>
      </c>
      <c r="Q2988" t="s">
        <v>8334</v>
      </c>
      <c r="R2988" t="s">
        <v>8335</v>
      </c>
      <c r="S2988" s="9">
        <f t="shared" si="92"/>
        <v>41913.740069444444</v>
      </c>
      <c r="T2988" s="9">
        <f t="shared" si="93"/>
        <v>41943.740069444444</v>
      </c>
    </row>
    <row r="2989" spans="1:20" ht="45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>E2989/D2989</f>
        <v>5.0000000000000001E-3</v>
      </c>
      <c r="P2989">
        <f>E2989/L2989</f>
        <v>10</v>
      </c>
      <c r="Q2989" t="s">
        <v>8334</v>
      </c>
      <c r="R2989" t="s">
        <v>8335</v>
      </c>
      <c r="S2989" s="9">
        <f t="shared" si="92"/>
        <v>41956.041701388887</v>
      </c>
      <c r="T2989" s="9">
        <f t="shared" si="93"/>
        <v>42016.041701388887</v>
      </c>
    </row>
    <row r="2990" spans="1:20" ht="45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>E2990/D2990</f>
        <v>4.9575757575757579E-2</v>
      </c>
      <c r="P2990">
        <f>E2990/L2990</f>
        <v>109.06666666666666</v>
      </c>
      <c r="Q2990" t="s">
        <v>8334</v>
      </c>
      <c r="R2990" t="s">
        <v>8335</v>
      </c>
      <c r="S2990" s="9">
        <f t="shared" si="92"/>
        <v>42010.466180555552</v>
      </c>
      <c r="T2990" s="9">
        <f t="shared" si="93"/>
        <v>42040.466180555552</v>
      </c>
    </row>
    <row r="2991" spans="1:20" ht="30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>E2991/D2991</f>
        <v>3.5666666666666666E-2</v>
      </c>
      <c r="P2991">
        <f>E2991/L2991</f>
        <v>26.75</v>
      </c>
      <c r="Q2991" t="s">
        <v>8334</v>
      </c>
      <c r="R2991" t="s">
        <v>8335</v>
      </c>
      <c r="S2991" s="9">
        <f t="shared" si="92"/>
        <v>41973.532002314816</v>
      </c>
      <c r="T2991" s="9">
        <f t="shared" si="93"/>
        <v>42033.532002314816</v>
      </c>
    </row>
    <row r="2992" spans="1:20" ht="30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>E2992/D2992</f>
        <v>0.61124000000000001</v>
      </c>
      <c r="P2992">
        <f>E2992/L2992</f>
        <v>109.93525179856115</v>
      </c>
      <c r="Q2992" t="s">
        <v>8334</v>
      </c>
      <c r="R2992" t="s">
        <v>8335</v>
      </c>
      <c r="S2992" s="9">
        <f t="shared" si="92"/>
        <v>42188.822708333326</v>
      </c>
      <c r="T2992" s="9">
        <f t="shared" si="93"/>
        <v>42226.082638888889</v>
      </c>
    </row>
    <row r="2993" spans="1:20" ht="45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>E2993/D2993</f>
        <v>1.3333333333333334E-2</v>
      </c>
      <c r="P2993">
        <f>E2993/L2993</f>
        <v>20</v>
      </c>
      <c r="Q2993" t="s">
        <v>8334</v>
      </c>
      <c r="R2993" t="s">
        <v>8335</v>
      </c>
      <c r="S2993" s="9">
        <f t="shared" si="92"/>
        <v>41940.683333333327</v>
      </c>
      <c r="T2993" s="9">
        <f t="shared" si="93"/>
        <v>41970.724999999999</v>
      </c>
    </row>
    <row r="2994" spans="1:20" ht="45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>E2994/D2994</f>
        <v>0.11077777777777778</v>
      </c>
      <c r="P2994">
        <f>E2994/L2994</f>
        <v>55.388888888888886</v>
      </c>
      <c r="Q2994" t="s">
        <v>8334</v>
      </c>
      <c r="R2994" t="s">
        <v>8335</v>
      </c>
      <c r="S2994" s="9">
        <f t="shared" si="92"/>
        <v>42011.342847222222</v>
      </c>
      <c r="T2994" s="9">
        <f t="shared" si="93"/>
        <v>42046.342847222222</v>
      </c>
    </row>
    <row r="2995" spans="1:20" ht="45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>E2995/D2995</f>
        <v>0.38735714285714284</v>
      </c>
      <c r="P2995">
        <f>E2995/L2995</f>
        <v>133.90123456790124</v>
      </c>
      <c r="Q2995" t="s">
        <v>8334</v>
      </c>
      <c r="R2995" t="s">
        <v>8335</v>
      </c>
      <c r="S2995" s="9">
        <f t="shared" si="92"/>
        <v>42628.080335648141</v>
      </c>
      <c r="T2995" s="9">
        <f t="shared" si="93"/>
        <v>42657.458333333336</v>
      </c>
    </row>
    <row r="2996" spans="1:20" ht="45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>E2996/D2996</f>
        <v>0.22052631578947368</v>
      </c>
      <c r="P2996">
        <f>E2996/L2996</f>
        <v>48.720930232558139</v>
      </c>
      <c r="Q2996" t="s">
        <v>8334</v>
      </c>
      <c r="R2996" t="s">
        <v>8335</v>
      </c>
      <c r="S2996" s="9">
        <f t="shared" si="92"/>
        <v>42515.231087962959</v>
      </c>
      <c r="T2996" s="9">
        <f t="shared" si="93"/>
        <v>42575.231087962959</v>
      </c>
    </row>
    <row r="2997" spans="1:20" ht="45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>E2997/D2997</f>
        <v>0.67549999999999999</v>
      </c>
      <c r="P2997">
        <f>E2997/L2997</f>
        <v>48.25</v>
      </c>
      <c r="Q2997" t="s">
        <v>8334</v>
      </c>
      <c r="R2997" t="s">
        <v>8335</v>
      </c>
      <c r="S2997" s="9">
        <f t="shared" si="92"/>
        <v>42689.360983796294</v>
      </c>
      <c r="T2997" s="9">
        <f t="shared" si="93"/>
        <v>42719.360983796294</v>
      </c>
    </row>
    <row r="2998" spans="1:20" ht="45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>E2998/D2998</f>
        <v>0.136375</v>
      </c>
      <c r="P2998">
        <f>E2998/L2998</f>
        <v>58.972972972972975</v>
      </c>
      <c r="Q2998" t="s">
        <v>8334</v>
      </c>
      <c r="R2998" t="s">
        <v>8335</v>
      </c>
      <c r="S2998" s="9">
        <f t="shared" si="92"/>
        <v>42344.118437499994</v>
      </c>
      <c r="T2998" s="9">
        <f t="shared" si="93"/>
        <v>42404.118437499994</v>
      </c>
    </row>
    <row r="2999" spans="1:20" ht="30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>E2999/D2999</f>
        <v>1.7457500000000001E-2</v>
      </c>
      <c r="P2999">
        <f>E2999/L2999</f>
        <v>11.638333333333334</v>
      </c>
      <c r="Q2999" t="s">
        <v>8334</v>
      </c>
      <c r="R2999" t="s">
        <v>8335</v>
      </c>
      <c r="S2999" s="9">
        <f t="shared" si="92"/>
        <v>41934.634351851848</v>
      </c>
      <c r="T2999" s="9">
        <f t="shared" si="93"/>
        <v>41954.676018518519</v>
      </c>
    </row>
    <row r="3000" spans="1:20" ht="45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>E3000/D3000</f>
        <v>0.20449632511889321</v>
      </c>
      <c r="P3000">
        <f>E3000/L3000</f>
        <v>83.716814159292042</v>
      </c>
      <c r="Q3000" t="s">
        <v>8334</v>
      </c>
      <c r="R3000" t="s">
        <v>8335</v>
      </c>
      <c r="S3000" s="9">
        <f t="shared" si="92"/>
        <v>42623.397800925923</v>
      </c>
      <c r="T3000" s="9">
        <f t="shared" si="93"/>
        <v>42653.397800925923</v>
      </c>
    </row>
    <row r="3001" spans="1:20" ht="45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>E3001/D3001</f>
        <v>0.13852941176470587</v>
      </c>
      <c r="P3001">
        <f>E3001/L3001</f>
        <v>63.648648648648646</v>
      </c>
      <c r="Q3001" t="s">
        <v>8334</v>
      </c>
      <c r="R3001" t="s">
        <v>8335</v>
      </c>
      <c r="S3001" s="9">
        <f t="shared" si="92"/>
        <v>42321.452175925922</v>
      </c>
      <c r="T3001" s="9">
        <f t="shared" si="93"/>
        <v>42353.298611111109</v>
      </c>
    </row>
    <row r="3002" spans="1:20" ht="30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>E3002/D3002</f>
        <v>0.48485714285714288</v>
      </c>
      <c r="P3002">
        <f>E3002/L3002</f>
        <v>94.277777777777771</v>
      </c>
      <c r="Q3002" t="s">
        <v>8334</v>
      </c>
      <c r="R3002" t="s">
        <v>8335</v>
      </c>
      <c r="S3002" s="9">
        <f t="shared" si="92"/>
        <v>42159.264236111114</v>
      </c>
      <c r="T3002" s="9">
        <f t="shared" si="93"/>
        <v>42182.707638888889</v>
      </c>
    </row>
    <row r="3003" spans="1:20" ht="45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>E3003/D3003</f>
        <v>0.308</v>
      </c>
      <c r="P3003">
        <f>E3003/L3003</f>
        <v>71.86666666666666</v>
      </c>
      <c r="Q3003" t="s">
        <v>8334</v>
      </c>
      <c r="R3003" t="s">
        <v>8335</v>
      </c>
      <c r="S3003" s="9">
        <f t="shared" si="92"/>
        <v>42017.863217592589</v>
      </c>
      <c r="T3003" s="9">
        <f t="shared" si="93"/>
        <v>42048.863217592589</v>
      </c>
    </row>
    <row r="3004" spans="1:20" ht="45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>E3004/D3004</f>
        <v>0.35174193548387095</v>
      </c>
      <c r="P3004">
        <f>E3004/L3004</f>
        <v>104.84615384615384</v>
      </c>
      <c r="Q3004" t="s">
        <v>8334</v>
      </c>
      <c r="R3004" t="s">
        <v>8335</v>
      </c>
      <c r="S3004" s="9">
        <f t="shared" si="92"/>
        <v>42282.469953703701</v>
      </c>
      <c r="T3004" s="9">
        <f t="shared" si="93"/>
        <v>42322.511620370373</v>
      </c>
    </row>
    <row r="3005" spans="1:20" ht="45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>E3005/D3005</f>
        <v>0.36404444444444445</v>
      </c>
      <c r="P3005">
        <f>E3005/L3005</f>
        <v>67.139344262295083</v>
      </c>
      <c r="Q3005" t="s">
        <v>8334</v>
      </c>
      <c r="R3005" t="s">
        <v>8335</v>
      </c>
      <c r="S3005" s="9">
        <f t="shared" si="92"/>
        <v>42247.595578703702</v>
      </c>
      <c r="T3005" s="9">
        <f t="shared" si="93"/>
        <v>42279.541666666664</v>
      </c>
    </row>
    <row r="3006" spans="1:20" ht="45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>E3006/D3006</f>
        <v>2.955E-2</v>
      </c>
      <c r="P3006">
        <f>E3006/L3006</f>
        <v>73.875</v>
      </c>
      <c r="Q3006" t="s">
        <v>8334</v>
      </c>
      <c r="R3006" t="s">
        <v>8335</v>
      </c>
      <c r="S3006" s="9">
        <f t="shared" si="92"/>
        <v>41877.429965277777</v>
      </c>
      <c r="T3006" s="9">
        <f t="shared" si="93"/>
        <v>41912.429965277777</v>
      </c>
    </row>
    <row r="3007" spans="1:20" ht="30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>E3007/D3007</f>
        <v>0.1106</v>
      </c>
      <c r="P3007">
        <f>E3007/L3007</f>
        <v>69.125</v>
      </c>
      <c r="Q3007" t="s">
        <v>8334</v>
      </c>
      <c r="R3007" t="s">
        <v>8335</v>
      </c>
      <c r="S3007" s="9">
        <f t="shared" si="92"/>
        <v>41879.860104166662</v>
      </c>
      <c r="T3007" s="9">
        <f t="shared" si="93"/>
        <v>41909.860104166662</v>
      </c>
    </row>
    <row r="3008" spans="1:20" ht="45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>E3008/D3008</f>
        <v>0.41407142857142859</v>
      </c>
      <c r="P3008">
        <f>E3008/L3008</f>
        <v>120.77083333333333</v>
      </c>
      <c r="Q3008" t="s">
        <v>8334</v>
      </c>
      <c r="R3008" t="s">
        <v>8335</v>
      </c>
      <c r="S3008" s="9">
        <f t="shared" si="92"/>
        <v>42742.472569444442</v>
      </c>
      <c r="T3008" s="9">
        <f t="shared" si="93"/>
        <v>42777.472569444442</v>
      </c>
    </row>
    <row r="3009" spans="1:20" ht="45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>E3009/D3009</f>
        <v>0.10857142857142857</v>
      </c>
      <c r="P3009">
        <f>E3009/L3009</f>
        <v>42.222222222222221</v>
      </c>
      <c r="Q3009" t="s">
        <v>8334</v>
      </c>
      <c r="R3009" t="s">
        <v>8335</v>
      </c>
      <c r="S3009" s="9">
        <f t="shared" si="92"/>
        <v>42029.699525462966</v>
      </c>
      <c r="T3009" s="9">
        <f t="shared" si="93"/>
        <v>42064.699525462966</v>
      </c>
    </row>
    <row r="3010" spans="1:20" ht="45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>E3010/D3010</f>
        <v>3.3333333333333333E-2</v>
      </c>
      <c r="P3010">
        <f>E3010/L3010</f>
        <v>7.5</v>
      </c>
      <c r="Q3010" t="s">
        <v>8334</v>
      </c>
      <c r="R3010" t="s">
        <v>8335</v>
      </c>
      <c r="S3010" s="9">
        <f t="shared" si="92"/>
        <v>41860.701689814814</v>
      </c>
      <c r="T3010" s="9">
        <f t="shared" si="93"/>
        <v>41872.701689814814</v>
      </c>
    </row>
    <row r="3011" spans="1:20" ht="30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>E3011/D3011</f>
        <v>7.407407407407407E-4</v>
      </c>
      <c r="P3011">
        <f>E3011/L3011</f>
        <v>1.5384615384615385</v>
      </c>
      <c r="Q3011" t="s">
        <v>8334</v>
      </c>
      <c r="R3011" t="s">
        <v>8335</v>
      </c>
      <c r="S3011" s="9">
        <f t="shared" ref="S3011:S3074" si="94">(J3011/86400)+25569+(-5/24)</f>
        <v>41876.225347222222</v>
      </c>
      <c r="T3011" s="9">
        <f t="shared" ref="T3011:T3074" si="95">(I3011/86400)+25569+(-5/24)</f>
        <v>41935.958333333328</v>
      </c>
    </row>
    <row r="3012" spans="1:20" ht="45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>E3012/D3012</f>
        <v>0.13307692307692306</v>
      </c>
      <c r="P3012">
        <f>E3012/L3012</f>
        <v>37.608695652173914</v>
      </c>
      <c r="Q3012" t="s">
        <v>8334</v>
      </c>
      <c r="R3012" t="s">
        <v>8335</v>
      </c>
      <c r="S3012" s="9">
        <f t="shared" si="94"/>
        <v>42524.110370370363</v>
      </c>
      <c r="T3012" s="9">
        <f t="shared" si="95"/>
        <v>42554.110370370363</v>
      </c>
    </row>
    <row r="3013" spans="1:20" ht="45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>E3013/D3013</f>
        <v>0</v>
      </c>
      <c r="P3013" t="e">
        <f>E3013/L3013</f>
        <v>#DIV/0!</v>
      </c>
      <c r="Q3013" t="s">
        <v>8334</v>
      </c>
      <c r="R3013" t="s">
        <v>8335</v>
      </c>
      <c r="S3013" s="9">
        <f t="shared" si="94"/>
        <v>41829.68069444444</v>
      </c>
      <c r="T3013" s="9">
        <f t="shared" si="95"/>
        <v>41859.68069444444</v>
      </c>
    </row>
    <row r="3014" spans="1:20" ht="45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>E3014/D3014</f>
        <v>0.49183333333333334</v>
      </c>
      <c r="P3014">
        <f>E3014/L3014</f>
        <v>42.157142857142858</v>
      </c>
      <c r="Q3014" t="s">
        <v>8334</v>
      </c>
      <c r="R3014" t="s">
        <v>8335</v>
      </c>
      <c r="S3014" s="9">
        <f t="shared" si="94"/>
        <v>42033.105740740742</v>
      </c>
      <c r="T3014" s="9">
        <f t="shared" si="95"/>
        <v>42063.105740740742</v>
      </c>
    </row>
    <row r="3015" spans="1:20" ht="45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>E3015/D3015</f>
        <v>0</v>
      </c>
      <c r="P3015" t="e">
        <f>E3015/L3015</f>
        <v>#DIV/0!</v>
      </c>
      <c r="Q3015" t="s">
        <v>8334</v>
      </c>
      <c r="R3015" t="s">
        <v>8335</v>
      </c>
      <c r="S3015" s="9">
        <f t="shared" si="94"/>
        <v>42172.698344907403</v>
      </c>
      <c r="T3015" s="9">
        <f t="shared" si="95"/>
        <v>42186.698344907403</v>
      </c>
    </row>
    <row r="3016" spans="1:20" ht="45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>E3016/D3016</f>
        <v>2.036E-2</v>
      </c>
      <c r="P3016">
        <f>E3016/L3016</f>
        <v>84.833333333333329</v>
      </c>
      <c r="Q3016" t="s">
        <v>8334</v>
      </c>
      <c r="R3016" t="s">
        <v>8335</v>
      </c>
      <c r="S3016" s="9">
        <f t="shared" si="94"/>
        <v>42548.667858796289</v>
      </c>
      <c r="T3016" s="9">
        <f t="shared" si="95"/>
        <v>42576.583333333336</v>
      </c>
    </row>
    <row r="3017" spans="1:20" ht="30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>E3017/D3017</f>
        <v>0.52327777777777773</v>
      </c>
      <c r="P3017">
        <f>E3017/L3017</f>
        <v>94.19</v>
      </c>
      <c r="Q3017" t="s">
        <v>8334</v>
      </c>
      <c r="R3017" t="s">
        <v>8335</v>
      </c>
      <c r="S3017" s="9">
        <f t="shared" si="94"/>
        <v>42705.453784722216</v>
      </c>
      <c r="T3017" s="9">
        <f t="shared" si="95"/>
        <v>42765.082638888889</v>
      </c>
    </row>
    <row r="3018" spans="1:20" ht="30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>E3018/D3018</f>
        <v>0</v>
      </c>
      <c r="P3018" t="e">
        <f>E3018/L3018</f>
        <v>#DIV/0!</v>
      </c>
      <c r="Q3018" t="s">
        <v>8334</v>
      </c>
      <c r="R3018" t="s">
        <v>8335</v>
      </c>
      <c r="S3018" s="9">
        <f t="shared" si="94"/>
        <v>42067.026041666664</v>
      </c>
      <c r="T3018" s="9">
        <f t="shared" si="95"/>
        <v>42096.984374999993</v>
      </c>
    </row>
    <row r="3019" spans="1:20" ht="45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>E3019/D3019</f>
        <v>2.0833333333333332E-2</v>
      </c>
      <c r="P3019">
        <f>E3019/L3019</f>
        <v>6.25</v>
      </c>
      <c r="Q3019" t="s">
        <v>8334</v>
      </c>
      <c r="R3019" t="s">
        <v>8335</v>
      </c>
      <c r="S3019" s="9">
        <f t="shared" si="94"/>
        <v>41820.543935185182</v>
      </c>
      <c r="T3019" s="9">
        <f t="shared" si="95"/>
        <v>41850.543935185182</v>
      </c>
    </row>
    <row r="3020" spans="1:20" ht="45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>E3020/D3020</f>
        <v>6.565384615384616E-2</v>
      </c>
      <c r="P3020">
        <f>E3020/L3020</f>
        <v>213.375</v>
      </c>
      <c r="Q3020" t="s">
        <v>8334</v>
      </c>
      <c r="R3020" t="s">
        <v>8335</v>
      </c>
      <c r="S3020" s="9">
        <f t="shared" si="94"/>
        <v>42064.876041666663</v>
      </c>
      <c r="T3020" s="9">
        <f t="shared" si="95"/>
        <v>42094.834374999999</v>
      </c>
    </row>
    <row r="3021" spans="1:20" ht="45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>E3021/D3021</f>
        <v>0</v>
      </c>
      <c r="P3021" t="e">
        <f>E3021/L3021</f>
        <v>#DIV/0!</v>
      </c>
      <c r="Q3021" t="s">
        <v>8329</v>
      </c>
      <c r="R3021" t="s">
        <v>8331</v>
      </c>
      <c r="S3021" s="9">
        <f t="shared" si="94"/>
        <v>42000.091909722221</v>
      </c>
      <c r="T3021" s="9">
        <f t="shared" si="95"/>
        <v>42030.091909722221</v>
      </c>
    </row>
    <row r="3022" spans="1:20" ht="45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>E3022/D3022</f>
        <v>8.0833333333333326E-2</v>
      </c>
      <c r="P3022">
        <f>E3022/L3022</f>
        <v>90.9375</v>
      </c>
      <c r="Q3022" t="s">
        <v>8329</v>
      </c>
      <c r="R3022" t="s">
        <v>8331</v>
      </c>
      <c r="S3022" s="9">
        <f t="shared" si="94"/>
        <v>42755.284421296295</v>
      </c>
      <c r="T3022" s="9">
        <f t="shared" si="95"/>
        <v>42802.104166666664</v>
      </c>
    </row>
    <row r="3023" spans="1:20" ht="45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>E3023/D3023</f>
        <v>4.0000000000000001E-3</v>
      </c>
      <c r="P3023">
        <f>E3023/L3023</f>
        <v>5</v>
      </c>
      <c r="Q3023" t="s">
        <v>8329</v>
      </c>
      <c r="R3023" t="s">
        <v>8331</v>
      </c>
      <c r="S3023" s="9">
        <f t="shared" si="94"/>
        <v>41772.588946759257</v>
      </c>
      <c r="T3023" s="9">
        <f t="shared" si="95"/>
        <v>41802.588946759257</v>
      </c>
    </row>
    <row r="3024" spans="1:20" ht="45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>E3024/D3024</f>
        <v>0.42892307692307691</v>
      </c>
      <c r="P3024">
        <f>E3024/L3024</f>
        <v>58.083333333333336</v>
      </c>
      <c r="Q3024" t="s">
        <v>8329</v>
      </c>
      <c r="R3024" t="s">
        <v>8331</v>
      </c>
      <c r="S3024" s="9">
        <f t="shared" si="94"/>
        <v>41733.508101851847</v>
      </c>
      <c r="T3024" s="9">
        <f t="shared" si="95"/>
        <v>41763.508101851847</v>
      </c>
    </row>
    <row r="3025" spans="1:20" ht="45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>E3025/D3025</f>
        <v>3.6363636363636364E-5</v>
      </c>
      <c r="P3025">
        <f>E3025/L3025</f>
        <v>2</v>
      </c>
      <c r="Q3025" t="s">
        <v>8329</v>
      </c>
      <c r="R3025" t="s">
        <v>8331</v>
      </c>
      <c r="S3025" s="9">
        <f t="shared" si="94"/>
        <v>42645.159108796295</v>
      </c>
      <c r="T3025" s="9">
        <f t="shared" si="95"/>
        <v>42680.200775462959</v>
      </c>
    </row>
    <row r="3026" spans="1:20" ht="45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>E3026/D3026</f>
        <v>5.0000000000000001E-3</v>
      </c>
      <c r="P3026">
        <f>E3026/L3026</f>
        <v>62.5</v>
      </c>
      <c r="Q3026" t="s">
        <v>8329</v>
      </c>
      <c r="R3026" t="s">
        <v>8331</v>
      </c>
      <c r="S3026" s="9">
        <f t="shared" si="94"/>
        <v>42742.038159722222</v>
      </c>
      <c r="T3026" s="9">
        <f t="shared" si="95"/>
        <v>42794.958333333336</v>
      </c>
    </row>
    <row r="3027" spans="1:20" ht="45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>E3027/D3027</f>
        <v>5.0000000000000001E-4</v>
      </c>
      <c r="P3027">
        <f>E3027/L3027</f>
        <v>10</v>
      </c>
      <c r="Q3027" t="s">
        <v>8329</v>
      </c>
      <c r="R3027" t="s">
        <v>8331</v>
      </c>
      <c r="S3027" s="9">
        <f t="shared" si="94"/>
        <v>42649.716574074067</v>
      </c>
      <c r="T3027" s="9">
        <f t="shared" si="95"/>
        <v>42679.716574074067</v>
      </c>
    </row>
    <row r="3028" spans="1:20" ht="45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>E3028/D3028</f>
        <v>4.8680000000000001E-2</v>
      </c>
      <c r="P3028">
        <f>E3028/L3028</f>
        <v>71.588235294117652</v>
      </c>
      <c r="Q3028" t="s">
        <v>8329</v>
      </c>
      <c r="R3028" t="s">
        <v>8331</v>
      </c>
      <c r="S3028" s="9">
        <f t="shared" si="94"/>
        <v>42328.570891203701</v>
      </c>
      <c r="T3028" s="9">
        <f t="shared" si="95"/>
        <v>42353.124305555553</v>
      </c>
    </row>
    <row r="3029" spans="1:20" ht="45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>E3029/D3029</f>
        <v>0</v>
      </c>
      <c r="P3029" t="e">
        <f>E3029/L3029</f>
        <v>#DIV/0!</v>
      </c>
      <c r="Q3029" t="s">
        <v>8329</v>
      </c>
      <c r="R3029" t="s">
        <v>8331</v>
      </c>
      <c r="S3029" s="9">
        <f t="shared" si="94"/>
        <v>42708.794548611106</v>
      </c>
      <c r="T3029" s="9">
        <f t="shared" si="95"/>
        <v>42738.794548611106</v>
      </c>
    </row>
    <row r="3030" spans="1:20" ht="45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>E3030/D3030</f>
        <v>0.10314285714285715</v>
      </c>
      <c r="P3030">
        <f>E3030/L3030</f>
        <v>32.81818181818182</v>
      </c>
      <c r="Q3030" t="s">
        <v>8329</v>
      </c>
      <c r="R3030" t="s">
        <v>8331</v>
      </c>
      <c r="S3030" s="9">
        <f t="shared" si="94"/>
        <v>42371.14739583333</v>
      </c>
      <c r="T3030" s="9">
        <f t="shared" si="95"/>
        <v>42399.970138888886</v>
      </c>
    </row>
    <row r="3031" spans="1:20" ht="45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>E3031/D3031</f>
        <v>0.7178461538461538</v>
      </c>
      <c r="P3031">
        <f>E3031/L3031</f>
        <v>49.11578947368421</v>
      </c>
      <c r="Q3031" t="s">
        <v>8329</v>
      </c>
      <c r="R3031" t="s">
        <v>8331</v>
      </c>
      <c r="S3031" s="9">
        <f t="shared" si="94"/>
        <v>41923.575243055551</v>
      </c>
      <c r="T3031" s="9">
        <f t="shared" si="95"/>
        <v>41963.616909722223</v>
      </c>
    </row>
    <row r="3032" spans="1:20" ht="45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>E3032/D3032</f>
        <v>1.06E-2</v>
      </c>
      <c r="P3032">
        <f>E3032/L3032</f>
        <v>16.307692307692307</v>
      </c>
      <c r="Q3032" t="s">
        <v>8329</v>
      </c>
      <c r="R3032" t="s">
        <v>8331</v>
      </c>
      <c r="S3032" s="9">
        <f t="shared" si="94"/>
        <v>42154.921319444438</v>
      </c>
      <c r="T3032" s="9">
        <f t="shared" si="95"/>
        <v>42184.921319444438</v>
      </c>
    </row>
    <row r="3033" spans="1:20" ht="45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>E3033/D3033</f>
        <v>4.4999999999999997E-3</v>
      </c>
      <c r="P3033">
        <f>E3033/L3033</f>
        <v>18</v>
      </c>
      <c r="Q3033" t="s">
        <v>8329</v>
      </c>
      <c r="R3033" t="s">
        <v>8331</v>
      </c>
      <c r="S3033" s="9">
        <f t="shared" si="94"/>
        <v>42164.407523148147</v>
      </c>
      <c r="T3033" s="9">
        <f t="shared" si="95"/>
        <v>42193.489583333336</v>
      </c>
    </row>
    <row r="3034" spans="1:20" ht="45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>E3034/D3034</f>
        <v>1.6249999999999999E-4</v>
      </c>
      <c r="P3034">
        <f>E3034/L3034</f>
        <v>13</v>
      </c>
      <c r="Q3034" t="s">
        <v>8329</v>
      </c>
      <c r="R3034" t="s">
        <v>8331</v>
      </c>
      <c r="S3034" s="9">
        <f t="shared" si="94"/>
        <v>42529.760798611103</v>
      </c>
      <c r="T3034" s="9">
        <f t="shared" si="95"/>
        <v>42549.760798611103</v>
      </c>
    </row>
    <row r="3035" spans="1:20" ht="30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>E3035/D3035</f>
        <v>5.1000000000000004E-3</v>
      </c>
      <c r="P3035">
        <f>E3035/L3035</f>
        <v>17</v>
      </c>
      <c r="Q3035" t="s">
        <v>8329</v>
      </c>
      <c r="R3035" t="s">
        <v>8331</v>
      </c>
      <c r="S3035" s="9">
        <f t="shared" si="94"/>
        <v>42528.691064814811</v>
      </c>
      <c r="T3035" s="9">
        <f t="shared" si="95"/>
        <v>42588.691064814811</v>
      </c>
    </row>
    <row r="3036" spans="1:20" ht="45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>E3036/D3036</f>
        <v>0</v>
      </c>
      <c r="P3036" t="e">
        <f>E3036/L3036</f>
        <v>#DIV/0!</v>
      </c>
      <c r="Q3036" t="s">
        <v>8329</v>
      </c>
      <c r="R3036" t="s">
        <v>8331</v>
      </c>
      <c r="S3036" s="9">
        <f t="shared" si="94"/>
        <v>41776.07644675926</v>
      </c>
      <c r="T3036" s="9">
        <f t="shared" si="95"/>
        <v>41806.07644675926</v>
      </c>
    </row>
    <row r="3037" spans="1:20" ht="30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>E3037/D3037</f>
        <v>0</v>
      </c>
      <c r="P3037" t="e">
        <f>E3037/L3037</f>
        <v>#DIV/0!</v>
      </c>
      <c r="Q3037" t="s">
        <v>8329</v>
      </c>
      <c r="R3037" t="s">
        <v>8331</v>
      </c>
      <c r="S3037" s="9">
        <f t="shared" si="94"/>
        <v>42034.820891203701</v>
      </c>
      <c r="T3037" s="9">
        <f t="shared" si="95"/>
        <v>42063.820891203701</v>
      </c>
    </row>
    <row r="3038" spans="1:20" ht="45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>E3038/D3038</f>
        <v>0</v>
      </c>
      <c r="P3038" t="e">
        <f>E3038/L3038</f>
        <v>#DIV/0!</v>
      </c>
      <c r="Q3038" t="s">
        <v>8329</v>
      </c>
      <c r="R3038" t="s">
        <v>8331</v>
      </c>
      <c r="S3038" s="9">
        <f t="shared" si="94"/>
        <v>41772.800405092588</v>
      </c>
      <c r="T3038" s="9">
        <f t="shared" si="95"/>
        <v>41802.800405092588</v>
      </c>
    </row>
    <row r="3039" spans="1:20" ht="45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>E3039/D3039</f>
        <v>1.1999999999999999E-3</v>
      </c>
      <c r="P3039">
        <f>E3039/L3039</f>
        <v>3</v>
      </c>
      <c r="Q3039" t="s">
        <v>8329</v>
      </c>
      <c r="R3039" t="s">
        <v>8331</v>
      </c>
      <c r="S3039" s="9">
        <f t="shared" si="94"/>
        <v>42413.441307870373</v>
      </c>
      <c r="T3039" s="9">
        <f t="shared" si="95"/>
        <v>42443.399641203701</v>
      </c>
    </row>
    <row r="3040" spans="1:20" ht="30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>E3040/D3040</f>
        <v>0.20080000000000001</v>
      </c>
      <c r="P3040">
        <f>E3040/L3040</f>
        <v>41.833333333333336</v>
      </c>
      <c r="Q3040" t="s">
        <v>8329</v>
      </c>
      <c r="R3040" t="s">
        <v>8331</v>
      </c>
      <c r="S3040" s="9">
        <f t="shared" si="94"/>
        <v>42430.358564814807</v>
      </c>
      <c r="T3040" s="9">
        <f t="shared" si="95"/>
        <v>42459.31689814815</v>
      </c>
    </row>
    <row r="3041" spans="1:20" ht="45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>E3041/D3041</f>
        <v>2.696969696969697E-2</v>
      </c>
      <c r="P3041">
        <f>E3041/L3041</f>
        <v>106.8</v>
      </c>
      <c r="Q3041" t="s">
        <v>8315</v>
      </c>
      <c r="R3041" t="s">
        <v>8344</v>
      </c>
      <c r="S3041" s="9">
        <f t="shared" si="94"/>
        <v>42116.334826388884</v>
      </c>
      <c r="T3041" s="9">
        <f t="shared" si="95"/>
        <v>42146.333333333336</v>
      </c>
    </row>
    <row r="3042" spans="1:20" ht="45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>E3042/D3042</f>
        <v>1.2E-2</v>
      </c>
      <c r="P3042">
        <f>E3042/L3042</f>
        <v>4</v>
      </c>
      <c r="Q3042" t="s">
        <v>8315</v>
      </c>
      <c r="R3042" t="s">
        <v>8344</v>
      </c>
      <c r="S3042" s="9">
        <f t="shared" si="94"/>
        <v>42037.581562499996</v>
      </c>
      <c r="T3042" s="9">
        <f t="shared" si="95"/>
        <v>42067.581562499996</v>
      </c>
    </row>
    <row r="3043" spans="1:20" ht="45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>E3043/D3043</f>
        <v>0.46600000000000003</v>
      </c>
      <c r="P3043">
        <f>E3043/L3043</f>
        <v>34.097560975609753</v>
      </c>
      <c r="Q3043" t="s">
        <v>8315</v>
      </c>
      <c r="R3043" t="s">
        <v>8344</v>
      </c>
      <c r="S3043" s="9">
        <f t="shared" si="94"/>
        <v>42702.562395833331</v>
      </c>
      <c r="T3043" s="9">
        <f t="shared" si="95"/>
        <v>42762.562395833331</v>
      </c>
    </row>
    <row r="3044" spans="1:20" ht="45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>E3044/D3044</f>
        <v>1E-3</v>
      </c>
      <c r="P3044">
        <f>E3044/L3044</f>
        <v>25</v>
      </c>
      <c r="Q3044" t="s">
        <v>8315</v>
      </c>
      <c r="R3044" t="s">
        <v>8344</v>
      </c>
      <c r="S3044" s="9">
        <f t="shared" si="94"/>
        <v>42326.477094907408</v>
      </c>
      <c r="T3044" s="9">
        <f t="shared" si="95"/>
        <v>42371.477094907408</v>
      </c>
    </row>
    <row r="3045" spans="1:20" ht="45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>E3045/D3045</f>
        <v>1.6800000000000001E-3</v>
      </c>
      <c r="P3045">
        <f>E3045/L3045</f>
        <v>10.5</v>
      </c>
      <c r="Q3045" t="s">
        <v>8315</v>
      </c>
      <c r="R3045" t="s">
        <v>8344</v>
      </c>
      <c r="S3045" s="9">
        <f t="shared" si="94"/>
        <v>41859.717523148145</v>
      </c>
      <c r="T3045" s="9">
        <f t="shared" si="95"/>
        <v>41889.717523148145</v>
      </c>
    </row>
    <row r="3046" spans="1:20" ht="45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>E3046/D3046</f>
        <v>0.42759999999999998</v>
      </c>
      <c r="P3046">
        <f>E3046/L3046</f>
        <v>215.95959595959596</v>
      </c>
      <c r="Q3046" t="s">
        <v>8315</v>
      </c>
      <c r="R3046" t="s">
        <v>8344</v>
      </c>
      <c r="S3046" s="9">
        <f t="shared" si="94"/>
        <v>42514.462766203702</v>
      </c>
      <c r="T3046" s="9">
        <f t="shared" si="95"/>
        <v>42544.462766203702</v>
      </c>
    </row>
    <row r="3047" spans="1:20" ht="45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>E3047/D3047</f>
        <v>2.8333333333333335E-3</v>
      </c>
      <c r="P3047">
        <f>E3047/L3047</f>
        <v>21.25</v>
      </c>
      <c r="Q3047" t="s">
        <v>8315</v>
      </c>
      <c r="R3047" t="s">
        <v>8344</v>
      </c>
      <c r="S3047" s="9">
        <f t="shared" si="94"/>
        <v>41767.378761574073</v>
      </c>
      <c r="T3047" s="9">
        <f t="shared" si="95"/>
        <v>41782.378761574073</v>
      </c>
    </row>
    <row r="3048" spans="1:20" ht="45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>E3048/D3048</f>
        <v>1.7319999999999999E-2</v>
      </c>
      <c r="P3048">
        <f>E3048/L3048</f>
        <v>108.25</v>
      </c>
      <c r="Q3048" t="s">
        <v>8315</v>
      </c>
      <c r="R3048" t="s">
        <v>8344</v>
      </c>
      <c r="S3048" s="9">
        <f t="shared" si="94"/>
        <v>42703.709490740737</v>
      </c>
      <c r="T3048" s="9">
        <f t="shared" si="95"/>
        <v>42733.709490740737</v>
      </c>
    </row>
    <row r="3049" spans="1:20" ht="45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>E3049/D3049</f>
        <v>0.14111428571428572</v>
      </c>
      <c r="P3049">
        <f>E3049/L3049</f>
        <v>129.97368421052633</v>
      </c>
      <c r="Q3049" t="s">
        <v>8315</v>
      </c>
      <c r="R3049" t="s">
        <v>8344</v>
      </c>
      <c r="S3049" s="9">
        <f t="shared" si="94"/>
        <v>41905.220821759256</v>
      </c>
      <c r="T3049" s="9">
        <f t="shared" si="95"/>
        <v>41935.220821759256</v>
      </c>
    </row>
    <row r="3050" spans="1:20" ht="45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>E3050/D3050</f>
        <v>0.39395294117647056</v>
      </c>
      <c r="P3050">
        <f>E3050/L3050</f>
        <v>117.49473684210527</v>
      </c>
      <c r="Q3050" t="s">
        <v>8315</v>
      </c>
      <c r="R3050" t="s">
        <v>8344</v>
      </c>
      <c r="S3050" s="9">
        <f t="shared" si="94"/>
        <v>42264.754826388882</v>
      </c>
      <c r="T3050" s="9">
        <f t="shared" si="95"/>
        <v>42308.739583333336</v>
      </c>
    </row>
    <row r="3051" spans="1:20" ht="45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>E3051/D3051</f>
        <v>2.3529411764705883E-4</v>
      </c>
      <c r="P3051">
        <f>E3051/L3051</f>
        <v>10</v>
      </c>
      <c r="Q3051" t="s">
        <v>8315</v>
      </c>
      <c r="R3051" t="s">
        <v>8344</v>
      </c>
      <c r="S3051" s="9">
        <f t="shared" si="94"/>
        <v>41829.825624999998</v>
      </c>
      <c r="T3051" s="9">
        <f t="shared" si="95"/>
        <v>41859.825624999998</v>
      </c>
    </row>
    <row r="3052" spans="1:20" ht="45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>E3052/D3052</f>
        <v>0.59299999999999997</v>
      </c>
      <c r="P3052">
        <f>E3052/L3052</f>
        <v>70.595238095238102</v>
      </c>
      <c r="Q3052" t="s">
        <v>8315</v>
      </c>
      <c r="R3052" t="s">
        <v>8344</v>
      </c>
      <c r="S3052" s="9">
        <f t="shared" si="94"/>
        <v>42129.018055555549</v>
      </c>
      <c r="T3052" s="9">
        <f t="shared" si="95"/>
        <v>42159.018055555549</v>
      </c>
    </row>
    <row r="3053" spans="1:20" ht="30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>E3053/D3053</f>
        <v>1.3270833333333334E-2</v>
      </c>
      <c r="P3053">
        <f>E3053/L3053</f>
        <v>24.5</v>
      </c>
      <c r="Q3053" t="s">
        <v>8315</v>
      </c>
      <c r="R3053" t="s">
        <v>8344</v>
      </c>
      <c r="S3053" s="9">
        <f t="shared" si="94"/>
        <v>41890.302986111106</v>
      </c>
      <c r="T3053" s="9">
        <f t="shared" si="95"/>
        <v>41920.302986111106</v>
      </c>
    </row>
    <row r="3054" spans="1:20" ht="45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>E3054/D3054</f>
        <v>9.0090090090090086E-2</v>
      </c>
      <c r="P3054">
        <f>E3054/L3054</f>
        <v>30</v>
      </c>
      <c r="Q3054" t="s">
        <v>8315</v>
      </c>
      <c r="R3054" t="s">
        <v>8344</v>
      </c>
      <c r="S3054" s="9">
        <f t="shared" si="94"/>
        <v>41928.966122685182</v>
      </c>
      <c r="T3054" s="9">
        <f t="shared" si="95"/>
        <v>41943.957638888889</v>
      </c>
    </row>
    <row r="3055" spans="1:20" ht="45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>E3055/D3055</f>
        <v>1.6E-2</v>
      </c>
      <c r="P3055">
        <f>E3055/L3055</f>
        <v>2</v>
      </c>
      <c r="Q3055" t="s">
        <v>8315</v>
      </c>
      <c r="R3055" t="s">
        <v>8344</v>
      </c>
      <c r="S3055" s="9">
        <f t="shared" si="94"/>
        <v>41863.840532407405</v>
      </c>
      <c r="T3055" s="9">
        <f t="shared" si="95"/>
        <v>41883.840532407405</v>
      </c>
    </row>
    <row r="3056" spans="1:20" ht="30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>E3056/D3056</f>
        <v>5.1000000000000004E-3</v>
      </c>
      <c r="P3056">
        <f>E3056/L3056</f>
        <v>17</v>
      </c>
      <c r="Q3056" t="s">
        <v>8315</v>
      </c>
      <c r="R3056" t="s">
        <v>8344</v>
      </c>
      <c r="S3056" s="9">
        <f t="shared" si="94"/>
        <v>42656.508969907409</v>
      </c>
      <c r="T3056" s="9">
        <f t="shared" si="95"/>
        <v>42681.550636574073</v>
      </c>
    </row>
    <row r="3057" spans="1:20" ht="30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>E3057/D3057</f>
        <v>0.52570512820512816</v>
      </c>
      <c r="P3057">
        <f>E3057/L3057</f>
        <v>2928.9285714285716</v>
      </c>
      <c r="Q3057" t="s">
        <v>8315</v>
      </c>
      <c r="R3057" t="s">
        <v>8344</v>
      </c>
      <c r="S3057" s="9">
        <f t="shared" si="94"/>
        <v>42746.06172453703</v>
      </c>
      <c r="T3057" s="9">
        <f t="shared" si="95"/>
        <v>42776.06172453703</v>
      </c>
    </row>
    <row r="3058" spans="1:20" ht="45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>E3058/D3058</f>
        <v>1.04E-2</v>
      </c>
      <c r="P3058">
        <f>E3058/L3058</f>
        <v>28.888888888888889</v>
      </c>
      <c r="Q3058" t="s">
        <v>8315</v>
      </c>
      <c r="R3058" t="s">
        <v>8344</v>
      </c>
      <c r="S3058" s="9">
        <f t="shared" si="94"/>
        <v>41828.581608796296</v>
      </c>
      <c r="T3058" s="9">
        <f t="shared" si="95"/>
        <v>41863.581608796296</v>
      </c>
    </row>
    <row r="3059" spans="1:20" ht="45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>E3059/D3059</f>
        <v>0.47399999999999998</v>
      </c>
      <c r="P3059">
        <f>E3059/L3059</f>
        <v>29.625</v>
      </c>
      <c r="Q3059" t="s">
        <v>8315</v>
      </c>
      <c r="R3059" t="s">
        <v>8344</v>
      </c>
      <c r="S3059" s="9">
        <f t="shared" si="94"/>
        <v>42113.667233796295</v>
      </c>
      <c r="T3059" s="9">
        <f t="shared" si="95"/>
        <v>42143.667233796295</v>
      </c>
    </row>
    <row r="3060" spans="1:20" ht="45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>E3060/D3060</f>
        <v>0.43030000000000002</v>
      </c>
      <c r="P3060">
        <f>E3060/L3060</f>
        <v>40.980952380952381</v>
      </c>
      <c r="Q3060" t="s">
        <v>8315</v>
      </c>
      <c r="R3060" t="s">
        <v>8344</v>
      </c>
      <c r="S3060" s="9">
        <f t="shared" si="94"/>
        <v>42270.66737268518</v>
      </c>
      <c r="T3060" s="9">
        <f t="shared" si="95"/>
        <v>42298.749999999993</v>
      </c>
    </row>
    <row r="3061" spans="1:20" ht="45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>E3061/D3061</f>
        <v>5.0799999999999998E-2</v>
      </c>
      <c r="P3061">
        <f>E3061/L3061</f>
        <v>31.75</v>
      </c>
      <c r="Q3061" t="s">
        <v>8334</v>
      </c>
      <c r="R3061" t="s">
        <v>8346</v>
      </c>
      <c r="S3061" s="9">
        <f t="shared" si="94"/>
        <v>41799.516956018517</v>
      </c>
      <c r="T3061" s="9">
        <f t="shared" si="95"/>
        <v>41829.516956018517</v>
      </c>
    </row>
    <row r="3062" spans="1:20" ht="45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>E3062/D3062</f>
        <v>0</v>
      </c>
      <c r="P3062" t="e">
        <f>E3062/L3062</f>
        <v>#DIV/0!</v>
      </c>
      <c r="Q3062" t="s">
        <v>8334</v>
      </c>
      <c r="R3062" t="s">
        <v>8346</v>
      </c>
      <c r="S3062" s="9">
        <f t="shared" si="94"/>
        <v>42678.378321759257</v>
      </c>
      <c r="T3062" s="9">
        <f t="shared" si="95"/>
        <v>42708.419988425921</v>
      </c>
    </row>
    <row r="3063" spans="1:20" ht="45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>E3063/D3063</f>
        <v>4.2999999999999997E-2</v>
      </c>
      <c r="P3063">
        <f>E3063/L3063</f>
        <v>88.6875</v>
      </c>
      <c r="Q3063" t="s">
        <v>8334</v>
      </c>
      <c r="R3063" t="s">
        <v>8346</v>
      </c>
      <c r="S3063" s="9">
        <f t="shared" si="94"/>
        <v>42592.803449074076</v>
      </c>
      <c r="T3063" s="9">
        <f t="shared" si="95"/>
        <v>42615.083333333336</v>
      </c>
    </row>
    <row r="3064" spans="1:20" ht="60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>E3064/D3064</f>
        <v>0.21146666666666666</v>
      </c>
      <c r="P3064">
        <f>E3064/L3064</f>
        <v>453.14285714285717</v>
      </c>
      <c r="Q3064" t="s">
        <v>8334</v>
      </c>
      <c r="R3064" t="s">
        <v>8346</v>
      </c>
      <c r="S3064" s="9">
        <f t="shared" si="94"/>
        <v>41913.581956018512</v>
      </c>
      <c r="T3064" s="9">
        <f t="shared" si="95"/>
        <v>41973.623622685183</v>
      </c>
    </row>
    <row r="3065" spans="1:20" ht="45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>E3065/D3065</f>
        <v>3.1875000000000001E-2</v>
      </c>
      <c r="P3065">
        <f>E3065/L3065</f>
        <v>12.75</v>
      </c>
      <c r="Q3065" t="s">
        <v>8334</v>
      </c>
      <c r="R3065" t="s">
        <v>8346</v>
      </c>
      <c r="S3065" s="9">
        <f t="shared" si="94"/>
        <v>42555.490405092591</v>
      </c>
      <c r="T3065" s="9">
        <f t="shared" si="95"/>
        <v>42584.749999999993</v>
      </c>
    </row>
    <row r="3066" spans="1:20" ht="45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>E3066/D3066</f>
        <v>5.0000000000000001E-4</v>
      </c>
      <c r="P3066">
        <f>E3066/L3066</f>
        <v>1</v>
      </c>
      <c r="Q3066" t="s">
        <v>8334</v>
      </c>
      <c r="R3066" t="s">
        <v>8346</v>
      </c>
      <c r="S3066" s="9">
        <f t="shared" si="94"/>
        <v>42413.225497685184</v>
      </c>
      <c r="T3066" s="9">
        <f t="shared" si="95"/>
        <v>42443.183831018519</v>
      </c>
    </row>
    <row r="3067" spans="1:20" ht="30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>E3067/D3067</f>
        <v>0.42472727272727273</v>
      </c>
      <c r="P3067">
        <f>E3067/L3067</f>
        <v>83.428571428571431</v>
      </c>
      <c r="Q3067" t="s">
        <v>8334</v>
      </c>
      <c r="R3067" t="s">
        <v>8346</v>
      </c>
      <c r="S3067" s="9">
        <f t="shared" si="94"/>
        <v>42034.431435185186</v>
      </c>
      <c r="T3067" s="9">
        <f t="shared" si="95"/>
        <v>42064.431435185186</v>
      </c>
    </row>
    <row r="3068" spans="1:20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>E3068/D3068</f>
        <v>4.1666666666666666E-3</v>
      </c>
      <c r="P3068">
        <f>E3068/L3068</f>
        <v>25</v>
      </c>
      <c r="Q3068" t="s">
        <v>8334</v>
      </c>
      <c r="R3068" t="s">
        <v>8346</v>
      </c>
      <c r="S3068" s="9">
        <f t="shared" si="94"/>
        <v>42206.554884259262</v>
      </c>
      <c r="T3068" s="9">
        <f t="shared" si="95"/>
        <v>42236.554884259262</v>
      </c>
    </row>
    <row r="3069" spans="1:20" ht="45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>E3069/D3069</f>
        <v>0.01</v>
      </c>
      <c r="P3069">
        <f>E3069/L3069</f>
        <v>50</v>
      </c>
      <c r="Q3069" t="s">
        <v>8334</v>
      </c>
      <c r="R3069" t="s">
        <v>8346</v>
      </c>
      <c r="S3069" s="9">
        <f t="shared" si="94"/>
        <v>42685.472314814811</v>
      </c>
      <c r="T3069" s="9">
        <f t="shared" si="95"/>
        <v>42715.472314814811</v>
      </c>
    </row>
    <row r="3070" spans="1:20" ht="45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>E3070/D3070</f>
        <v>0.16966666666666666</v>
      </c>
      <c r="P3070">
        <f>E3070/L3070</f>
        <v>101.8</v>
      </c>
      <c r="Q3070" t="s">
        <v>8334</v>
      </c>
      <c r="R3070" t="s">
        <v>8346</v>
      </c>
      <c r="S3070" s="9">
        <f t="shared" si="94"/>
        <v>42397.987638888888</v>
      </c>
      <c r="T3070" s="9">
        <f t="shared" si="95"/>
        <v>42412.987638888888</v>
      </c>
    </row>
    <row r="3071" spans="1:20" ht="30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>E3071/D3071</f>
        <v>7.0000000000000007E-2</v>
      </c>
      <c r="P3071">
        <f>E3071/L3071</f>
        <v>46.666666666666664</v>
      </c>
      <c r="Q3071" t="s">
        <v>8334</v>
      </c>
      <c r="R3071" t="s">
        <v>8346</v>
      </c>
      <c r="S3071" s="9">
        <f t="shared" si="94"/>
        <v>42167.685023148144</v>
      </c>
      <c r="T3071" s="9">
        <f t="shared" si="95"/>
        <v>42188.685023148144</v>
      </c>
    </row>
    <row r="3072" spans="1:20" ht="30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>E3072/D3072</f>
        <v>1.3333333333333333E-3</v>
      </c>
      <c r="P3072">
        <f>E3072/L3072</f>
        <v>1</v>
      </c>
      <c r="Q3072" t="s">
        <v>8334</v>
      </c>
      <c r="R3072" t="s">
        <v>8346</v>
      </c>
      <c r="S3072" s="9">
        <f t="shared" si="94"/>
        <v>42022.935081018521</v>
      </c>
      <c r="T3072" s="9">
        <f t="shared" si="95"/>
        <v>42052.935081018521</v>
      </c>
    </row>
    <row r="3073" spans="1:20" ht="45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>E3073/D3073</f>
        <v>0</v>
      </c>
      <c r="P3073" t="e">
        <f>E3073/L3073</f>
        <v>#DIV/0!</v>
      </c>
      <c r="Q3073" t="s">
        <v>8334</v>
      </c>
      <c r="R3073" t="s">
        <v>8346</v>
      </c>
      <c r="S3073" s="9">
        <f t="shared" si="94"/>
        <v>42329.380057870367</v>
      </c>
      <c r="T3073" s="9">
        <f t="shared" si="95"/>
        <v>42359.380057870367</v>
      </c>
    </row>
    <row r="3074" spans="1:20" ht="45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>E3074/D3074</f>
        <v>0</v>
      </c>
      <c r="P3074" t="e">
        <f>E3074/L3074</f>
        <v>#DIV/0!</v>
      </c>
      <c r="Q3074" t="s">
        <v>8334</v>
      </c>
      <c r="R3074" t="s">
        <v>8346</v>
      </c>
      <c r="S3074" s="9">
        <f t="shared" si="94"/>
        <v>42650.797939814809</v>
      </c>
      <c r="T3074" s="9">
        <f t="shared" si="95"/>
        <v>42710.839606481481</v>
      </c>
    </row>
    <row r="3075" spans="1:20" ht="45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>E3075/D3075</f>
        <v>7.8E-2</v>
      </c>
      <c r="P3075">
        <f>E3075/L3075</f>
        <v>26</v>
      </c>
      <c r="Q3075" t="s">
        <v>8334</v>
      </c>
      <c r="R3075" t="s">
        <v>8346</v>
      </c>
      <c r="S3075" s="9">
        <f t="shared" ref="S3075:S3138" si="96">(J3075/86400)+25569+(-5/24)</f>
        <v>42181.693703703706</v>
      </c>
      <c r="T3075" s="9">
        <f t="shared" ref="T3075:T3138" si="97">(I3075/86400)+25569+(-5/24)</f>
        <v>42201.693703703706</v>
      </c>
    </row>
    <row r="3076" spans="1:20" ht="45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>E3076/D3076</f>
        <v>0</v>
      </c>
      <c r="P3076" t="e">
        <f>E3076/L3076</f>
        <v>#DIV/0!</v>
      </c>
      <c r="Q3076" t="s">
        <v>8334</v>
      </c>
      <c r="R3076" t="s">
        <v>8346</v>
      </c>
      <c r="S3076" s="9">
        <f t="shared" si="96"/>
        <v>41800.611238425925</v>
      </c>
      <c r="T3076" s="9">
        <f t="shared" si="97"/>
        <v>41830.611238425925</v>
      </c>
    </row>
    <row r="3077" spans="1:20" ht="45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>E3077/D3077</f>
        <v>0</v>
      </c>
      <c r="P3077" t="e">
        <f>E3077/L3077</f>
        <v>#DIV/0!</v>
      </c>
      <c r="Q3077" t="s">
        <v>8334</v>
      </c>
      <c r="R3077" t="s">
        <v>8346</v>
      </c>
      <c r="S3077" s="9">
        <f t="shared" si="96"/>
        <v>41847.722361111111</v>
      </c>
      <c r="T3077" s="9">
        <f t="shared" si="97"/>
        <v>41877.722361111111</v>
      </c>
    </row>
    <row r="3078" spans="1:20" ht="45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>E3078/D3078</f>
        <v>0.26200000000000001</v>
      </c>
      <c r="P3078">
        <f>E3078/L3078</f>
        <v>218.33333333333334</v>
      </c>
      <c r="Q3078" t="s">
        <v>8334</v>
      </c>
      <c r="R3078" t="s">
        <v>8346</v>
      </c>
      <c r="S3078" s="9">
        <f t="shared" si="96"/>
        <v>41806.910162037035</v>
      </c>
      <c r="T3078" s="9">
        <f t="shared" si="97"/>
        <v>41851.910162037035</v>
      </c>
    </row>
    <row r="3079" spans="1:20" ht="45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>E3079/D3079</f>
        <v>7.6129032258064515E-3</v>
      </c>
      <c r="P3079">
        <f>E3079/L3079</f>
        <v>33.714285714285715</v>
      </c>
      <c r="Q3079" t="s">
        <v>8334</v>
      </c>
      <c r="R3079" t="s">
        <v>8346</v>
      </c>
      <c r="S3079" s="9">
        <f t="shared" si="96"/>
        <v>41926.274398148147</v>
      </c>
      <c r="T3079" s="9">
        <f t="shared" si="97"/>
        <v>41956.316064814811</v>
      </c>
    </row>
    <row r="3080" spans="1:20" ht="45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>E3080/D3080</f>
        <v>0.125</v>
      </c>
      <c r="P3080">
        <f>E3080/L3080</f>
        <v>25</v>
      </c>
      <c r="Q3080" t="s">
        <v>8334</v>
      </c>
      <c r="R3080" t="s">
        <v>8346</v>
      </c>
      <c r="S3080" s="9">
        <f t="shared" si="96"/>
        <v>42345.743206018517</v>
      </c>
      <c r="T3080" s="9">
        <f t="shared" si="97"/>
        <v>42375.743206018517</v>
      </c>
    </row>
    <row r="3081" spans="1:20" ht="30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>E3081/D3081</f>
        <v>5.6800000000000002E-3</v>
      </c>
      <c r="P3081">
        <f>E3081/L3081</f>
        <v>28.4</v>
      </c>
      <c r="Q3081" t="s">
        <v>8329</v>
      </c>
      <c r="R3081" t="s">
        <v>8330</v>
      </c>
      <c r="S3081" s="9">
        <f t="shared" si="96"/>
        <v>42716.534120370365</v>
      </c>
      <c r="T3081" s="9">
        <f t="shared" si="97"/>
        <v>42746.534120370365</v>
      </c>
    </row>
    <row r="3082" spans="1:20" ht="30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>E3082/D3082</f>
        <v>3.875E-3</v>
      </c>
      <c r="P3082">
        <f>E3082/L3082</f>
        <v>103.33333333333333</v>
      </c>
      <c r="Q3082" t="s">
        <v>8329</v>
      </c>
      <c r="R3082" t="s">
        <v>8330</v>
      </c>
      <c r="S3082" s="9">
        <f t="shared" si="96"/>
        <v>42712.092233796291</v>
      </c>
      <c r="T3082" s="9">
        <f t="shared" si="97"/>
        <v>42742.092233796291</v>
      </c>
    </row>
    <row r="3083" spans="1:20" ht="60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>E3083/D3083</f>
        <v>0.1</v>
      </c>
      <c r="P3083">
        <f>E3083/L3083</f>
        <v>10</v>
      </c>
      <c r="Q3083" t="s">
        <v>8329</v>
      </c>
      <c r="R3083" t="s">
        <v>8330</v>
      </c>
      <c r="S3083" s="9">
        <f t="shared" si="96"/>
        <v>40198.216516203705</v>
      </c>
      <c r="T3083" s="9">
        <f t="shared" si="97"/>
        <v>40252.082638888889</v>
      </c>
    </row>
    <row r="3084" spans="1:20" ht="45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>E3084/D3084</f>
        <v>0.10454545454545454</v>
      </c>
      <c r="P3084">
        <f>E3084/L3084</f>
        <v>23</v>
      </c>
      <c r="Q3084" t="s">
        <v>8329</v>
      </c>
      <c r="R3084" t="s">
        <v>8330</v>
      </c>
      <c r="S3084" s="9">
        <f t="shared" si="96"/>
        <v>40463.819849537038</v>
      </c>
      <c r="T3084" s="9">
        <f t="shared" si="97"/>
        <v>40512</v>
      </c>
    </row>
    <row r="3085" spans="1:20" ht="45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>E3085/D3085</f>
        <v>1.4200000000000001E-2</v>
      </c>
      <c r="P3085">
        <f>E3085/L3085</f>
        <v>31.555555555555557</v>
      </c>
      <c r="Q3085" t="s">
        <v>8329</v>
      </c>
      <c r="R3085" t="s">
        <v>8330</v>
      </c>
      <c r="S3085" s="9">
        <f t="shared" si="96"/>
        <v>42190.815196759257</v>
      </c>
      <c r="T3085" s="9">
        <f t="shared" si="97"/>
        <v>42220.815196759257</v>
      </c>
    </row>
    <row r="3086" spans="1:20" ht="45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>E3086/D3086</f>
        <v>5.0000000000000001E-4</v>
      </c>
      <c r="P3086">
        <f>E3086/L3086</f>
        <v>5</v>
      </c>
      <c r="Q3086" t="s">
        <v>8329</v>
      </c>
      <c r="R3086" t="s">
        <v>8330</v>
      </c>
      <c r="S3086" s="9">
        <f t="shared" si="96"/>
        <v>41951.76489583333</v>
      </c>
      <c r="T3086" s="9">
        <f t="shared" si="97"/>
        <v>41981.76489583333</v>
      </c>
    </row>
    <row r="3087" spans="1:20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>E3087/D3087</f>
        <v>0.28842857142857142</v>
      </c>
      <c r="P3087">
        <f>E3087/L3087</f>
        <v>34.220338983050844</v>
      </c>
      <c r="Q3087" t="s">
        <v>8329</v>
      </c>
      <c r="R3087" t="s">
        <v>8330</v>
      </c>
      <c r="S3087" s="9">
        <f t="shared" si="96"/>
        <v>42045.297025462962</v>
      </c>
      <c r="T3087" s="9">
        <f t="shared" si="97"/>
        <v>42075.255358796298</v>
      </c>
    </row>
    <row r="3088" spans="1:20" ht="45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>E3088/D3088</f>
        <v>1.6666666666666668E-3</v>
      </c>
      <c r="P3088">
        <f>E3088/L3088</f>
        <v>25</v>
      </c>
      <c r="Q3088" t="s">
        <v>8329</v>
      </c>
      <c r="R3088" t="s">
        <v>8330</v>
      </c>
      <c r="S3088" s="9">
        <f t="shared" si="96"/>
        <v>41843.564456018517</v>
      </c>
      <c r="T3088" s="9">
        <f t="shared" si="97"/>
        <v>41903.564456018517</v>
      </c>
    </row>
    <row r="3089" spans="1:20" ht="45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>E3089/D3089</f>
        <v>0.11799999999999999</v>
      </c>
      <c r="P3089">
        <f>E3089/L3089</f>
        <v>19.666666666666668</v>
      </c>
      <c r="Q3089" t="s">
        <v>8329</v>
      </c>
      <c r="R3089" t="s">
        <v>8330</v>
      </c>
      <c r="S3089" s="9">
        <f t="shared" si="96"/>
        <v>42408.815972222219</v>
      </c>
      <c r="T3089" s="9">
        <f t="shared" si="97"/>
        <v>42438.815972222219</v>
      </c>
    </row>
    <row r="3090" spans="1:20" ht="30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>E3090/D3090</f>
        <v>2.0238095238095236E-3</v>
      </c>
      <c r="P3090">
        <f>E3090/L3090</f>
        <v>21.25</v>
      </c>
      <c r="Q3090" t="s">
        <v>8329</v>
      </c>
      <c r="R3090" t="s">
        <v>8330</v>
      </c>
      <c r="S3090" s="9">
        <f t="shared" si="96"/>
        <v>41831.87804398148</v>
      </c>
      <c r="T3090" s="9">
        <f t="shared" si="97"/>
        <v>41866.87804398148</v>
      </c>
    </row>
    <row r="3091" spans="1:20" ht="45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>E3091/D3091</f>
        <v>0.05</v>
      </c>
      <c r="P3091">
        <f>E3091/L3091</f>
        <v>8.3333333333333339</v>
      </c>
      <c r="Q3091" t="s">
        <v>8329</v>
      </c>
      <c r="R3091" t="s">
        <v>8330</v>
      </c>
      <c r="S3091" s="9">
        <f t="shared" si="96"/>
        <v>42166.998738425922</v>
      </c>
      <c r="T3091" s="9">
        <f t="shared" si="97"/>
        <v>42196.998738425922</v>
      </c>
    </row>
    <row r="3092" spans="1:20" ht="45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>E3092/D3092</f>
        <v>2.1129899999999997E-2</v>
      </c>
      <c r="P3092">
        <f>E3092/L3092</f>
        <v>21.34333333333333</v>
      </c>
      <c r="Q3092" t="s">
        <v>8329</v>
      </c>
      <c r="R3092" t="s">
        <v>8330</v>
      </c>
      <c r="S3092" s="9">
        <f t="shared" si="96"/>
        <v>41643.27884259259</v>
      </c>
      <c r="T3092" s="9">
        <f t="shared" si="97"/>
        <v>41673.27884259259</v>
      </c>
    </row>
    <row r="3093" spans="1:20" ht="45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>E3093/D3093</f>
        <v>1.6E-2</v>
      </c>
      <c r="P3093">
        <f>E3093/L3093</f>
        <v>5.333333333333333</v>
      </c>
      <c r="Q3093" t="s">
        <v>8329</v>
      </c>
      <c r="R3093" t="s">
        <v>8330</v>
      </c>
      <c r="S3093" s="9">
        <f t="shared" si="96"/>
        <v>40618.888877314814</v>
      </c>
      <c r="T3093" s="9">
        <f t="shared" si="97"/>
        <v>40657.082638888889</v>
      </c>
    </row>
    <row r="3094" spans="1:20" ht="45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>E3094/D3094</f>
        <v>1.7333333333333333E-2</v>
      </c>
      <c r="P3094">
        <f>E3094/L3094</f>
        <v>34.666666666666664</v>
      </c>
      <c r="Q3094" t="s">
        <v>8329</v>
      </c>
      <c r="R3094" t="s">
        <v>8330</v>
      </c>
      <c r="S3094" s="9">
        <f t="shared" si="96"/>
        <v>41361.678136574068</v>
      </c>
      <c r="T3094" s="9">
        <f t="shared" si="97"/>
        <v>41391.678136574068</v>
      </c>
    </row>
    <row r="3095" spans="1:20" ht="45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>E3095/D3095</f>
        <v>9.5600000000000004E-2</v>
      </c>
      <c r="P3095">
        <f>E3095/L3095</f>
        <v>21.727272727272727</v>
      </c>
      <c r="Q3095" t="s">
        <v>8329</v>
      </c>
      <c r="R3095" t="s">
        <v>8330</v>
      </c>
      <c r="S3095" s="9">
        <f t="shared" si="96"/>
        <v>41156.755011574074</v>
      </c>
      <c r="T3095" s="9">
        <f t="shared" si="97"/>
        <v>41186.755011574074</v>
      </c>
    </row>
    <row r="3096" spans="1:20" ht="45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>E3096/D3096</f>
        <v>5.9612499999999998E-4</v>
      </c>
      <c r="P3096">
        <f>E3096/L3096</f>
        <v>11.922499999999999</v>
      </c>
      <c r="Q3096" t="s">
        <v>8329</v>
      </c>
      <c r="R3096" t="s">
        <v>8330</v>
      </c>
      <c r="S3096" s="9">
        <f t="shared" si="96"/>
        <v>41536.300763888888</v>
      </c>
      <c r="T3096" s="9">
        <f t="shared" si="97"/>
        <v>41566.300763888888</v>
      </c>
    </row>
    <row r="3097" spans="1:20" ht="45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>E3097/D3097</f>
        <v>0.28405999999999998</v>
      </c>
      <c r="P3097">
        <f>E3097/L3097</f>
        <v>26.59737827715356</v>
      </c>
      <c r="Q3097" t="s">
        <v>8329</v>
      </c>
      <c r="R3097" t="s">
        <v>8330</v>
      </c>
      <c r="S3097" s="9">
        <f t="shared" si="96"/>
        <v>41948.562835648147</v>
      </c>
      <c r="T3097" s="9">
        <f t="shared" si="97"/>
        <v>41978.562835648147</v>
      </c>
    </row>
    <row r="3098" spans="1:20" ht="30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>E3098/D3098</f>
        <v>0.128</v>
      </c>
      <c r="P3098">
        <f>E3098/L3098</f>
        <v>10.666666666666666</v>
      </c>
      <c r="Q3098" t="s">
        <v>8329</v>
      </c>
      <c r="R3098" t="s">
        <v>8330</v>
      </c>
      <c r="S3098" s="9">
        <f t="shared" si="96"/>
        <v>41556.804849537039</v>
      </c>
      <c r="T3098" s="9">
        <f t="shared" si="97"/>
        <v>41586.846516203703</v>
      </c>
    </row>
    <row r="3099" spans="1:20" ht="45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>E3099/D3099</f>
        <v>5.4199999999999998E-2</v>
      </c>
      <c r="P3099">
        <f>E3099/L3099</f>
        <v>29.035714285714285</v>
      </c>
      <c r="Q3099" t="s">
        <v>8329</v>
      </c>
      <c r="R3099" t="s">
        <v>8330</v>
      </c>
      <c r="S3099" s="9">
        <f t="shared" si="96"/>
        <v>42647.541759259257</v>
      </c>
      <c r="T3099" s="9">
        <f t="shared" si="97"/>
        <v>42677.541759259257</v>
      </c>
    </row>
    <row r="3100" spans="1:20" ht="45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>E3100/D3100</f>
        <v>1.1199999999999999E-3</v>
      </c>
      <c r="P3100">
        <f>E3100/L3100</f>
        <v>50.909090909090907</v>
      </c>
      <c r="Q3100" t="s">
        <v>8329</v>
      </c>
      <c r="R3100" t="s">
        <v>8330</v>
      </c>
      <c r="S3100" s="9">
        <f t="shared" si="96"/>
        <v>41255.625277777777</v>
      </c>
      <c r="T3100" s="9">
        <f t="shared" si="97"/>
        <v>41285.625277777777</v>
      </c>
    </row>
    <row r="3101" spans="1:20" ht="45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>E3101/D3101</f>
        <v>0</v>
      </c>
      <c r="P3101" t="e">
        <f>E3101/L3101</f>
        <v>#DIV/0!</v>
      </c>
      <c r="Q3101" t="s">
        <v>8329</v>
      </c>
      <c r="R3101" t="s">
        <v>8330</v>
      </c>
      <c r="S3101" s="9">
        <f t="shared" si="96"/>
        <v>41927.027303240735</v>
      </c>
      <c r="T3101" s="9">
        <f t="shared" si="97"/>
        <v>41957.068969907406</v>
      </c>
    </row>
    <row r="3102" spans="1:20" ht="45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>E3102/D3102</f>
        <v>5.7238095238095241E-2</v>
      </c>
      <c r="P3102">
        <f>E3102/L3102</f>
        <v>50.083333333333336</v>
      </c>
      <c r="Q3102" t="s">
        <v>8329</v>
      </c>
      <c r="R3102" t="s">
        <v>8330</v>
      </c>
      <c r="S3102" s="9">
        <f t="shared" si="96"/>
        <v>42340.493171296293</v>
      </c>
      <c r="T3102" s="9">
        <f t="shared" si="97"/>
        <v>42368.493171296293</v>
      </c>
    </row>
    <row r="3103" spans="1:20" ht="45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>E3103/D3103</f>
        <v>0.1125</v>
      </c>
      <c r="P3103">
        <f>E3103/L3103</f>
        <v>45</v>
      </c>
      <c r="Q3103" t="s">
        <v>8329</v>
      </c>
      <c r="R3103" t="s">
        <v>8330</v>
      </c>
      <c r="S3103" s="9">
        <f t="shared" si="96"/>
        <v>40332.678379629629</v>
      </c>
      <c r="T3103" s="9">
        <f t="shared" si="97"/>
        <v>40380.583333333328</v>
      </c>
    </row>
    <row r="3104" spans="1:20" ht="30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>E3104/D3104</f>
        <v>1.7098591549295775E-2</v>
      </c>
      <c r="P3104">
        <f>E3104/L3104</f>
        <v>25.291666666666668</v>
      </c>
      <c r="Q3104" t="s">
        <v>8329</v>
      </c>
      <c r="R3104" t="s">
        <v>8330</v>
      </c>
      <c r="S3104" s="9">
        <f t="shared" si="96"/>
        <v>41499.338425925926</v>
      </c>
      <c r="T3104" s="9">
        <f t="shared" si="97"/>
        <v>41531.338425925926</v>
      </c>
    </row>
    <row r="3105" spans="1:20" ht="45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>E3105/D3105</f>
        <v>0.30433333333333334</v>
      </c>
      <c r="P3105">
        <f>E3105/L3105</f>
        <v>51.292134831460672</v>
      </c>
      <c r="Q3105" t="s">
        <v>8329</v>
      </c>
      <c r="R3105" t="s">
        <v>8330</v>
      </c>
      <c r="S3105" s="9">
        <f t="shared" si="96"/>
        <v>41575.029097222221</v>
      </c>
      <c r="T3105" s="9">
        <f t="shared" si="97"/>
        <v>41605.070763888885</v>
      </c>
    </row>
    <row r="3106" spans="1:20" ht="45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>E3106/D3106</f>
        <v>2.0000000000000001E-4</v>
      </c>
      <c r="P3106">
        <f>E3106/L3106</f>
        <v>1</v>
      </c>
      <c r="Q3106" t="s">
        <v>8329</v>
      </c>
      <c r="R3106" t="s">
        <v>8330</v>
      </c>
      <c r="S3106" s="9">
        <f t="shared" si="96"/>
        <v>42397.471180555549</v>
      </c>
      <c r="T3106" s="9">
        <f t="shared" si="97"/>
        <v>42411.471180555549</v>
      </c>
    </row>
    <row r="3107" spans="1:20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>E3107/D3107</f>
        <v>6.9641025641025639E-3</v>
      </c>
      <c r="P3107">
        <f>E3107/L3107</f>
        <v>49.381818181818183</v>
      </c>
      <c r="Q3107" t="s">
        <v>8329</v>
      </c>
      <c r="R3107" t="s">
        <v>8330</v>
      </c>
      <c r="S3107" s="9">
        <f t="shared" si="96"/>
        <v>41927.087361111109</v>
      </c>
      <c r="T3107" s="9">
        <f t="shared" si="97"/>
        <v>41959.129027777781</v>
      </c>
    </row>
    <row r="3108" spans="1:20" ht="45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>E3108/D3108</f>
        <v>0.02</v>
      </c>
      <c r="P3108">
        <f>E3108/L3108</f>
        <v>1</v>
      </c>
      <c r="Q3108" t="s">
        <v>8329</v>
      </c>
      <c r="R3108" t="s">
        <v>8330</v>
      </c>
      <c r="S3108" s="9">
        <f t="shared" si="96"/>
        <v>42066.525254629632</v>
      </c>
      <c r="T3108" s="9">
        <f t="shared" si="97"/>
        <v>42096.483587962961</v>
      </c>
    </row>
    <row r="3109" spans="1:20" ht="45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>E3109/D3109</f>
        <v>0</v>
      </c>
      <c r="P3109" t="e">
        <f>E3109/L3109</f>
        <v>#DIV/0!</v>
      </c>
      <c r="Q3109" t="s">
        <v>8329</v>
      </c>
      <c r="R3109" t="s">
        <v>8330</v>
      </c>
      <c r="S3109" s="9">
        <f t="shared" si="96"/>
        <v>40354.816620370366</v>
      </c>
      <c r="T3109" s="9">
        <f t="shared" si="97"/>
        <v>40389.791666666664</v>
      </c>
    </row>
    <row r="3110" spans="1:20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>E3110/D3110</f>
        <v>8.0999999999999996E-3</v>
      </c>
      <c r="P3110">
        <f>E3110/L3110</f>
        <v>101.25</v>
      </c>
      <c r="Q3110" t="s">
        <v>8329</v>
      </c>
      <c r="R3110" t="s">
        <v>8330</v>
      </c>
      <c r="S3110" s="9">
        <f t="shared" si="96"/>
        <v>42534.076377314814</v>
      </c>
      <c r="T3110" s="9">
        <f t="shared" si="97"/>
        <v>42564.076377314814</v>
      </c>
    </row>
    <row r="3111" spans="1:20" ht="45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>E3111/D3111</f>
        <v>2.6222222222222224E-3</v>
      </c>
      <c r="P3111">
        <f>E3111/L3111</f>
        <v>19.666666666666668</v>
      </c>
      <c r="Q3111" t="s">
        <v>8329</v>
      </c>
      <c r="R3111" t="s">
        <v>8330</v>
      </c>
      <c r="S3111" s="9">
        <f t="shared" si="96"/>
        <v>42520.639050925922</v>
      </c>
      <c r="T3111" s="9">
        <f t="shared" si="97"/>
        <v>42550.639050925922</v>
      </c>
    </row>
    <row r="3112" spans="1:20" ht="45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>E3112/D3112</f>
        <v>1.6666666666666668E-3</v>
      </c>
      <c r="P3112">
        <f>E3112/L3112</f>
        <v>12.5</v>
      </c>
      <c r="Q3112" t="s">
        <v>8329</v>
      </c>
      <c r="R3112" t="s">
        <v>8330</v>
      </c>
      <c r="S3112" s="9">
        <f t="shared" si="96"/>
        <v>41683.62394675926</v>
      </c>
      <c r="T3112" s="9">
        <f t="shared" si="97"/>
        <v>41713.582280092589</v>
      </c>
    </row>
    <row r="3113" spans="1:20" ht="45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>E3113/D3113</f>
        <v>9.1244548809124457E-5</v>
      </c>
      <c r="P3113">
        <f>E3113/L3113</f>
        <v>8.5</v>
      </c>
      <c r="Q3113" t="s">
        <v>8329</v>
      </c>
      <c r="R3113" t="s">
        <v>8330</v>
      </c>
      <c r="S3113" s="9">
        <f t="shared" si="96"/>
        <v>41974.702754629623</v>
      </c>
      <c r="T3113" s="9">
        <f t="shared" si="97"/>
        <v>42014.124305555553</v>
      </c>
    </row>
    <row r="3114" spans="1:20" ht="30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>E3114/D3114</f>
        <v>8.0000000000000002E-3</v>
      </c>
      <c r="P3114">
        <f>E3114/L3114</f>
        <v>1</v>
      </c>
      <c r="Q3114" t="s">
        <v>8329</v>
      </c>
      <c r="R3114" t="s">
        <v>8330</v>
      </c>
      <c r="S3114" s="9">
        <f t="shared" si="96"/>
        <v>41647.42392361111</v>
      </c>
      <c r="T3114" s="9">
        <f t="shared" si="97"/>
        <v>41667.42392361111</v>
      </c>
    </row>
    <row r="3115" spans="1:20" ht="45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>E3115/D3115</f>
        <v>2.3E-2</v>
      </c>
      <c r="P3115">
        <f>E3115/L3115</f>
        <v>23</v>
      </c>
      <c r="Q3115" t="s">
        <v>8329</v>
      </c>
      <c r="R3115" t="s">
        <v>8330</v>
      </c>
      <c r="S3115" s="9">
        <f t="shared" si="96"/>
        <v>42430.539178240739</v>
      </c>
      <c r="T3115" s="9">
        <f t="shared" si="97"/>
        <v>42460.497511574074</v>
      </c>
    </row>
    <row r="3116" spans="1:20" ht="30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>E3116/D3116</f>
        <v>2.6660714285714284E-2</v>
      </c>
      <c r="P3116">
        <f>E3116/L3116</f>
        <v>17.987951807228917</v>
      </c>
      <c r="Q3116" t="s">
        <v>8329</v>
      </c>
      <c r="R3116" t="s">
        <v>8330</v>
      </c>
      <c r="S3116" s="9">
        <f t="shared" si="96"/>
        <v>41488.645902777775</v>
      </c>
      <c r="T3116" s="9">
        <f t="shared" si="97"/>
        <v>41533.645902777775</v>
      </c>
    </row>
    <row r="3117" spans="1:20" ht="30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>E3117/D3117</f>
        <v>0.28192</v>
      </c>
      <c r="P3117">
        <f>E3117/L3117</f>
        <v>370.94736842105266</v>
      </c>
      <c r="Q3117" t="s">
        <v>8329</v>
      </c>
      <c r="R3117" t="s">
        <v>8330</v>
      </c>
      <c r="S3117" s="9">
        <f t="shared" si="96"/>
        <v>42694.772951388884</v>
      </c>
      <c r="T3117" s="9">
        <f t="shared" si="97"/>
        <v>42727.124305555553</v>
      </c>
    </row>
    <row r="3118" spans="1:20" ht="45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>E3118/D3118</f>
        <v>6.5900366666666668E-2</v>
      </c>
      <c r="P3118">
        <f>E3118/L3118</f>
        <v>63.569485530546629</v>
      </c>
      <c r="Q3118" t="s">
        <v>8329</v>
      </c>
      <c r="R3118" t="s">
        <v>8330</v>
      </c>
      <c r="S3118" s="9">
        <f t="shared" si="96"/>
        <v>41264.645532407405</v>
      </c>
      <c r="T3118" s="9">
        <f t="shared" si="97"/>
        <v>41309.645532407405</v>
      </c>
    </row>
    <row r="3119" spans="1:20" ht="60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>E3119/D3119</f>
        <v>7.2222222222222219E-3</v>
      </c>
      <c r="P3119">
        <f>E3119/L3119</f>
        <v>13</v>
      </c>
      <c r="Q3119" t="s">
        <v>8329</v>
      </c>
      <c r="R3119" t="s">
        <v>8330</v>
      </c>
      <c r="S3119" s="9">
        <f t="shared" si="96"/>
        <v>40710.522847222222</v>
      </c>
      <c r="T3119" s="9">
        <f t="shared" si="97"/>
        <v>40740.522847222222</v>
      </c>
    </row>
    <row r="3120" spans="1:20" ht="45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>E3120/D3120</f>
        <v>8.5000000000000006E-3</v>
      </c>
      <c r="P3120">
        <f>E3120/L3120</f>
        <v>5.3125</v>
      </c>
      <c r="Q3120" t="s">
        <v>8329</v>
      </c>
      <c r="R3120" t="s">
        <v>8330</v>
      </c>
      <c r="S3120" s="9">
        <f t="shared" si="96"/>
        <v>41018.503530092588</v>
      </c>
      <c r="T3120" s="9">
        <f t="shared" si="97"/>
        <v>41048.503530092588</v>
      </c>
    </row>
    <row r="3121" spans="1:20" ht="45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>E3121/D3121</f>
        <v>7.1785714285714283E-3</v>
      </c>
      <c r="P3121">
        <f>E3121/L3121</f>
        <v>22.333333333333332</v>
      </c>
      <c r="Q3121" t="s">
        <v>8332</v>
      </c>
      <c r="R3121" t="s">
        <v>8333</v>
      </c>
      <c r="S3121" s="9">
        <f t="shared" si="96"/>
        <v>42374.614537037036</v>
      </c>
      <c r="T3121" s="9">
        <f t="shared" si="97"/>
        <v>42434.614537037036</v>
      </c>
    </row>
    <row r="3122" spans="1:20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>E3122/D3122</f>
        <v>4.3333333333333331E-3</v>
      </c>
      <c r="P3122">
        <f>E3122/L3122</f>
        <v>52</v>
      </c>
      <c r="Q3122" t="s">
        <v>8332</v>
      </c>
      <c r="R3122" t="s">
        <v>8333</v>
      </c>
      <c r="S3122" s="9">
        <f t="shared" si="96"/>
        <v>42107.47142361111</v>
      </c>
      <c r="T3122" s="9">
        <f t="shared" si="97"/>
        <v>42137.47142361111</v>
      </c>
    </row>
    <row r="3123" spans="1:20" ht="45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>E3123/D3123</f>
        <v>0.16833333333333333</v>
      </c>
      <c r="P3123">
        <f>E3123/L3123</f>
        <v>16.833333333333332</v>
      </c>
      <c r="Q3123" t="s">
        <v>8332</v>
      </c>
      <c r="R3123" t="s">
        <v>8333</v>
      </c>
      <c r="S3123" s="9">
        <f t="shared" si="96"/>
        <v>42399.67428240741</v>
      </c>
      <c r="T3123" s="9">
        <f t="shared" si="97"/>
        <v>42459.632615740738</v>
      </c>
    </row>
    <row r="3124" spans="1:20" ht="45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>E3124/D3124</f>
        <v>0</v>
      </c>
      <c r="P3124" t="e">
        <f>E3124/L3124</f>
        <v>#DIV/0!</v>
      </c>
      <c r="Q3124" t="s">
        <v>8332</v>
      </c>
      <c r="R3124" t="s">
        <v>8333</v>
      </c>
      <c r="S3124" s="9">
        <f t="shared" si="96"/>
        <v>42341.831099537034</v>
      </c>
      <c r="T3124" s="9">
        <f t="shared" si="97"/>
        <v>42371.831099537034</v>
      </c>
    </row>
    <row r="3125" spans="1:20" ht="30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>E3125/D3125</f>
        <v>0.22520000000000001</v>
      </c>
      <c r="P3125">
        <f>E3125/L3125</f>
        <v>56.3</v>
      </c>
      <c r="Q3125" t="s">
        <v>8332</v>
      </c>
      <c r="R3125" t="s">
        <v>8333</v>
      </c>
      <c r="S3125" s="9">
        <f t="shared" si="96"/>
        <v>42595.377025462956</v>
      </c>
      <c r="T3125" s="9">
        <f t="shared" si="97"/>
        <v>42616.377025462956</v>
      </c>
    </row>
    <row r="3126" spans="1:20" ht="45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>E3126/D3126</f>
        <v>0.41384615384615386</v>
      </c>
      <c r="P3126">
        <f>E3126/L3126</f>
        <v>84.0625</v>
      </c>
      <c r="Q3126" t="s">
        <v>8332</v>
      </c>
      <c r="R3126" t="s">
        <v>8333</v>
      </c>
      <c r="S3126" s="9">
        <f t="shared" si="96"/>
        <v>41982.902662037035</v>
      </c>
      <c r="T3126" s="9">
        <f t="shared" si="97"/>
        <v>42022.902662037035</v>
      </c>
    </row>
    <row r="3127" spans="1:20" ht="60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>E3127/D3127</f>
        <v>0.25259090909090909</v>
      </c>
      <c r="P3127">
        <f>E3127/L3127</f>
        <v>168.39393939393941</v>
      </c>
      <c r="Q3127" t="s">
        <v>8332</v>
      </c>
      <c r="R3127" t="s">
        <v>8333</v>
      </c>
      <c r="S3127" s="9">
        <f t="shared" si="96"/>
        <v>42082.367222222216</v>
      </c>
      <c r="T3127" s="9">
        <f t="shared" si="97"/>
        <v>42105.041666666664</v>
      </c>
    </row>
    <row r="3128" spans="1:20" ht="30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>E3128/D3128</f>
        <v>2E-3</v>
      </c>
      <c r="P3128">
        <f>E3128/L3128</f>
        <v>15</v>
      </c>
      <c r="Q3128" t="s">
        <v>8332</v>
      </c>
      <c r="R3128" t="s">
        <v>8333</v>
      </c>
      <c r="S3128" s="9">
        <f t="shared" si="96"/>
        <v>41918.93237268518</v>
      </c>
      <c r="T3128" s="9">
        <f t="shared" si="97"/>
        <v>41948.974039351851</v>
      </c>
    </row>
    <row r="3129" spans="1:20" ht="30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>E3129/D3129</f>
        <v>1.84E-2</v>
      </c>
      <c r="P3129">
        <f>E3129/L3129</f>
        <v>76.666666666666671</v>
      </c>
      <c r="Q3129" t="s">
        <v>8332</v>
      </c>
      <c r="R3129" t="s">
        <v>8333</v>
      </c>
      <c r="S3129" s="9">
        <f t="shared" si="96"/>
        <v>42204.667534722219</v>
      </c>
      <c r="T3129" s="9">
        <f t="shared" si="97"/>
        <v>42234.667534722219</v>
      </c>
    </row>
    <row r="3130" spans="1:20" ht="60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>E3130/D3130</f>
        <v>0</v>
      </c>
      <c r="P3130" t="e">
        <f>E3130/L3130</f>
        <v>#DIV/0!</v>
      </c>
      <c r="Q3130" t="s">
        <v>8332</v>
      </c>
      <c r="R3130" t="s">
        <v>8333</v>
      </c>
      <c r="S3130" s="9">
        <f t="shared" si="96"/>
        <v>42224.199942129628</v>
      </c>
      <c r="T3130" s="9">
        <f t="shared" si="97"/>
        <v>42254.199942129628</v>
      </c>
    </row>
    <row r="3131" spans="1:20" ht="45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>E3131/D3131</f>
        <v>6.0400000000000002E-3</v>
      </c>
      <c r="P3131">
        <f>E3131/L3131</f>
        <v>50.333333333333336</v>
      </c>
      <c r="Q3131" t="s">
        <v>8332</v>
      </c>
      <c r="R3131" t="s">
        <v>8333</v>
      </c>
      <c r="S3131" s="9">
        <f t="shared" si="96"/>
        <v>42211.524097222216</v>
      </c>
      <c r="T3131" s="9">
        <f t="shared" si="97"/>
        <v>42241.524097222216</v>
      </c>
    </row>
    <row r="3132" spans="1:20" ht="45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>E3132/D3132</f>
        <v>0</v>
      </c>
      <c r="P3132" t="e">
        <f>E3132/L3132</f>
        <v>#DIV/0!</v>
      </c>
      <c r="Q3132" t="s">
        <v>8332</v>
      </c>
      <c r="R3132" t="s">
        <v>8333</v>
      </c>
      <c r="S3132" s="9">
        <f t="shared" si="96"/>
        <v>42655.528622685182</v>
      </c>
      <c r="T3132" s="9">
        <f t="shared" si="97"/>
        <v>42700.570289351854</v>
      </c>
    </row>
    <row r="3133" spans="1:20" ht="45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>E3133/D3133</f>
        <v>8.3333333333333332E-3</v>
      </c>
      <c r="P3133">
        <f>E3133/L3133</f>
        <v>8.3333333333333339</v>
      </c>
      <c r="Q3133" t="s">
        <v>8332</v>
      </c>
      <c r="R3133" t="s">
        <v>8333</v>
      </c>
      <c r="S3133" s="9">
        <f t="shared" si="96"/>
        <v>41759.901412037034</v>
      </c>
      <c r="T3133" s="9">
        <f t="shared" si="97"/>
        <v>41790.770833333328</v>
      </c>
    </row>
    <row r="3134" spans="1:20" ht="45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>E3134/D3134</f>
        <v>3.0666666666666665E-2</v>
      </c>
      <c r="P3134">
        <f>E3134/L3134</f>
        <v>35.384615384615387</v>
      </c>
      <c r="Q3134" t="s">
        <v>8332</v>
      </c>
      <c r="R3134" t="s">
        <v>8333</v>
      </c>
      <c r="S3134" s="9">
        <f t="shared" si="96"/>
        <v>42198.486805555549</v>
      </c>
      <c r="T3134" s="9">
        <f t="shared" si="97"/>
        <v>42237.957638888889</v>
      </c>
    </row>
    <row r="3135" spans="1:20" ht="45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>E3135/D3135</f>
        <v>5.5833333333333334E-3</v>
      </c>
      <c r="P3135">
        <f>E3135/L3135</f>
        <v>55.833333333333336</v>
      </c>
      <c r="Q3135" t="s">
        <v>8332</v>
      </c>
      <c r="R3135" t="s">
        <v>8333</v>
      </c>
      <c r="S3135" s="9">
        <f t="shared" si="96"/>
        <v>42536.654467592591</v>
      </c>
      <c r="T3135" s="9">
        <f t="shared" si="97"/>
        <v>42566.654467592591</v>
      </c>
    </row>
    <row r="3136" spans="1:20" ht="45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>E3136/D3136</f>
        <v>2.5000000000000001E-4</v>
      </c>
      <c r="P3136">
        <f>E3136/L3136</f>
        <v>5</v>
      </c>
      <c r="Q3136" t="s">
        <v>8332</v>
      </c>
      <c r="R3136" t="s">
        <v>8333</v>
      </c>
      <c r="S3136" s="9">
        <f t="shared" si="96"/>
        <v>42019.529432870368</v>
      </c>
      <c r="T3136" s="9">
        <f t="shared" si="97"/>
        <v>42077.416666666664</v>
      </c>
    </row>
    <row r="3137" spans="1:20" ht="45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>E3137/D3137</f>
        <v>0</v>
      </c>
      <c r="P3137" t="e">
        <f>E3137/L3137</f>
        <v>#DIV/0!</v>
      </c>
      <c r="Q3137" t="s">
        <v>8332</v>
      </c>
      <c r="R3137" t="s">
        <v>8333</v>
      </c>
      <c r="S3137" s="9">
        <f t="shared" si="96"/>
        <v>41831.675775462958</v>
      </c>
      <c r="T3137" s="9">
        <f t="shared" si="97"/>
        <v>41861.675775462958</v>
      </c>
    </row>
    <row r="3138" spans="1:20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>E3138/D3138</f>
        <v>2.0000000000000001E-4</v>
      </c>
      <c r="P3138">
        <f>E3138/L3138</f>
        <v>1</v>
      </c>
      <c r="Q3138" t="s">
        <v>8332</v>
      </c>
      <c r="R3138" t="s">
        <v>8333</v>
      </c>
      <c r="S3138" s="9">
        <f t="shared" si="96"/>
        <v>42027.648657407401</v>
      </c>
      <c r="T3138" s="9">
        <f t="shared" si="97"/>
        <v>42087.606990740744</v>
      </c>
    </row>
    <row r="3139" spans="1:20" ht="45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>E3139/D3139</f>
        <v>0</v>
      </c>
      <c r="P3139" t="e">
        <f>E3139/L3139</f>
        <v>#DIV/0!</v>
      </c>
      <c r="Q3139" t="s">
        <v>8332</v>
      </c>
      <c r="R3139" t="s">
        <v>8333</v>
      </c>
      <c r="S3139" s="9">
        <f t="shared" ref="S3139:S3202" si="98">(J3139/86400)+25569+(-5/24)</f>
        <v>41993.529965277776</v>
      </c>
      <c r="T3139" s="9">
        <f t="shared" ref="T3139:T3202" si="99">(I3139/86400)+25569+(-5/24)</f>
        <v>42053.529965277776</v>
      </c>
    </row>
    <row r="3140" spans="1:20" ht="45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>E3140/D3140</f>
        <v>0.14825133372851215</v>
      </c>
      <c r="P3140">
        <f>E3140/L3140</f>
        <v>69.472222222222229</v>
      </c>
      <c r="Q3140" t="s">
        <v>8332</v>
      </c>
      <c r="R3140" t="s">
        <v>8333</v>
      </c>
      <c r="S3140" s="9">
        <f t="shared" si="98"/>
        <v>41892.820543981477</v>
      </c>
      <c r="T3140" s="9">
        <f t="shared" si="99"/>
        <v>41952.862210648142</v>
      </c>
    </row>
    <row r="3141" spans="1:20" ht="30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>E3141/D3141</f>
        <v>1.6666666666666666E-4</v>
      </c>
      <c r="P3141">
        <f>E3141/L3141</f>
        <v>1</v>
      </c>
      <c r="Q3141" t="s">
        <v>8332</v>
      </c>
      <c r="R3141" t="s">
        <v>8333</v>
      </c>
      <c r="S3141" s="9">
        <f t="shared" si="98"/>
        <v>42026.479120370372</v>
      </c>
      <c r="T3141" s="9">
        <f t="shared" si="99"/>
        <v>42056.479120370372</v>
      </c>
    </row>
    <row r="3142" spans="1:20" ht="30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>E3142/D3142</f>
        <v>2E-3</v>
      </c>
      <c r="P3142">
        <f>E3142/L3142</f>
        <v>1</v>
      </c>
      <c r="Q3142" t="s">
        <v>8332</v>
      </c>
      <c r="R3142" t="s">
        <v>8333</v>
      </c>
      <c r="S3142" s="9">
        <f t="shared" si="98"/>
        <v>42044.516620370363</v>
      </c>
      <c r="T3142" s="9">
        <f t="shared" si="99"/>
        <v>42074.474953703706</v>
      </c>
    </row>
    <row r="3143" spans="1:20" ht="45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>E3143/D3143</f>
        <v>1.3333333333333334E-4</v>
      </c>
      <c r="P3143">
        <f>E3143/L3143</f>
        <v>8</v>
      </c>
      <c r="Q3143" t="s">
        <v>8332</v>
      </c>
      <c r="R3143" t="s">
        <v>8333</v>
      </c>
      <c r="S3143" s="9">
        <f t="shared" si="98"/>
        <v>41974.496412037035</v>
      </c>
      <c r="T3143" s="9">
        <f t="shared" si="99"/>
        <v>42004.496412037035</v>
      </c>
    </row>
    <row r="3144" spans="1:20" ht="30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>E3144/D3144</f>
        <v>1.24E-2</v>
      </c>
      <c r="P3144">
        <f>E3144/L3144</f>
        <v>34.444444444444443</v>
      </c>
      <c r="Q3144" t="s">
        <v>8332</v>
      </c>
      <c r="R3144" t="s">
        <v>8333</v>
      </c>
      <c r="S3144" s="9">
        <f t="shared" si="98"/>
        <v>41909.684120370366</v>
      </c>
      <c r="T3144" s="9">
        <f t="shared" si="99"/>
        <v>41939.684120370366</v>
      </c>
    </row>
    <row r="3145" spans="1:20" ht="45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>E3145/D3145</f>
        <v>2.8571428571428574E-4</v>
      </c>
      <c r="P3145">
        <f>E3145/L3145</f>
        <v>1</v>
      </c>
      <c r="Q3145" t="s">
        <v>8332</v>
      </c>
      <c r="R3145" t="s">
        <v>8333</v>
      </c>
      <c r="S3145" s="9">
        <f t="shared" si="98"/>
        <v>42502.705428240741</v>
      </c>
      <c r="T3145" s="9">
        <f t="shared" si="99"/>
        <v>42517.711111111108</v>
      </c>
    </row>
    <row r="3146" spans="1:20" ht="45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>E3146/D3146</f>
        <v>0</v>
      </c>
      <c r="P3146" t="e">
        <f>E3146/L3146</f>
        <v>#DIV/0!</v>
      </c>
      <c r="Q3146" t="s">
        <v>8332</v>
      </c>
      <c r="R3146" t="s">
        <v>8333</v>
      </c>
      <c r="S3146" s="9">
        <f t="shared" si="98"/>
        <v>42163.961712962962</v>
      </c>
      <c r="T3146" s="9">
        <f t="shared" si="99"/>
        <v>42223.961712962962</v>
      </c>
    </row>
    <row r="3147" spans="1:20" ht="30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>E3147/D3147</f>
        <v>2.0000000000000002E-5</v>
      </c>
      <c r="P3147">
        <f>E3147/L3147</f>
        <v>1</v>
      </c>
      <c r="Q3147" t="s">
        <v>8332</v>
      </c>
      <c r="R3147" t="s">
        <v>8333</v>
      </c>
      <c r="S3147" s="9">
        <f t="shared" si="98"/>
        <v>42412.110335648147</v>
      </c>
      <c r="T3147" s="9">
        <f t="shared" si="99"/>
        <v>42452.068668981483</v>
      </c>
    </row>
    <row r="3148" spans="1:20" ht="30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>E3148/D3148</f>
        <v>2.8571428571428571E-5</v>
      </c>
      <c r="P3148">
        <f>E3148/L3148</f>
        <v>1</v>
      </c>
      <c r="Q3148" t="s">
        <v>8332</v>
      </c>
      <c r="R3148" t="s">
        <v>8333</v>
      </c>
      <c r="S3148" s="9">
        <f t="shared" si="98"/>
        <v>42045.575821759259</v>
      </c>
      <c r="T3148" s="9">
        <f t="shared" si="99"/>
        <v>42075.534155092588</v>
      </c>
    </row>
    <row r="3149" spans="1:20" ht="45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>E3149/D3149</f>
        <v>1.4321428571428572E-2</v>
      </c>
      <c r="P3149">
        <f>E3149/L3149</f>
        <v>501.25</v>
      </c>
      <c r="Q3149" t="s">
        <v>8332</v>
      </c>
      <c r="R3149" t="s">
        <v>8333</v>
      </c>
      <c r="S3149" s="9">
        <f t="shared" si="98"/>
        <v>42734.670902777776</v>
      </c>
      <c r="T3149" s="9">
        <f t="shared" si="99"/>
        <v>42771.488888888889</v>
      </c>
    </row>
    <row r="3150" spans="1:20" ht="45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>E3150/D3150</f>
        <v>7.0000000000000001E-3</v>
      </c>
      <c r="P3150">
        <f>E3150/L3150</f>
        <v>10.5</v>
      </c>
      <c r="Q3150" t="s">
        <v>8332</v>
      </c>
      <c r="R3150" t="s">
        <v>8333</v>
      </c>
      <c r="S3150" s="9">
        <f t="shared" si="98"/>
        <v>42381.922499999993</v>
      </c>
      <c r="T3150" s="9">
        <f t="shared" si="99"/>
        <v>42411.922499999993</v>
      </c>
    </row>
    <row r="3151" spans="1:20" ht="30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>E3151/D3151</f>
        <v>2.0000000000000002E-5</v>
      </c>
      <c r="P3151">
        <f>E3151/L3151</f>
        <v>1</v>
      </c>
      <c r="Q3151" t="s">
        <v>8332</v>
      </c>
      <c r="R3151" t="s">
        <v>8333</v>
      </c>
      <c r="S3151" s="9">
        <f t="shared" si="98"/>
        <v>42488.891354166662</v>
      </c>
      <c r="T3151" s="9">
        <f t="shared" si="99"/>
        <v>42548.891354166662</v>
      </c>
    </row>
    <row r="3152" spans="1:20" ht="45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>E3152/D3152</f>
        <v>1.4285714285714287E-4</v>
      </c>
      <c r="P3152">
        <f>E3152/L3152</f>
        <v>1</v>
      </c>
      <c r="Q3152" t="s">
        <v>8332</v>
      </c>
      <c r="R3152" t="s">
        <v>8333</v>
      </c>
      <c r="S3152" s="9">
        <f t="shared" si="98"/>
        <v>42041.010381944441</v>
      </c>
      <c r="T3152" s="9">
        <f t="shared" si="99"/>
        <v>42071.010381944441</v>
      </c>
    </row>
    <row r="3153" spans="1:20" ht="45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>E3153/D3153</f>
        <v>0</v>
      </c>
      <c r="P3153" t="e">
        <f>E3153/L3153</f>
        <v>#DIV/0!</v>
      </c>
      <c r="Q3153" t="s">
        <v>8332</v>
      </c>
      <c r="R3153" t="s">
        <v>8333</v>
      </c>
      <c r="S3153" s="9">
        <f t="shared" si="98"/>
        <v>42397.691469907404</v>
      </c>
      <c r="T3153" s="9">
        <f t="shared" si="99"/>
        <v>42427.691469907404</v>
      </c>
    </row>
    <row r="3154" spans="1:20" ht="45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>E3154/D3154</f>
        <v>1.2999999999999999E-3</v>
      </c>
      <c r="P3154">
        <f>E3154/L3154</f>
        <v>13</v>
      </c>
      <c r="Q3154" t="s">
        <v>8332</v>
      </c>
      <c r="R3154" t="s">
        <v>8333</v>
      </c>
      <c r="S3154" s="9">
        <f t="shared" si="98"/>
        <v>42179.977708333332</v>
      </c>
      <c r="T3154" s="9">
        <f t="shared" si="99"/>
        <v>42219.977708333332</v>
      </c>
    </row>
    <row r="3155" spans="1:20" ht="45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>E3155/D3155</f>
        <v>4.8960000000000002E-3</v>
      </c>
      <c r="P3155">
        <f>E3155/L3155</f>
        <v>306</v>
      </c>
      <c r="Q3155" t="s">
        <v>8332</v>
      </c>
      <c r="R3155" t="s">
        <v>8333</v>
      </c>
      <c r="S3155" s="9">
        <f t="shared" si="98"/>
        <v>42252.069282407407</v>
      </c>
      <c r="T3155" s="9">
        <f t="shared" si="99"/>
        <v>42282.069282407407</v>
      </c>
    </row>
    <row r="3156" spans="1:20" ht="45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>E3156/D3156</f>
        <v>3.8461538461538462E-4</v>
      </c>
      <c r="P3156">
        <f>E3156/L3156</f>
        <v>22.5</v>
      </c>
      <c r="Q3156" t="s">
        <v>8332</v>
      </c>
      <c r="R3156" t="s">
        <v>8333</v>
      </c>
      <c r="S3156" s="9">
        <f t="shared" si="98"/>
        <v>42338.407060185178</v>
      </c>
      <c r="T3156" s="9">
        <f t="shared" si="99"/>
        <v>42398.407060185178</v>
      </c>
    </row>
    <row r="3157" spans="1:20" ht="45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>E3157/D3157</f>
        <v>0</v>
      </c>
      <c r="P3157" t="e">
        <f>E3157/L3157</f>
        <v>#DIV/0!</v>
      </c>
      <c r="Q3157" t="s">
        <v>8332</v>
      </c>
      <c r="R3157" t="s">
        <v>8333</v>
      </c>
      <c r="S3157" s="9">
        <f t="shared" si="98"/>
        <v>42031.756805555553</v>
      </c>
      <c r="T3157" s="9">
        <f t="shared" si="99"/>
        <v>42080.541666666664</v>
      </c>
    </row>
    <row r="3158" spans="1:20" ht="45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>E3158/D3158</f>
        <v>3.3333333333333335E-3</v>
      </c>
      <c r="P3158">
        <f>E3158/L3158</f>
        <v>50</v>
      </c>
      <c r="Q3158" t="s">
        <v>8332</v>
      </c>
      <c r="R3158" t="s">
        <v>8333</v>
      </c>
      <c r="S3158" s="9">
        <f t="shared" si="98"/>
        <v>42285.706736111104</v>
      </c>
      <c r="T3158" s="9">
        <f t="shared" si="99"/>
        <v>42345.748402777775</v>
      </c>
    </row>
    <row r="3159" spans="1:20" ht="45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>E3159/D3159</f>
        <v>0</v>
      </c>
      <c r="P3159" t="e">
        <f>E3159/L3159</f>
        <v>#DIV/0!</v>
      </c>
      <c r="Q3159" t="s">
        <v>8332</v>
      </c>
      <c r="R3159" t="s">
        <v>8333</v>
      </c>
      <c r="S3159" s="9">
        <f t="shared" si="98"/>
        <v>42265.610289351847</v>
      </c>
      <c r="T3159" s="9">
        <f t="shared" si="99"/>
        <v>42295.610289351847</v>
      </c>
    </row>
    <row r="3160" spans="1:20" ht="30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>E3160/D3160</f>
        <v>2E-3</v>
      </c>
      <c r="P3160">
        <f>E3160/L3160</f>
        <v>5</v>
      </c>
      <c r="Q3160" t="s">
        <v>8332</v>
      </c>
      <c r="R3160" t="s">
        <v>8333</v>
      </c>
      <c r="S3160" s="9">
        <f t="shared" si="98"/>
        <v>42383.691122685188</v>
      </c>
      <c r="T3160" s="9">
        <f t="shared" si="99"/>
        <v>42413.691122685188</v>
      </c>
    </row>
    <row r="3161" spans="1:20" ht="45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>E3161/D3161</f>
        <v>2.5545454545454545E-2</v>
      </c>
      <c r="P3161">
        <f>E3161/L3161</f>
        <v>40.142857142857146</v>
      </c>
      <c r="Q3161" t="s">
        <v>8332</v>
      </c>
      <c r="R3161" t="s">
        <v>8349</v>
      </c>
      <c r="S3161" s="9">
        <f t="shared" si="98"/>
        <v>42244.568333333336</v>
      </c>
      <c r="T3161" s="9">
        <f t="shared" si="99"/>
        <v>42274.568333333336</v>
      </c>
    </row>
    <row r="3162" spans="1:20" ht="45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>E3162/D3162</f>
        <v>7.8181818181818181E-4</v>
      </c>
      <c r="P3162">
        <f>E3162/L3162</f>
        <v>17.2</v>
      </c>
      <c r="Q3162" t="s">
        <v>8332</v>
      </c>
      <c r="R3162" t="s">
        <v>8349</v>
      </c>
      <c r="S3162" s="9">
        <f t="shared" si="98"/>
        <v>41858.617106481477</v>
      </c>
      <c r="T3162" s="9">
        <f t="shared" si="99"/>
        <v>41903.617106481477</v>
      </c>
    </row>
    <row r="3163" spans="1:20" ht="45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>E3163/D3163</f>
        <v>0</v>
      </c>
      <c r="P3163" t="e">
        <f>E3163/L3163</f>
        <v>#DIV/0!</v>
      </c>
      <c r="Q3163" t="s">
        <v>8332</v>
      </c>
      <c r="R3163" t="s">
        <v>8349</v>
      </c>
      <c r="S3163" s="9">
        <f t="shared" si="98"/>
        <v>42498.691064814811</v>
      </c>
      <c r="T3163" s="9">
        <f t="shared" si="99"/>
        <v>42528.67083333333</v>
      </c>
    </row>
    <row r="3164" spans="1:20" ht="30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>E3164/D3164</f>
        <v>0</v>
      </c>
      <c r="P3164" t="e">
        <f>E3164/L3164</f>
        <v>#DIV/0!</v>
      </c>
      <c r="Q3164" t="s">
        <v>8332</v>
      </c>
      <c r="R3164" t="s">
        <v>8349</v>
      </c>
      <c r="S3164" s="9">
        <f t="shared" si="98"/>
        <v>41927.807106481479</v>
      </c>
      <c r="T3164" s="9">
        <f t="shared" si="99"/>
        <v>41957.848773148151</v>
      </c>
    </row>
    <row r="3165" spans="1:20" ht="60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>E3165/D3165</f>
        <v>0</v>
      </c>
      <c r="P3165" t="e">
        <f>E3165/L3165</f>
        <v>#DIV/0!</v>
      </c>
      <c r="Q3165" t="s">
        <v>8332</v>
      </c>
      <c r="R3165" t="s">
        <v>8349</v>
      </c>
      <c r="S3165" s="9">
        <f t="shared" si="98"/>
        <v>42046.847407407404</v>
      </c>
      <c r="T3165" s="9">
        <f t="shared" si="99"/>
        <v>42076.80574074074</v>
      </c>
    </row>
    <row r="3166" spans="1:20" ht="45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>E3166/D3166</f>
        <v>6.0000000000000001E-3</v>
      </c>
      <c r="P3166">
        <f>E3166/L3166</f>
        <v>15</v>
      </c>
      <c r="Q3166" t="s">
        <v>8332</v>
      </c>
      <c r="R3166" t="s">
        <v>8349</v>
      </c>
      <c r="S3166" s="9">
        <f t="shared" si="98"/>
        <v>42258.088761574072</v>
      </c>
      <c r="T3166" s="9">
        <f t="shared" si="99"/>
        <v>42280.666666666664</v>
      </c>
    </row>
    <row r="3167" spans="1:20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>E3167/D3167</f>
        <v>0</v>
      </c>
      <c r="P3167" t="e">
        <f>E3167/L3167</f>
        <v>#DIV/0!</v>
      </c>
      <c r="Q3167" t="s">
        <v>8332</v>
      </c>
      <c r="R3167" t="s">
        <v>8349</v>
      </c>
      <c r="S3167" s="9">
        <f t="shared" si="98"/>
        <v>42104.864629629628</v>
      </c>
      <c r="T3167" s="9">
        <f t="shared" si="99"/>
        <v>42134.864629629628</v>
      </c>
    </row>
    <row r="3168" spans="1:20" ht="45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>E3168/D3168</f>
        <v>0</v>
      </c>
      <c r="P3168" t="e">
        <f>E3168/L3168</f>
        <v>#DIV/0!</v>
      </c>
      <c r="Q3168" t="s">
        <v>8332</v>
      </c>
      <c r="R3168" t="s">
        <v>8349</v>
      </c>
      <c r="S3168" s="9">
        <f t="shared" si="98"/>
        <v>41835.743449074071</v>
      </c>
      <c r="T3168" s="9">
        <f t="shared" si="99"/>
        <v>41865.743449074071</v>
      </c>
    </row>
    <row r="3169" spans="1:20" ht="45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>E3169/D3169</f>
        <v>1.0526315789473684E-2</v>
      </c>
      <c r="P3169">
        <f>E3169/L3169</f>
        <v>35.714285714285715</v>
      </c>
      <c r="Q3169" t="s">
        <v>8332</v>
      </c>
      <c r="R3169" t="s">
        <v>8349</v>
      </c>
      <c r="S3169" s="9">
        <f t="shared" si="98"/>
        <v>42058.601261574069</v>
      </c>
      <c r="T3169" s="9">
        <f t="shared" si="99"/>
        <v>42114.559594907405</v>
      </c>
    </row>
    <row r="3170" spans="1:20" ht="45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>E3170/D3170</f>
        <v>1.5E-3</v>
      </c>
      <c r="P3170">
        <f>E3170/L3170</f>
        <v>37.5</v>
      </c>
      <c r="Q3170" t="s">
        <v>8332</v>
      </c>
      <c r="R3170" t="s">
        <v>8349</v>
      </c>
      <c r="S3170" s="9">
        <f t="shared" si="98"/>
        <v>42078.789027777777</v>
      </c>
      <c r="T3170" s="9">
        <f t="shared" si="99"/>
        <v>42138.789027777777</v>
      </c>
    </row>
    <row r="3171" spans="1:20" ht="45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>E3171/D3171</f>
        <v>0</v>
      </c>
      <c r="P3171" t="e">
        <f>E3171/L3171</f>
        <v>#DIV/0!</v>
      </c>
      <c r="Q3171" t="s">
        <v>8332</v>
      </c>
      <c r="R3171" t="s">
        <v>8349</v>
      </c>
      <c r="S3171" s="9">
        <f t="shared" si="98"/>
        <v>42371.238576388881</v>
      </c>
      <c r="T3171" s="9">
        <f t="shared" si="99"/>
        <v>42401.238576388881</v>
      </c>
    </row>
    <row r="3172" spans="1:20" ht="45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>E3172/D3172</f>
        <v>0</v>
      </c>
      <c r="P3172" t="e">
        <f>E3172/L3172</f>
        <v>#DIV/0!</v>
      </c>
      <c r="Q3172" t="s">
        <v>8332</v>
      </c>
      <c r="R3172" t="s">
        <v>8349</v>
      </c>
      <c r="S3172" s="9">
        <f t="shared" si="98"/>
        <v>41971.668530092589</v>
      </c>
      <c r="T3172" s="9">
        <f t="shared" si="99"/>
        <v>41986.668530092589</v>
      </c>
    </row>
    <row r="3173" spans="1:20" ht="45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>E3173/D3173</f>
        <v>0</v>
      </c>
      <c r="P3173" t="e">
        <f>E3173/L3173</f>
        <v>#DIV/0!</v>
      </c>
      <c r="Q3173" t="s">
        <v>8332</v>
      </c>
      <c r="R3173" t="s">
        <v>8349</v>
      </c>
      <c r="S3173" s="9">
        <f t="shared" si="98"/>
        <v>42731.798483796294</v>
      </c>
      <c r="T3173" s="9">
        <f t="shared" si="99"/>
        <v>42791.798483796294</v>
      </c>
    </row>
    <row r="3174" spans="1:20" ht="45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>E3174/D3174</f>
        <v>1.7500000000000002E-2</v>
      </c>
      <c r="P3174">
        <f>E3174/L3174</f>
        <v>52.5</v>
      </c>
      <c r="Q3174" t="s">
        <v>8332</v>
      </c>
      <c r="R3174" t="s">
        <v>8349</v>
      </c>
      <c r="S3174" s="9">
        <f t="shared" si="98"/>
        <v>41854.181446759256</v>
      </c>
      <c r="T3174" s="9">
        <f t="shared" si="99"/>
        <v>41871.181446759256</v>
      </c>
    </row>
    <row r="3175" spans="1:20" ht="45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>E3175/D3175</f>
        <v>0.186</v>
      </c>
      <c r="P3175">
        <f>E3175/L3175</f>
        <v>77.5</v>
      </c>
      <c r="Q3175" t="s">
        <v>8332</v>
      </c>
      <c r="R3175" t="s">
        <v>8349</v>
      </c>
      <c r="S3175" s="9">
        <f t="shared" si="98"/>
        <v>42027.63140046296</v>
      </c>
      <c r="T3175" s="9">
        <f t="shared" si="99"/>
        <v>42057.63140046296</v>
      </c>
    </row>
    <row r="3176" spans="1:20" ht="45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>E3176/D3176</f>
        <v>0</v>
      </c>
      <c r="P3176" t="e">
        <f>E3176/L3176</f>
        <v>#DIV/0!</v>
      </c>
      <c r="Q3176" t="s">
        <v>8332</v>
      </c>
      <c r="R3176" t="s">
        <v>8349</v>
      </c>
      <c r="S3176" s="9">
        <f t="shared" si="98"/>
        <v>41942.445046296292</v>
      </c>
      <c r="T3176" s="9">
        <f t="shared" si="99"/>
        <v>41972.486712962964</v>
      </c>
    </row>
    <row r="3177" spans="1:20" ht="45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>E3177/D3177</f>
        <v>9.8166666666666666E-2</v>
      </c>
      <c r="P3177">
        <f>E3177/L3177</f>
        <v>53.545454545454547</v>
      </c>
      <c r="Q3177" t="s">
        <v>8332</v>
      </c>
      <c r="R3177" t="s">
        <v>8349</v>
      </c>
      <c r="S3177" s="9">
        <f t="shared" si="98"/>
        <v>42052.594097222223</v>
      </c>
      <c r="T3177" s="9">
        <f t="shared" si="99"/>
        <v>42082.552430555552</v>
      </c>
    </row>
    <row r="3178" spans="1:20" ht="45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>E3178/D3178</f>
        <v>0</v>
      </c>
      <c r="P3178" t="e">
        <f>E3178/L3178</f>
        <v>#DIV/0!</v>
      </c>
      <c r="Q3178" t="s">
        <v>8332</v>
      </c>
      <c r="R3178" t="s">
        <v>8349</v>
      </c>
      <c r="S3178" s="9">
        <f t="shared" si="98"/>
        <v>41926.472546296296</v>
      </c>
      <c r="T3178" s="9">
        <f t="shared" si="99"/>
        <v>41956.51421296296</v>
      </c>
    </row>
    <row r="3179" spans="1:20" ht="30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>E3179/D3179</f>
        <v>4.3333333333333331E-4</v>
      </c>
      <c r="P3179">
        <f>E3179/L3179</f>
        <v>16.25</v>
      </c>
      <c r="Q3179" t="s">
        <v>8332</v>
      </c>
      <c r="R3179" t="s">
        <v>8349</v>
      </c>
      <c r="S3179" s="9">
        <f t="shared" si="98"/>
        <v>41808.946805555555</v>
      </c>
      <c r="T3179" s="9">
        <f t="shared" si="99"/>
        <v>41838.946805555555</v>
      </c>
    </row>
    <row r="3180" spans="1:20" ht="45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>E3180/D3180</f>
        <v>0</v>
      </c>
      <c r="P3180" t="e">
        <f>E3180/L3180</f>
        <v>#DIV/0!</v>
      </c>
      <c r="Q3180" t="s">
        <v>8332</v>
      </c>
      <c r="R3180" t="s">
        <v>8349</v>
      </c>
      <c r="S3180" s="9">
        <f t="shared" si="98"/>
        <v>42612.392187500001</v>
      </c>
      <c r="T3180" s="9">
        <f t="shared" si="99"/>
        <v>42658.597916666666</v>
      </c>
    </row>
    <row r="3181" spans="1:20" ht="45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>E3181/D3181</f>
        <v>0.106</v>
      </c>
      <c r="P3181">
        <f>E3181/L3181</f>
        <v>48.18181818181818</v>
      </c>
      <c r="Q3181" t="s">
        <v>8332</v>
      </c>
      <c r="R3181" t="s">
        <v>8333</v>
      </c>
      <c r="S3181" s="9">
        <f t="shared" si="98"/>
        <v>42294.420115740737</v>
      </c>
      <c r="T3181" s="9">
        <f t="shared" si="99"/>
        <v>42324.461782407401</v>
      </c>
    </row>
    <row r="3182" spans="1:20" ht="30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>E3182/D3182</f>
        <v>1.1111111111111112E-5</v>
      </c>
      <c r="P3182">
        <f>E3182/L3182</f>
        <v>1</v>
      </c>
      <c r="Q3182" t="s">
        <v>8332</v>
      </c>
      <c r="R3182" t="s">
        <v>8333</v>
      </c>
      <c r="S3182" s="9">
        <f t="shared" si="98"/>
        <v>42642.780486111107</v>
      </c>
      <c r="T3182" s="9">
        <f t="shared" si="99"/>
        <v>42672.780486111107</v>
      </c>
    </row>
    <row r="3183" spans="1:20" ht="30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>E3183/D3183</f>
        <v>5.0000000000000001E-3</v>
      </c>
      <c r="P3183">
        <f>E3183/L3183</f>
        <v>1</v>
      </c>
      <c r="Q3183" t="s">
        <v>8332</v>
      </c>
      <c r="R3183" t="s">
        <v>8333</v>
      </c>
      <c r="S3183" s="9">
        <f t="shared" si="98"/>
        <v>42019.561111111114</v>
      </c>
      <c r="T3183" s="9">
        <f t="shared" si="99"/>
        <v>42079.519444444442</v>
      </c>
    </row>
    <row r="3184" spans="1:20" ht="30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>E3184/D3184</f>
        <v>0</v>
      </c>
      <c r="P3184" t="e">
        <f>E3184/L3184</f>
        <v>#DIV/0!</v>
      </c>
      <c r="Q3184" t="s">
        <v>8332</v>
      </c>
      <c r="R3184" t="s">
        <v>8333</v>
      </c>
      <c r="S3184" s="9">
        <f t="shared" si="98"/>
        <v>42139.964918981474</v>
      </c>
      <c r="T3184" s="9">
        <f t="shared" si="99"/>
        <v>42169.964918981474</v>
      </c>
    </row>
    <row r="3185" spans="1:20" ht="45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>E3185/D3185</f>
        <v>1.6666666666666668E-3</v>
      </c>
      <c r="P3185">
        <f>E3185/L3185</f>
        <v>50</v>
      </c>
      <c r="Q3185" t="s">
        <v>8332</v>
      </c>
      <c r="R3185" t="s">
        <v>8333</v>
      </c>
      <c r="S3185" s="9">
        <f t="shared" si="98"/>
        <v>41795.754999999997</v>
      </c>
      <c r="T3185" s="9">
        <f t="shared" si="99"/>
        <v>41825.754999999997</v>
      </c>
    </row>
    <row r="3186" spans="1:20" ht="30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>E3186/D3186</f>
        <v>1.6666666666666668E-3</v>
      </c>
      <c r="P3186">
        <f>E3186/L3186</f>
        <v>5</v>
      </c>
      <c r="Q3186" t="s">
        <v>8332</v>
      </c>
      <c r="R3186" t="s">
        <v>8333</v>
      </c>
      <c r="S3186" s="9">
        <f t="shared" si="98"/>
        <v>42333.121944444443</v>
      </c>
      <c r="T3186" s="9">
        <f t="shared" si="99"/>
        <v>42363.121944444443</v>
      </c>
    </row>
    <row r="3187" spans="1:20" ht="45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>E3187/D3187</f>
        <v>2.4340000000000001E-2</v>
      </c>
      <c r="P3187">
        <f>E3187/L3187</f>
        <v>202.83333333333334</v>
      </c>
      <c r="Q3187" t="s">
        <v>8332</v>
      </c>
      <c r="R3187" t="s">
        <v>8333</v>
      </c>
      <c r="S3187" s="9">
        <f t="shared" si="98"/>
        <v>42338.467048611106</v>
      </c>
      <c r="T3187" s="9">
        <f t="shared" si="99"/>
        <v>42368.467048611106</v>
      </c>
    </row>
    <row r="3188" spans="1:20" ht="45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>E3188/D3188</f>
        <v>3.8833333333333331E-2</v>
      </c>
      <c r="P3188">
        <f>E3188/L3188</f>
        <v>29.125</v>
      </c>
      <c r="Q3188" t="s">
        <v>8332</v>
      </c>
      <c r="R3188" t="s">
        <v>8333</v>
      </c>
      <c r="S3188" s="9">
        <f t="shared" si="98"/>
        <v>42042.467893518515</v>
      </c>
      <c r="T3188" s="9">
        <f t="shared" si="99"/>
        <v>42094.343055555553</v>
      </c>
    </row>
    <row r="3189" spans="1:20" ht="45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>E3189/D3189</f>
        <v>1E-4</v>
      </c>
      <c r="P3189">
        <f>E3189/L3189</f>
        <v>5</v>
      </c>
      <c r="Q3189" t="s">
        <v>8332</v>
      </c>
      <c r="R3189" t="s">
        <v>8333</v>
      </c>
      <c r="S3189" s="9">
        <f t="shared" si="98"/>
        <v>42422.327858796292</v>
      </c>
      <c r="T3189" s="9">
        <f t="shared" si="99"/>
        <v>42452.286192129628</v>
      </c>
    </row>
    <row r="3190" spans="1:20" ht="45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>E3190/D3190</f>
        <v>0</v>
      </c>
      <c r="P3190" t="e">
        <f>E3190/L3190</f>
        <v>#DIV/0!</v>
      </c>
      <c r="Q3190" t="s">
        <v>8332</v>
      </c>
      <c r="R3190" t="s">
        <v>8333</v>
      </c>
      <c r="S3190" s="9">
        <f t="shared" si="98"/>
        <v>42388.380752314813</v>
      </c>
      <c r="T3190" s="9">
        <f t="shared" si="99"/>
        <v>42395.380752314813</v>
      </c>
    </row>
    <row r="3191" spans="1:20" ht="45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>E3191/D3191</f>
        <v>1.7333333333333333E-2</v>
      </c>
      <c r="P3191">
        <f>E3191/L3191</f>
        <v>13</v>
      </c>
      <c r="Q3191" t="s">
        <v>8332</v>
      </c>
      <c r="R3191" t="s">
        <v>8333</v>
      </c>
      <c r="S3191" s="9">
        <f t="shared" si="98"/>
        <v>42382.698194444441</v>
      </c>
      <c r="T3191" s="9">
        <f t="shared" si="99"/>
        <v>42442.656527777777</v>
      </c>
    </row>
    <row r="3192" spans="1:20" ht="45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>E3192/D3192</f>
        <v>1.6666666666666668E-3</v>
      </c>
      <c r="P3192">
        <f>E3192/L3192</f>
        <v>50</v>
      </c>
      <c r="Q3192" t="s">
        <v>8332</v>
      </c>
      <c r="R3192" t="s">
        <v>8333</v>
      </c>
      <c r="S3192" s="9">
        <f t="shared" si="98"/>
        <v>41887.592835648145</v>
      </c>
      <c r="T3192" s="9">
        <f t="shared" si="99"/>
        <v>41917.592835648145</v>
      </c>
    </row>
    <row r="3193" spans="1:20" ht="45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>E3193/D3193</f>
        <v>0</v>
      </c>
      <c r="P3193" t="e">
        <f>E3193/L3193</f>
        <v>#DIV/0!</v>
      </c>
      <c r="Q3193" t="s">
        <v>8332</v>
      </c>
      <c r="R3193" t="s">
        <v>8333</v>
      </c>
      <c r="S3193" s="9">
        <f t="shared" si="98"/>
        <v>42089.636874999997</v>
      </c>
      <c r="T3193" s="9">
        <f t="shared" si="99"/>
        <v>42119.636874999997</v>
      </c>
    </row>
    <row r="3194" spans="1:20" ht="45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>E3194/D3194</f>
        <v>1.2500000000000001E-5</v>
      </c>
      <c r="P3194">
        <f>E3194/L3194</f>
        <v>1</v>
      </c>
      <c r="Q3194" t="s">
        <v>8332</v>
      </c>
      <c r="R3194" t="s">
        <v>8333</v>
      </c>
      <c r="S3194" s="9">
        <f t="shared" si="98"/>
        <v>41828.759583333333</v>
      </c>
      <c r="T3194" s="9">
        <f t="shared" si="99"/>
        <v>41858.759583333333</v>
      </c>
    </row>
    <row r="3195" spans="1:20" ht="30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>E3195/D3195</f>
        <v>0.12166666666666667</v>
      </c>
      <c r="P3195">
        <f>E3195/L3195</f>
        <v>96.05263157894737</v>
      </c>
      <c r="Q3195" t="s">
        <v>8332</v>
      </c>
      <c r="R3195" t="s">
        <v>8333</v>
      </c>
      <c r="S3195" s="9">
        <f t="shared" si="98"/>
        <v>42760.035879629628</v>
      </c>
      <c r="T3195" s="9">
        <f t="shared" si="99"/>
        <v>42790.035879629628</v>
      </c>
    </row>
    <row r="3196" spans="1:20" ht="45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>E3196/D3196</f>
        <v>0.23588571428571428</v>
      </c>
      <c r="P3196">
        <f>E3196/L3196</f>
        <v>305.77777777777777</v>
      </c>
      <c r="Q3196" t="s">
        <v>8332</v>
      </c>
      <c r="R3196" t="s">
        <v>8333</v>
      </c>
      <c r="S3196" s="9">
        <f t="shared" si="98"/>
        <v>41828.45612268518</v>
      </c>
      <c r="T3196" s="9">
        <f t="shared" si="99"/>
        <v>41858.45612268518</v>
      </c>
    </row>
    <row r="3197" spans="1:20" ht="45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>E3197/D3197</f>
        <v>5.6666666666666664E-2</v>
      </c>
      <c r="P3197">
        <f>E3197/L3197</f>
        <v>12.142857142857142</v>
      </c>
      <c r="Q3197" t="s">
        <v>8332</v>
      </c>
      <c r="R3197" t="s">
        <v>8333</v>
      </c>
      <c r="S3197" s="9">
        <f t="shared" si="98"/>
        <v>42510.133298611108</v>
      </c>
      <c r="T3197" s="9">
        <f t="shared" si="99"/>
        <v>42540.133298611108</v>
      </c>
    </row>
    <row r="3198" spans="1:20" ht="30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>E3198/D3198</f>
        <v>0.39</v>
      </c>
      <c r="P3198">
        <f>E3198/L3198</f>
        <v>83.571428571428569</v>
      </c>
      <c r="Q3198" t="s">
        <v>8332</v>
      </c>
      <c r="R3198" t="s">
        <v>8333</v>
      </c>
      <c r="S3198" s="9">
        <f t="shared" si="98"/>
        <v>42240.631956018515</v>
      </c>
      <c r="T3198" s="9">
        <f t="shared" si="99"/>
        <v>42270.631956018515</v>
      </c>
    </row>
    <row r="3199" spans="1:20" ht="30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>E3199/D3199</f>
        <v>9.9546510341776348E-3</v>
      </c>
      <c r="P3199">
        <f>E3199/L3199</f>
        <v>18</v>
      </c>
      <c r="Q3199" t="s">
        <v>8332</v>
      </c>
      <c r="R3199" t="s">
        <v>8333</v>
      </c>
      <c r="S3199" s="9">
        <f t="shared" si="98"/>
        <v>41809.545682870368</v>
      </c>
      <c r="T3199" s="9">
        <f t="shared" si="99"/>
        <v>41854.545682870368</v>
      </c>
    </row>
    <row r="3200" spans="1:20" ht="30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>E3200/D3200</f>
        <v>6.9320000000000007E-2</v>
      </c>
      <c r="P3200">
        <f>E3200/L3200</f>
        <v>115.53333333333333</v>
      </c>
      <c r="Q3200" t="s">
        <v>8332</v>
      </c>
      <c r="R3200" t="s">
        <v>8333</v>
      </c>
      <c r="S3200" s="9">
        <f t="shared" si="98"/>
        <v>42394.692129629628</v>
      </c>
      <c r="T3200" s="9">
        <f t="shared" si="99"/>
        <v>42454.650462962956</v>
      </c>
    </row>
    <row r="3201" spans="1:20" ht="30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>E3201/D3201</f>
        <v>0.01</v>
      </c>
      <c r="P3201">
        <f>E3201/L3201</f>
        <v>15</v>
      </c>
      <c r="Q3201" t="s">
        <v>8315</v>
      </c>
      <c r="R3201" t="s">
        <v>8351</v>
      </c>
      <c r="S3201" s="9">
        <f t="shared" si="98"/>
        <v>41880.618784722217</v>
      </c>
      <c r="T3201" s="9">
        <f t="shared" si="99"/>
        <v>41897.631249999999</v>
      </c>
    </row>
    <row r="3202" spans="1:20" ht="60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>E3202/D3202</f>
        <v>0</v>
      </c>
      <c r="P3202" t="e">
        <f>E3202/L3202</f>
        <v>#DIV/0!</v>
      </c>
      <c r="Q3202" t="s">
        <v>8315</v>
      </c>
      <c r="R3202" t="s">
        <v>8351</v>
      </c>
      <c r="S3202" s="9">
        <f t="shared" si="98"/>
        <v>42536.03828703703</v>
      </c>
      <c r="T3202" s="9">
        <f t="shared" si="99"/>
        <v>42566.081249999996</v>
      </c>
    </row>
    <row r="3203" spans="1:20" ht="45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>E3203/D3203</f>
        <v>6.4158609339642042E-2</v>
      </c>
      <c r="P3203">
        <f>E3203/L3203</f>
        <v>41.583333333333336</v>
      </c>
      <c r="Q3203" t="s">
        <v>8315</v>
      </c>
      <c r="R3203" t="s">
        <v>8352</v>
      </c>
      <c r="S3203" s="9">
        <f t="shared" ref="S3203:S3266" si="100">(J3203/86400)+25569+(-5/24)</f>
        <v>41820.812268518515</v>
      </c>
      <c r="T3203" s="9">
        <f t="shared" ref="T3203:T3266" si="101">(I3203/86400)+25569+(-5/24)</f>
        <v>41848.812268518515</v>
      </c>
    </row>
    <row r="3204" spans="1:20" ht="45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>E3204/D3204</f>
        <v>0.11344</v>
      </c>
      <c r="P3204">
        <f>E3204/L3204</f>
        <v>33.761904761904759</v>
      </c>
      <c r="Q3204" t="s">
        <v>8315</v>
      </c>
      <c r="R3204" t="s">
        <v>8352</v>
      </c>
      <c r="S3204" s="9">
        <f t="shared" si="100"/>
        <v>41962.54069444444</v>
      </c>
      <c r="T3204" s="9">
        <f t="shared" si="101"/>
        <v>41992.609722222223</v>
      </c>
    </row>
    <row r="3205" spans="1:20" ht="45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>E3205/D3205</f>
        <v>0.33189999999999997</v>
      </c>
      <c r="P3205">
        <f>E3205/L3205</f>
        <v>70.61702127659575</v>
      </c>
      <c r="Q3205" t="s">
        <v>8315</v>
      </c>
      <c r="R3205" t="s">
        <v>8352</v>
      </c>
      <c r="S3205" s="9">
        <f t="shared" si="100"/>
        <v>42344.675810185181</v>
      </c>
      <c r="T3205" s="9">
        <f t="shared" si="101"/>
        <v>42366.041666666664</v>
      </c>
    </row>
    <row r="3206" spans="1:20" ht="45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>E3206/D3206</f>
        <v>0.27579999999999999</v>
      </c>
      <c r="P3206">
        <f>E3206/L3206</f>
        <v>167.15151515151516</v>
      </c>
      <c r="Q3206" t="s">
        <v>8315</v>
      </c>
      <c r="R3206" t="s">
        <v>8352</v>
      </c>
      <c r="S3206" s="9">
        <f t="shared" si="100"/>
        <v>41912.333321759259</v>
      </c>
      <c r="T3206" s="9">
        <f t="shared" si="101"/>
        <v>41941.739583333328</v>
      </c>
    </row>
    <row r="3207" spans="1:20" ht="60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>E3207/D3207</f>
        <v>0.62839999999999996</v>
      </c>
      <c r="P3207">
        <f>E3207/L3207</f>
        <v>128.61988304093566</v>
      </c>
      <c r="Q3207" t="s">
        <v>8315</v>
      </c>
      <c r="R3207" t="s">
        <v>8352</v>
      </c>
      <c r="S3207" s="9">
        <f t="shared" si="100"/>
        <v>42529.424421296295</v>
      </c>
      <c r="T3207" s="9">
        <f t="shared" si="101"/>
        <v>42555.999305555553</v>
      </c>
    </row>
    <row r="3208" spans="1:20" ht="45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>E3208/D3208</f>
        <v>7.5880000000000003E-2</v>
      </c>
      <c r="P3208">
        <f>E3208/L3208</f>
        <v>65.41379310344827</v>
      </c>
      <c r="Q3208" t="s">
        <v>8315</v>
      </c>
      <c r="R3208" t="s">
        <v>8352</v>
      </c>
      <c r="S3208" s="9">
        <f t="shared" si="100"/>
        <v>41923.649178240739</v>
      </c>
      <c r="T3208" s="9">
        <f t="shared" si="101"/>
        <v>41953.690844907404</v>
      </c>
    </row>
    <row r="3209" spans="1:20" ht="45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>E3209/D3209</f>
        <v>0.50380952380952382</v>
      </c>
      <c r="P3209">
        <f>E3209/L3209</f>
        <v>117.55555555555556</v>
      </c>
      <c r="Q3209" t="s">
        <v>8315</v>
      </c>
      <c r="R3209" t="s">
        <v>8352</v>
      </c>
      <c r="S3209" s="9">
        <f t="shared" si="100"/>
        <v>42482.416365740741</v>
      </c>
      <c r="T3209" s="9">
        <f t="shared" si="101"/>
        <v>42512.416365740741</v>
      </c>
    </row>
    <row r="3210" spans="1:20" ht="45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>E3210/D3210</f>
        <v>0.17512820512820512</v>
      </c>
      <c r="P3210">
        <f>E3210/L3210</f>
        <v>126.48148148148148</v>
      </c>
      <c r="Q3210" t="s">
        <v>8315</v>
      </c>
      <c r="R3210" t="s">
        <v>8352</v>
      </c>
      <c r="S3210" s="9">
        <f t="shared" si="100"/>
        <v>41792.821099537039</v>
      </c>
      <c r="T3210" s="9">
        <f t="shared" si="101"/>
        <v>41822.821099537039</v>
      </c>
    </row>
    <row r="3211" spans="1:20" ht="45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>E3211/D3211</f>
        <v>1.3750000000000001E-4</v>
      </c>
      <c r="P3211">
        <f>E3211/L3211</f>
        <v>550</v>
      </c>
      <c r="Q3211" t="s">
        <v>8315</v>
      </c>
      <c r="R3211" t="s">
        <v>8352</v>
      </c>
      <c r="S3211" s="9">
        <f t="shared" si="100"/>
        <v>42241.589872685181</v>
      </c>
      <c r="T3211" s="9">
        <f t="shared" si="101"/>
        <v>42271.589872685181</v>
      </c>
    </row>
    <row r="3212" spans="1:20" ht="45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>E3212/D3212</f>
        <v>3.3E-3</v>
      </c>
      <c r="P3212">
        <f>E3212/L3212</f>
        <v>44</v>
      </c>
      <c r="Q3212" t="s">
        <v>8315</v>
      </c>
      <c r="R3212" t="s">
        <v>8352</v>
      </c>
      <c r="S3212" s="9">
        <f t="shared" si="100"/>
        <v>42032.792754629627</v>
      </c>
      <c r="T3212" s="9">
        <f t="shared" si="101"/>
        <v>42062.792754629627</v>
      </c>
    </row>
    <row r="3213" spans="1:20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>E3213/D3213</f>
        <v>8.6250000000000007E-3</v>
      </c>
      <c r="P3213">
        <f>E3213/L3213</f>
        <v>69</v>
      </c>
      <c r="Q3213" t="s">
        <v>8315</v>
      </c>
      <c r="R3213" t="s">
        <v>8352</v>
      </c>
      <c r="S3213" s="9">
        <f t="shared" si="100"/>
        <v>42436.003368055557</v>
      </c>
      <c r="T3213" s="9">
        <f t="shared" si="101"/>
        <v>42465.961701388886</v>
      </c>
    </row>
    <row r="3214" spans="1:20" ht="45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>E3214/D3214</f>
        <v>6.875E-3</v>
      </c>
      <c r="P3214">
        <f>E3214/L3214</f>
        <v>27.5</v>
      </c>
      <c r="Q3214" t="s">
        <v>8332</v>
      </c>
      <c r="R3214" t="s">
        <v>8333</v>
      </c>
      <c r="S3214" s="9">
        <f t="shared" si="100"/>
        <v>41805.686921296292</v>
      </c>
      <c r="T3214" s="9">
        <f t="shared" si="101"/>
        <v>41830.686921296292</v>
      </c>
    </row>
    <row r="3215" spans="1:20" ht="45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>E3215/D3215</f>
        <v>0.28299999999999997</v>
      </c>
      <c r="P3215">
        <f>E3215/L3215</f>
        <v>84.9</v>
      </c>
      <c r="Q3215" t="s">
        <v>8332</v>
      </c>
      <c r="R3215" t="s">
        <v>8333</v>
      </c>
      <c r="S3215" s="9">
        <f t="shared" si="100"/>
        <v>41932.663657407407</v>
      </c>
      <c r="T3215" s="9">
        <f t="shared" si="101"/>
        <v>41965.040972222218</v>
      </c>
    </row>
    <row r="3216" spans="1:20" ht="45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>E3216/D3216</f>
        <v>2.3999999999999998E-3</v>
      </c>
      <c r="P3216">
        <f>E3216/L3216</f>
        <v>12</v>
      </c>
      <c r="Q3216" t="s">
        <v>8332</v>
      </c>
      <c r="R3216" t="s">
        <v>8333</v>
      </c>
      <c r="S3216" s="9">
        <f t="shared" si="100"/>
        <v>42034.546759259254</v>
      </c>
      <c r="T3216" s="9">
        <f t="shared" si="101"/>
        <v>42064.546759259254</v>
      </c>
    </row>
    <row r="3217" spans="1:20" ht="45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>E3217/D3217</f>
        <v>1.1428571428571429E-2</v>
      </c>
      <c r="P3217">
        <f>E3217/L3217</f>
        <v>200</v>
      </c>
      <c r="Q3217" t="s">
        <v>8332</v>
      </c>
      <c r="R3217" t="s">
        <v>8333</v>
      </c>
      <c r="S3217" s="9">
        <f t="shared" si="100"/>
        <v>41820.706307870372</v>
      </c>
      <c r="T3217" s="9">
        <f t="shared" si="101"/>
        <v>41860.706307870372</v>
      </c>
    </row>
    <row r="3218" spans="1:20" ht="45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>E3218/D3218</f>
        <v>2.0000000000000001E-4</v>
      </c>
      <c r="P3218">
        <f>E3218/L3218</f>
        <v>10</v>
      </c>
      <c r="Q3218" t="s">
        <v>8332</v>
      </c>
      <c r="R3218" t="s">
        <v>8333</v>
      </c>
      <c r="S3218" s="9">
        <f t="shared" si="100"/>
        <v>42061.487615740734</v>
      </c>
      <c r="T3218" s="9">
        <f t="shared" si="101"/>
        <v>42121.44594907407</v>
      </c>
    </row>
    <row r="3219" spans="1:20" ht="45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>E3219/D3219</f>
        <v>0</v>
      </c>
      <c r="P3219" t="e">
        <f>E3219/L3219</f>
        <v>#DIV/0!</v>
      </c>
      <c r="Q3219" t="s">
        <v>8332</v>
      </c>
      <c r="R3219" t="s">
        <v>8333</v>
      </c>
      <c r="S3219" s="9">
        <f t="shared" si="100"/>
        <v>41892.766469907401</v>
      </c>
      <c r="T3219" s="9">
        <f t="shared" si="101"/>
        <v>41912.766469907401</v>
      </c>
    </row>
    <row r="3220" spans="1:20" ht="45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>E3220/D3220</f>
        <v>0</v>
      </c>
      <c r="P3220" t="e">
        <f>E3220/L3220</f>
        <v>#DIV/0!</v>
      </c>
      <c r="Q3220" t="s">
        <v>8332</v>
      </c>
      <c r="R3220" t="s">
        <v>8333</v>
      </c>
      <c r="S3220" s="9">
        <f t="shared" si="100"/>
        <v>42154.431921296295</v>
      </c>
      <c r="T3220" s="9">
        <f t="shared" si="101"/>
        <v>42184.431921296295</v>
      </c>
    </row>
    <row r="3221" spans="1:20" ht="30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>E3221/D3221</f>
        <v>1.48E-3</v>
      </c>
      <c r="P3221">
        <f>E3221/L3221</f>
        <v>5.2857142857142856</v>
      </c>
      <c r="Q3221" t="s">
        <v>8332</v>
      </c>
      <c r="R3221" t="s">
        <v>8333</v>
      </c>
      <c r="S3221" s="9">
        <f t="shared" si="100"/>
        <v>42027.910532407404</v>
      </c>
      <c r="T3221" s="9">
        <f t="shared" si="101"/>
        <v>42058.916666666664</v>
      </c>
    </row>
    <row r="3222" spans="1:20" ht="45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>E3222/D3222</f>
        <v>2.8571428571428571E-5</v>
      </c>
      <c r="P3222">
        <f>E3222/L3222</f>
        <v>1</v>
      </c>
      <c r="Q3222" t="s">
        <v>8332</v>
      </c>
      <c r="R3222" t="s">
        <v>8333</v>
      </c>
      <c r="S3222" s="9">
        <f t="shared" si="100"/>
        <v>42551.75335648148</v>
      </c>
      <c r="T3222" s="9">
        <f t="shared" si="101"/>
        <v>42581.75335648148</v>
      </c>
    </row>
    <row r="3223" spans="1:20" ht="45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>E3223/D3223</f>
        <v>0.107325</v>
      </c>
      <c r="P3223">
        <f>E3223/L3223</f>
        <v>72.762711864406782</v>
      </c>
      <c r="Q3223" t="s">
        <v>8332</v>
      </c>
      <c r="R3223" t="s">
        <v>8333</v>
      </c>
      <c r="S3223" s="9">
        <f t="shared" si="100"/>
        <v>42112.89671296296</v>
      </c>
      <c r="T3223" s="9">
        <f t="shared" si="101"/>
        <v>42157.89671296296</v>
      </c>
    </row>
    <row r="3224" spans="1:20" ht="30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>E3224/D3224</f>
        <v>5.3846153846153844E-4</v>
      </c>
      <c r="P3224">
        <f>E3224/L3224</f>
        <v>17.5</v>
      </c>
      <c r="Q3224" t="s">
        <v>8332</v>
      </c>
      <c r="R3224" t="s">
        <v>8333</v>
      </c>
      <c r="S3224" s="9">
        <f t="shared" si="100"/>
        <v>42089.515706018516</v>
      </c>
      <c r="T3224" s="9">
        <f t="shared" si="101"/>
        <v>42134.515706018516</v>
      </c>
    </row>
    <row r="3225" spans="1:20" ht="45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>E3225/D3225</f>
        <v>7.1428571428571426E-3</v>
      </c>
      <c r="P3225">
        <f>E3225/L3225</f>
        <v>25</v>
      </c>
      <c r="Q3225" t="s">
        <v>8332</v>
      </c>
      <c r="R3225" t="s">
        <v>8333</v>
      </c>
      <c r="S3225" s="9">
        <f t="shared" si="100"/>
        <v>42058.125694444439</v>
      </c>
      <c r="T3225" s="9">
        <f t="shared" si="101"/>
        <v>42088.084027777775</v>
      </c>
    </row>
    <row r="3226" spans="1:20" ht="45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>E3226/D3226</f>
        <v>8.0000000000000002E-3</v>
      </c>
      <c r="P3226">
        <f>E3226/L3226</f>
        <v>13.333333333333334</v>
      </c>
      <c r="Q3226" t="s">
        <v>8332</v>
      </c>
      <c r="R3226" t="s">
        <v>8333</v>
      </c>
      <c r="S3226" s="9">
        <f t="shared" si="100"/>
        <v>41833.930162037032</v>
      </c>
      <c r="T3226" s="9">
        <f t="shared" si="101"/>
        <v>41863.930162037032</v>
      </c>
    </row>
    <row r="3227" spans="1:20" ht="45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>E3227/D3227</f>
        <v>3.3333333333333335E-5</v>
      </c>
      <c r="P3227">
        <f>E3227/L3227</f>
        <v>1</v>
      </c>
      <c r="Q3227" t="s">
        <v>8332</v>
      </c>
      <c r="R3227" t="s">
        <v>8333</v>
      </c>
      <c r="S3227" s="9">
        <f t="shared" si="100"/>
        <v>41877.932164351849</v>
      </c>
      <c r="T3227" s="9">
        <f t="shared" si="101"/>
        <v>41907.932164351849</v>
      </c>
    </row>
    <row r="3228" spans="1:20" ht="30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>E3228/D3228</f>
        <v>4.7333333333333333E-3</v>
      </c>
      <c r="P3228">
        <f>E3228/L3228</f>
        <v>23.666666666666668</v>
      </c>
      <c r="Q3228" t="s">
        <v>8332</v>
      </c>
      <c r="R3228" t="s">
        <v>8333</v>
      </c>
      <c r="S3228" s="9">
        <f t="shared" si="100"/>
        <v>42047.973587962959</v>
      </c>
      <c r="T3228" s="9">
        <f t="shared" si="101"/>
        <v>42107.931921296295</v>
      </c>
    </row>
    <row r="3229" spans="1:20" ht="45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>E3229/D3229</f>
        <v>5.6500000000000002E-2</v>
      </c>
      <c r="P3229">
        <f>E3229/L3229</f>
        <v>89.21052631578948</v>
      </c>
      <c r="Q3229" t="s">
        <v>8332</v>
      </c>
      <c r="R3229" t="s">
        <v>8333</v>
      </c>
      <c r="S3229" s="9">
        <f t="shared" si="100"/>
        <v>41964.636111111111</v>
      </c>
      <c r="T3229" s="9">
        <f t="shared" si="101"/>
        <v>41998.636111111111</v>
      </c>
    </row>
    <row r="3230" spans="1:20" ht="45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>E3230/D3230</f>
        <v>0.26352173913043481</v>
      </c>
      <c r="P3230">
        <f>E3230/L3230</f>
        <v>116.55769230769231</v>
      </c>
      <c r="Q3230" t="s">
        <v>8332</v>
      </c>
      <c r="R3230" t="s">
        <v>8333</v>
      </c>
      <c r="S3230" s="9">
        <f t="shared" si="100"/>
        <v>42187.731747685182</v>
      </c>
      <c r="T3230" s="9">
        <f t="shared" si="101"/>
        <v>42218.708333333336</v>
      </c>
    </row>
    <row r="3231" spans="1:20" ht="45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3.2512500000000002E-3</v>
      </c>
      <c r="P3231">
        <f>E3231/L3231</f>
        <v>13.005000000000001</v>
      </c>
      <c r="Q3231" t="s">
        <v>8332</v>
      </c>
      <c r="R3231" t="s">
        <v>8333</v>
      </c>
      <c r="S3231" s="9">
        <f t="shared" si="100"/>
        <v>41787.689907407403</v>
      </c>
      <c r="T3231" s="9">
        <f t="shared" si="101"/>
        <v>41817.689907407403</v>
      </c>
    </row>
    <row r="3232" spans="1:20" ht="45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>E3232/D3232</f>
        <v>0</v>
      </c>
      <c r="P3232" t="e">
        <f>E3232/L3232</f>
        <v>#DIV/0!</v>
      </c>
      <c r="Q3232" t="s">
        <v>8332</v>
      </c>
      <c r="R3232" t="s">
        <v>8333</v>
      </c>
      <c r="S3232" s="9">
        <f t="shared" si="100"/>
        <v>41829.688229166662</v>
      </c>
      <c r="T3232" s="9">
        <f t="shared" si="101"/>
        <v>41859.688229166662</v>
      </c>
    </row>
    <row r="3233" spans="1:20" ht="45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>E3233/D3233</f>
        <v>7.0007000700070005E-3</v>
      </c>
      <c r="P3233">
        <f>E3233/L3233</f>
        <v>17.5</v>
      </c>
      <c r="Q3233" t="s">
        <v>8332</v>
      </c>
      <c r="R3233" t="s">
        <v>8333</v>
      </c>
      <c r="S3233" s="9">
        <f t="shared" si="100"/>
        <v>41870.666342592587</v>
      </c>
      <c r="T3233" s="9">
        <f t="shared" si="101"/>
        <v>41900.666342592587</v>
      </c>
    </row>
    <row r="3234" spans="1:20" ht="30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>E3234/D3234</f>
        <v>4.3750000000000004E-3</v>
      </c>
      <c r="P3234">
        <f>E3234/L3234</f>
        <v>8.75</v>
      </c>
      <c r="Q3234" t="s">
        <v>8318</v>
      </c>
      <c r="R3234" t="s">
        <v>8354</v>
      </c>
      <c r="S3234" s="9">
        <f t="shared" si="100"/>
        <v>41911.449097222219</v>
      </c>
      <c r="T3234" s="9">
        <f t="shared" si="101"/>
        <v>41931.879861111105</v>
      </c>
    </row>
    <row r="3235" spans="1:20" ht="45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>E3235/D3235</f>
        <v>0.29239999999999999</v>
      </c>
      <c r="P3235">
        <f>E3235/L3235</f>
        <v>40.611111111111114</v>
      </c>
      <c r="Q3235" t="s">
        <v>8318</v>
      </c>
      <c r="R3235" t="s">
        <v>8354</v>
      </c>
      <c r="S3235" s="9">
        <f t="shared" si="100"/>
        <v>41030.511423611111</v>
      </c>
      <c r="T3235" s="9">
        <f t="shared" si="101"/>
        <v>41044.511423611111</v>
      </c>
    </row>
    <row r="3236" spans="1:20" ht="60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>E3236/D3236</f>
        <v>0</v>
      </c>
      <c r="P3236" t="e">
        <f>E3236/L3236</f>
        <v>#DIV/0!</v>
      </c>
      <c r="Q3236" t="s">
        <v>8318</v>
      </c>
      <c r="R3236" t="s">
        <v>8354</v>
      </c>
      <c r="S3236" s="9">
        <f t="shared" si="100"/>
        <v>42632.120451388888</v>
      </c>
      <c r="T3236" s="9">
        <f t="shared" si="101"/>
        <v>42662.120451388888</v>
      </c>
    </row>
    <row r="3237" spans="1:20" ht="45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>E3237/D3237</f>
        <v>5.2187499999999998E-2</v>
      </c>
      <c r="P3237">
        <f>E3237/L3237</f>
        <v>37.954545454545453</v>
      </c>
      <c r="Q3237" t="s">
        <v>8318</v>
      </c>
      <c r="R3237" t="s">
        <v>8354</v>
      </c>
      <c r="S3237" s="9">
        <f t="shared" si="100"/>
        <v>40937.854143518518</v>
      </c>
      <c r="T3237" s="9">
        <f t="shared" si="101"/>
        <v>40967.854143518518</v>
      </c>
    </row>
    <row r="3238" spans="1:20" ht="45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>E3238/D3238</f>
        <v>0.21887499999999999</v>
      </c>
      <c r="P3238">
        <f>E3238/L3238</f>
        <v>35.734693877551024</v>
      </c>
      <c r="Q3238" t="s">
        <v>8318</v>
      </c>
      <c r="R3238" t="s">
        <v>8354</v>
      </c>
      <c r="S3238" s="9">
        <f t="shared" si="100"/>
        <v>41044.779722222222</v>
      </c>
      <c r="T3238" s="9">
        <f t="shared" si="101"/>
        <v>41104.779722222222</v>
      </c>
    </row>
    <row r="3239" spans="1:20" ht="45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>E3239/D3239</f>
        <v>0.26700000000000002</v>
      </c>
      <c r="P3239">
        <f>E3239/L3239</f>
        <v>42.157894736842103</v>
      </c>
      <c r="Q3239" t="s">
        <v>8318</v>
      </c>
      <c r="R3239" t="s">
        <v>8354</v>
      </c>
      <c r="S3239" s="9">
        <f t="shared" si="100"/>
        <v>41850.57304398148</v>
      </c>
      <c r="T3239" s="9">
        <f t="shared" si="101"/>
        <v>41880.57304398148</v>
      </c>
    </row>
    <row r="3240" spans="1:20" ht="45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>E3240/D3240</f>
        <v>0.28000000000000003</v>
      </c>
      <c r="P3240">
        <f>E3240/L3240</f>
        <v>35</v>
      </c>
      <c r="Q3240" t="s">
        <v>8318</v>
      </c>
      <c r="R3240" t="s">
        <v>8354</v>
      </c>
      <c r="S3240" s="9">
        <f t="shared" si="100"/>
        <v>41044.439780092587</v>
      </c>
      <c r="T3240" s="9">
        <f t="shared" si="101"/>
        <v>41075.923611111109</v>
      </c>
    </row>
    <row r="3241" spans="1:20" ht="30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>E3241/D3241</f>
        <v>1.06E-2</v>
      </c>
      <c r="P3241">
        <f>E3241/L3241</f>
        <v>13.25</v>
      </c>
      <c r="Q3241" t="s">
        <v>8318</v>
      </c>
      <c r="R3241" t="s">
        <v>8354</v>
      </c>
      <c r="S3241" s="9">
        <f t="shared" si="100"/>
        <v>42585.502337962964</v>
      </c>
      <c r="T3241" s="9">
        <f t="shared" si="101"/>
        <v>42615.502337962964</v>
      </c>
    </row>
    <row r="3242" spans="1:20" ht="30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>E3242/D3242</f>
        <v>1.0999999999999999E-2</v>
      </c>
      <c r="P3242">
        <f>E3242/L3242</f>
        <v>55</v>
      </c>
      <c r="Q3242" t="s">
        <v>8318</v>
      </c>
      <c r="R3242" t="s">
        <v>8354</v>
      </c>
      <c r="S3242" s="9">
        <f t="shared" si="100"/>
        <v>42068.59070601852</v>
      </c>
      <c r="T3242" s="9">
        <f t="shared" si="101"/>
        <v>42098.549039351848</v>
      </c>
    </row>
    <row r="3243" spans="1:20" ht="45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>E3243/D3243</f>
        <v>0</v>
      </c>
      <c r="P3243" t="e">
        <f>E3243/L3243</f>
        <v>#DIV/0!</v>
      </c>
      <c r="Q3243" t="s">
        <v>8318</v>
      </c>
      <c r="R3243" t="s">
        <v>8354</v>
      </c>
      <c r="S3243" s="9">
        <f t="shared" si="100"/>
        <v>41078.691493055558</v>
      </c>
      <c r="T3243" s="9">
        <f t="shared" si="101"/>
        <v>41090.625</v>
      </c>
    </row>
    <row r="3244" spans="1:20" ht="45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>E3244/D3244</f>
        <v>0</v>
      </c>
      <c r="P3244" t="e">
        <f>E3244/L3244</f>
        <v>#DIV/0!</v>
      </c>
      <c r="Q3244" t="s">
        <v>8318</v>
      </c>
      <c r="R3244" t="s">
        <v>8354</v>
      </c>
      <c r="S3244" s="9">
        <f t="shared" si="100"/>
        <v>41747.678726851846</v>
      </c>
      <c r="T3244" s="9">
        <f t="shared" si="101"/>
        <v>41807.678726851846</v>
      </c>
    </row>
    <row r="3245" spans="1:20" ht="45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>E3245/D3245</f>
        <v>0.11458333333333333</v>
      </c>
      <c r="P3245">
        <f>E3245/L3245</f>
        <v>39.285714285714285</v>
      </c>
      <c r="Q3245" t="s">
        <v>8318</v>
      </c>
      <c r="R3245" t="s">
        <v>8354</v>
      </c>
      <c r="S3245" s="9">
        <f t="shared" si="100"/>
        <v>40855.556759259256</v>
      </c>
      <c r="T3245" s="9">
        <f t="shared" si="101"/>
        <v>40895.556759259256</v>
      </c>
    </row>
    <row r="3246" spans="1:20" ht="45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>E3246/D3246</f>
        <v>0.19</v>
      </c>
      <c r="P3246">
        <f>E3246/L3246</f>
        <v>47.5</v>
      </c>
      <c r="Q3246" t="s">
        <v>8318</v>
      </c>
      <c r="R3246" t="s">
        <v>8354</v>
      </c>
      <c r="S3246" s="9">
        <f t="shared" si="100"/>
        <v>41117.692395833328</v>
      </c>
      <c r="T3246" s="9">
        <f t="shared" si="101"/>
        <v>41147.692395833328</v>
      </c>
    </row>
    <row r="3247" spans="1:20" ht="45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>E3247/D3247</f>
        <v>0</v>
      </c>
      <c r="P3247" t="e">
        <f>E3247/L3247</f>
        <v>#DIV/0!</v>
      </c>
      <c r="Q3247" t="s">
        <v>8318</v>
      </c>
      <c r="R3247" t="s">
        <v>8354</v>
      </c>
      <c r="S3247" s="9">
        <f t="shared" si="100"/>
        <v>41863.427673611106</v>
      </c>
      <c r="T3247" s="9">
        <f t="shared" si="101"/>
        <v>41893.427673611106</v>
      </c>
    </row>
    <row r="3248" spans="1:20" ht="30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>E3248/D3248</f>
        <v>0.52</v>
      </c>
      <c r="P3248">
        <f>E3248/L3248</f>
        <v>17.333333333333332</v>
      </c>
      <c r="Q3248" t="s">
        <v>8318</v>
      </c>
      <c r="R3248" t="s">
        <v>8354</v>
      </c>
      <c r="S3248" s="9">
        <f t="shared" si="100"/>
        <v>42072.582488425927</v>
      </c>
      <c r="T3248" s="9">
        <f t="shared" si="101"/>
        <v>42102.582488425927</v>
      </c>
    </row>
    <row r="3249" spans="1:20" ht="45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>E3249/D3249</f>
        <v>0.1048</v>
      </c>
      <c r="P3249">
        <f>E3249/L3249</f>
        <v>31.757575757575758</v>
      </c>
      <c r="Q3249" t="s">
        <v>8318</v>
      </c>
      <c r="R3249" t="s">
        <v>8354</v>
      </c>
      <c r="S3249" s="9">
        <f t="shared" si="100"/>
        <v>41620.692141203697</v>
      </c>
      <c r="T3249" s="9">
        <f t="shared" si="101"/>
        <v>41650.692141203697</v>
      </c>
    </row>
    <row r="3250" spans="1:20" ht="30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>E3250/D3250</f>
        <v>6.6666666666666671E-3</v>
      </c>
      <c r="P3250">
        <f>E3250/L3250</f>
        <v>5</v>
      </c>
      <c r="Q3250" t="s">
        <v>8318</v>
      </c>
      <c r="R3250" t="s">
        <v>8354</v>
      </c>
      <c r="S3250" s="9">
        <f t="shared" si="100"/>
        <v>42573.448287037034</v>
      </c>
      <c r="T3250" s="9">
        <f t="shared" si="101"/>
        <v>42588.448287037034</v>
      </c>
    </row>
    <row r="3251" spans="1:20" ht="45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>E3251/D3251</f>
        <v>0.11700000000000001</v>
      </c>
      <c r="P3251">
        <f>E3251/L3251</f>
        <v>39</v>
      </c>
      <c r="Q3251" t="s">
        <v>8318</v>
      </c>
      <c r="R3251" t="s">
        <v>8354</v>
      </c>
      <c r="S3251" s="9">
        <f t="shared" si="100"/>
        <v>42639.23359953703</v>
      </c>
      <c r="T3251" s="9">
        <f t="shared" si="101"/>
        <v>42653.23359953703</v>
      </c>
    </row>
    <row r="3252" spans="1:20" ht="45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>E3252/D3252</f>
        <v>0.105</v>
      </c>
      <c r="P3252">
        <f>E3252/L3252</f>
        <v>52.5</v>
      </c>
      <c r="Q3252" t="s">
        <v>8318</v>
      </c>
      <c r="R3252" t="s">
        <v>8354</v>
      </c>
      <c r="S3252" s="9">
        <f t="shared" si="100"/>
        <v>42524.158171296294</v>
      </c>
      <c r="T3252" s="9">
        <f t="shared" si="101"/>
        <v>42567.158171296294</v>
      </c>
    </row>
    <row r="3253" spans="1:20" ht="45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>E3253/D3253</f>
        <v>0</v>
      </c>
      <c r="P3253" t="e">
        <f>E3253/L3253</f>
        <v>#DIV/0!</v>
      </c>
      <c r="Q3253" t="s">
        <v>8318</v>
      </c>
      <c r="R3253" t="s">
        <v>8354</v>
      </c>
      <c r="S3253" s="9">
        <f t="shared" si="100"/>
        <v>41415.252986111111</v>
      </c>
      <c r="T3253" s="9">
        <f t="shared" si="101"/>
        <v>41445.252986111111</v>
      </c>
    </row>
    <row r="3254" spans="1:20" ht="30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>E3254/D3254</f>
        <v>7.1999999999999998E-3</v>
      </c>
      <c r="P3254">
        <f>E3254/L3254</f>
        <v>9</v>
      </c>
      <c r="Q3254" t="s">
        <v>8318</v>
      </c>
      <c r="R3254" t="s">
        <v>8354</v>
      </c>
      <c r="S3254" s="9">
        <f t="shared" si="100"/>
        <v>41246.85524305555</v>
      </c>
      <c r="T3254" s="9">
        <f t="shared" si="101"/>
        <v>41276.85524305555</v>
      </c>
    </row>
    <row r="3255" spans="1:20" ht="45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>E3255/D3255</f>
        <v>7.6923076923076927E-3</v>
      </c>
      <c r="P3255">
        <f>E3255/L3255</f>
        <v>25</v>
      </c>
      <c r="Q3255" t="s">
        <v>8318</v>
      </c>
      <c r="R3255" t="s">
        <v>8354</v>
      </c>
      <c r="S3255" s="9">
        <f t="shared" si="100"/>
        <v>40926.828645833331</v>
      </c>
      <c r="T3255" s="9">
        <f t="shared" si="101"/>
        <v>40986.786979166667</v>
      </c>
    </row>
    <row r="3256" spans="1:20" ht="30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>E3256/D3256</f>
        <v>2.2842639593908631E-3</v>
      </c>
      <c r="P3256">
        <f>E3256/L3256</f>
        <v>30</v>
      </c>
      <c r="Q3256" t="s">
        <v>8318</v>
      </c>
      <c r="R3256" t="s">
        <v>8354</v>
      </c>
      <c r="S3256" s="9">
        <f t="shared" si="100"/>
        <v>41373.371342592589</v>
      </c>
      <c r="T3256" s="9">
        <f t="shared" si="101"/>
        <v>41418.371342592589</v>
      </c>
    </row>
    <row r="3257" spans="1:20" ht="45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>E3257/D3257</f>
        <v>1.125E-2</v>
      </c>
      <c r="P3257">
        <f>E3257/L3257</f>
        <v>11.25</v>
      </c>
      <c r="Q3257" t="s">
        <v>8318</v>
      </c>
      <c r="R3257" t="s">
        <v>8354</v>
      </c>
      <c r="S3257" s="9">
        <f t="shared" si="100"/>
        <v>41030.083692129629</v>
      </c>
      <c r="T3257" s="9">
        <f t="shared" si="101"/>
        <v>41059.583333333328</v>
      </c>
    </row>
    <row r="3258" spans="1:20" ht="45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>E3258/D3258</f>
        <v>0</v>
      </c>
      <c r="P3258" t="e">
        <f>E3258/L3258</f>
        <v>#DIV/0!</v>
      </c>
      <c r="Q3258" t="s">
        <v>8318</v>
      </c>
      <c r="R3258" t="s">
        <v>8354</v>
      </c>
      <c r="S3258" s="9">
        <f t="shared" si="100"/>
        <v>41194.370694444442</v>
      </c>
      <c r="T3258" s="9">
        <f t="shared" si="101"/>
        <v>41210.370694444442</v>
      </c>
    </row>
    <row r="3259" spans="1:20" ht="45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0.02</v>
      </c>
      <c r="P3259">
        <f>E3259/L3259</f>
        <v>25</v>
      </c>
      <c r="Q3259" t="s">
        <v>8318</v>
      </c>
      <c r="R3259" t="s">
        <v>8354</v>
      </c>
      <c r="S3259" s="9">
        <f t="shared" si="100"/>
        <v>40736.459699074076</v>
      </c>
      <c r="T3259" s="9">
        <f t="shared" si="101"/>
        <v>40766.459699074076</v>
      </c>
    </row>
    <row r="3260" spans="1:20" ht="45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>E3260/D3260</f>
        <v>8.5000000000000006E-3</v>
      </c>
      <c r="P3260">
        <f>E3260/L3260</f>
        <v>11.333333333333334</v>
      </c>
      <c r="Q3260" t="s">
        <v>8318</v>
      </c>
      <c r="R3260" t="s">
        <v>8354</v>
      </c>
      <c r="S3260" s="9">
        <f t="shared" si="100"/>
        <v>42172.750578703701</v>
      </c>
      <c r="T3260" s="9">
        <f t="shared" si="101"/>
        <v>42232.750578703701</v>
      </c>
    </row>
    <row r="3261" spans="1:20" ht="45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>E3261/D3261</f>
        <v>0.14314285714285716</v>
      </c>
      <c r="P3261">
        <f>E3261/L3261</f>
        <v>29.470588235294116</v>
      </c>
      <c r="Q3261" t="s">
        <v>8318</v>
      </c>
      <c r="R3261" t="s">
        <v>8354</v>
      </c>
      <c r="S3261" s="9">
        <f t="shared" si="100"/>
        <v>40967.4065162037</v>
      </c>
      <c r="T3261" s="9">
        <f t="shared" si="101"/>
        <v>40997.364849537036</v>
      </c>
    </row>
    <row r="3262" spans="1:20" ht="45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>E3262/D3262</f>
        <v>2.5000000000000001E-3</v>
      </c>
      <c r="P3262">
        <f>E3262/L3262</f>
        <v>1</v>
      </c>
      <c r="Q3262" t="s">
        <v>8318</v>
      </c>
      <c r="R3262" t="s">
        <v>8354</v>
      </c>
      <c r="S3262" s="9">
        <f t="shared" si="100"/>
        <v>41745.617939814816</v>
      </c>
      <c r="T3262" s="9">
        <f t="shared" si="101"/>
        <v>41795.617939814816</v>
      </c>
    </row>
    <row r="3263" spans="1:20" ht="45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>E3263/D3263</f>
        <v>0.1041125</v>
      </c>
      <c r="P3263">
        <f>E3263/L3263</f>
        <v>63.098484848484851</v>
      </c>
      <c r="Q3263" t="s">
        <v>8318</v>
      </c>
      <c r="R3263" t="s">
        <v>8354</v>
      </c>
      <c r="S3263" s="9">
        <f t="shared" si="100"/>
        <v>41686.496874999997</v>
      </c>
      <c r="T3263" s="9">
        <f t="shared" si="101"/>
        <v>41716.455208333333</v>
      </c>
    </row>
    <row r="3264" spans="1:20" ht="45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>E3264/D3264</f>
        <v>0</v>
      </c>
      <c r="P3264" t="e">
        <f>E3264/L3264</f>
        <v>#DIV/0!</v>
      </c>
      <c r="Q3264" t="s">
        <v>8318</v>
      </c>
      <c r="R3264" t="s">
        <v>8354</v>
      </c>
      <c r="S3264" s="9">
        <f t="shared" si="100"/>
        <v>41257.323379629626</v>
      </c>
      <c r="T3264" s="9">
        <f t="shared" si="101"/>
        <v>41306.5</v>
      </c>
    </row>
    <row r="3265" spans="1:20" ht="45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>E3265/D3265</f>
        <v>0</v>
      </c>
      <c r="P3265" t="e">
        <f>E3265/L3265</f>
        <v>#DIV/0!</v>
      </c>
      <c r="Q3265" t="s">
        <v>8318</v>
      </c>
      <c r="R3265" t="s">
        <v>8354</v>
      </c>
      <c r="S3265" s="9">
        <f t="shared" si="100"/>
        <v>41537.660810185182</v>
      </c>
      <c r="T3265" s="9">
        <f t="shared" si="101"/>
        <v>41552.660810185182</v>
      </c>
    </row>
    <row r="3266" spans="1:20" ht="45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>E3266/D3266</f>
        <v>1.8867924528301887E-3</v>
      </c>
      <c r="P3266">
        <f>E3266/L3266</f>
        <v>1</v>
      </c>
      <c r="Q3266" t="s">
        <v>8318</v>
      </c>
      <c r="R3266" t="s">
        <v>8354</v>
      </c>
      <c r="S3266" s="9">
        <f t="shared" si="100"/>
        <v>42474.656493055554</v>
      </c>
      <c r="T3266" s="9">
        <f t="shared" si="101"/>
        <v>42484.656493055554</v>
      </c>
    </row>
    <row r="3267" spans="1:20" ht="45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>E3267/D3267</f>
        <v>0.14249999999999999</v>
      </c>
      <c r="P3267">
        <f>E3267/L3267</f>
        <v>43.846153846153847</v>
      </c>
      <c r="Q3267" t="s">
        <v>8318</v>
      </c>
      <c r="R3267" t="s">
        <v>8354</v>
      </c>
      <c r="S3267" s="9">
        <f t="shared" ref="S3267:S3330" si="102">(J3267/86400)+25569+(-5/24)</f>
        <v>41310.918148148143</v>
      </c>
      <c r="T3267" s="9">
        <f t="shared" ref="T3267:T3330" si="103">(I3267/86400)+25569+(-5/24)</f>
        <v>41340.918148148143</v>
      </c>
    </row>
    <row r="3268" spans="1:20" ht="45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>E3268/D3268</f>
        <v>0.03</v>
      </c>
      <c r="P3268">
        <f>E3268/L3268</f>
        <v>75</v>
      </c>
      <c r="Q3268" t="s">
        <v>8318</v>
      </c>
      <c r="R3268" t="s">
        <v>8354</v>
      </c>
      <c r="S3268" s="9">
        <f t="shared" si="102"/>
        <v>40862.805023148147</v>
      </c>
      <c r="T3268" s="9">
        <f t="shared" si="103"/>
        <v>40892.805023148147</v>
      </c>
    </row>
    <row r="3269" spans="1:20" ht="45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>E3269/D3269</f>
        <v>7.8809523809523815E-2</v>
      </c>
      <c r="P3269">
        <f>E3269/L3269</f>
        <v>45.972222222222221</v>
      </c>
      <c r="Q3269" t="s">
        <v>8318</v>
      </c>
      <c r="R3269" t="s">
        <v>8354</v>
      </c>
      <c r="S3269" s="9">
        <f t="shared" si="102"/>
        <v>42136.088842592588</v>
      </c>
      <c r="T3269" s="9">
        <f t="shared" si="103"/>
        <v>42167.088842592588</v>
      </c>
    </row>
    <row r="3270" spans="1:20" ht="45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>E3270/D3270</f>
        <v>3.3333333333333335E-3</v>
      </c>
      <c r="P3270">
        <f>E3270/L3270</f>
        <v>10</v>
      </c>
      <c r="Q3270" t="s">
        <v>8318</v>
      </c>
      <c r="R3270" t="s">
        <v>8354</v>
      </c>
      <c r="S3270" s="9">
        <f t="shared" si="102"/>
        <v>42172.460694444446</v>
      </c>
      <c r="T3270" s="9">
        <f t="shared" si="103"/>
        <v>42202.460694444446</v>
      </c>
    </row>
    <row r="3271" spans="1:20" ht="60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>E3271/D3271</f>
        <v>0.25545454545454543</v>
      </c>
      <c r="P3271">
        <f>E3271/L3271</f>
        <v>93.666666666666671</v>
      </c>
      <c r="Q3271" t="s">
        <v>8318</v>
      </c>
      <c r="R3271" t="s">
        <v>8354</v>
      </c>
      <c r="S3271" s="9">
        <f t="shared" si="102"/>
        <v>41846.769745370366</v>
      </c>
      <c r="T3271" s="9">
        <f t="shared" si="103"/>
        <v>41876.769745370366</v>
      </c>
    </row>
    <row r="3272" spans="1:20" ht="45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>E3272/D3272</f>
        <v>2.12E-2</v>
      </c>
      <c r="P3272">
        <f>E3272/L3272</f>
        <v>53</v>
      </c>
      <c r="Q3272" t="s">
        <v>8318</v>
      </c>
      <c r="R3272" t="s">
        <v>8354</v>
      </c>
      <c r="S3272" s="9">
        <f t="shared" si="102"/>
        <v>42300.377557870372</v>
      </c>
      <c r="T3272" s="9">
        <f t="shared" si="103"/>
        <v>42330.419224537036</v>
      </c>
    </row>
    <row r="3273" spans="1:20" ht="30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>E3273/D3273</f>
        <v>0</v>
      </c>
      <c r="P3273" t="e">
        <f>E3273/L3273</f>
        <v>#DIV/0!</v>
      </c>
      <c r="Q3273" t="s">
        <v>8318</v>
      </c>
      <c r="R3273" t="s">
        <v>8354</v>
      </c>
      <c r="S3273" s="9">
        <f t="shared" si="102"/>
        <v>42774.239444444444</v>
      </c>
      <c r="T3273" s="9">
        <f t="shared" si="103"/>
        <v>42804.239444444444</v>
      </c>
    </row>
    <row r="3274" spans="1:20" ht="45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>E3274/D3274</f>
        <v>0.01</v>
      </c>
      <c r="P3274">
        <f>E3274/L3274</f>
        <v>10</v>
      </c>
      <c r="Q3274" t="s">
        <v>8313</v>
      </c>
      <c r="R3274" t="s">
        <v>8314</v>
      </c>
      <c r="S3274" s="9">
        <f t="shared" si="102"/>
        <v>42291.531215277777</v>
      </c>
      <c r="T3274" s="9">
        <f t="shared" si="103"/>
        <v>42351.572881944441</v>
      </c>
    </row>
    <row r="3275" spans="1:20" ht="45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>E3275/D3275</f>
        <v>0</v>
      </c>
      <c r="P3275" t="e">
        <f>E3275/L3275</f>
        <v>#DIV/0!</v>
      </c>
      <c r="Q3275" t="s">
        <v>8313</v>
      </c>
      <c r="R3275" t="s">
        <v>8314</v>
      </c>
      <c r="S3275" s="9">
        <f t="shared" si="102"/>
        <v>41784.744155092594</v>
      </c>
      <c r="T3275" s="9">
        <f t="shared" si="103"/>
        <v>41811.25</v>
      </c>
    </row>
    <row r="3276" spans="1:20" ht="45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>E3276/D3276</f>
        <v>0</v>
      </c>
      <c r="P3276" t="e">
        <f>E3276/L3276</f>
        <v>#DIV/0!</v>
      </c>
      <c r="Q3276" t="s">
        <v>8313</v>
      </c>
      <c r="R3276" t="s">
        <v>8314</v>
      </c>
      <c r="S3276" s="9">
        <f t="shared" si="102"/>
        <v>42492.529513888883</v>
      </c>
      <c r="T3276" s="9">
        <f t="shared" si="103"/>
        <v>42533.958333333336</v>
      </c>
    </row>
    <row r="3277" spans="1:20" ht="45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>E3277/D3277</f>
        <v>5.4545454545454543E-2</v>
      </c>
      <c r="P3277">
        <f>E3277/L3277</f>
        <v>30</v>
      </c>
      <c r="Q3277" t="s">
        <v>8313</v>
      </c>
      <c r="R3277" t="s">
        <v>8314</v>
      </c>
      <c r="S3277" s="9">
        <f t="shared" si="102"/>
        <v>42709.337731481479</v>
      </c>
      <c r="T3277" s="9">
        <f t="shared" si="103"/>
        <v>42739.337731481479</v>
      </c>
    </row>
    <row r="3278" spans="1:20" ht="45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>E3278/D3278</f>
        <v>0.31546666666666667</v>
      </c>
      <c r="P3278">
        <f>E3278/L3278</f>
        <v>60.666666666666664</v>
      </c>
      <c r="Q3278" t="s">
        <v>8313</v>
      </c>
      <c r="R3278" t="s">
        <v>8314</v>
      </c>
      <c r="S3278" s="9">
        <f t="shared" si="102"/>
        <v>42102.808252314811</v>
      </c>
      <c r="T3278" s="9">
        <f t="shared" si="103"/>
        <v>42162.808252314811</v>
      </c>
    </row>
    <row r="3279" spans="1:20" ht="45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>E3279/D3279</f>
        <v>0</v>
      </c>
      <c r="P3279" t="e">
        <f>E3279/L3279</f>
        <v>#DIV/0!</v>
      </c>
      <c r="Q3279" t="s">
        <v>8313</v>
      </c>
      <c r="R3279" t="s">
        <v>8314</v>
      </c>
      <c r="S3279" s="9">
        <f t="shared" si="102"/>
        <v>42108.483726851853</v>
      </c>
      <c r="T3279" s="9">
        <f t="shared" si="103"/>
        <v>42153.483726851853</v>
      </c>
    </row>
    <row r="3280" spans="1:20" ht="45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>E3280/D3280</f>
        <v>0</v>
      </c>
      <c r="P3280" t="e">
        <f>E3280/L3280</f>
        <v>#DIV/0!</v>
      </c>
      <c r="Q3280" t="s">
        <v>8313</v>
      </c>
      <c r="R3280" t="s">
        <v>8314</v>
      </c>
      <c r="S3280" s="9">
        <f t="shared" si="102"/>
        <v>42453.597974537035</v>
      </c>
      <c r="T3280" s="9">
        <f t="shared" si="103"/>
        <v>42513.597974537035</v>
      </c>
    </row>
    <row r="3281" spans="1:20" ht="45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>E3281/D3281</f>
        <v>2E-3</v>
      </c>
      <c r="P3281">
        <f>E3281/L3281</f>
        <v>23.333333333333332</v>
      </c>
      <c r="Q3281" t="s">
        <v>8313</v>
      </c>
      <c r="R3281" t="s">
        <v>8314</v>
      </c>
      <c r="S3281" s="9">
        <f t="shared" si="102"/>
        <v>42123.440497685187</v>
      </c>
      <c r="T3281" s="9">
        <f t="shared" si="103"/>
        <v>42153.440497685187</v>
      </c>
    </row>
    <row r="3282" spans="1:20" ht="45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0.01</v>
      </c>
      <c r="P3282">
        <f>E3282/L3282</f>
        <v>5</v>
      </c>
      <c r="Q3282" t="s">
        <v>8313</v>
      </c>
      <c r="R3282" t="s">
        <v>8314</v>
      </c>
      <c r="S3282" s="9">
        <f t="shared" si="102"/>
        <v>42453.219907407409</v>
      </c>
      <c r="T3282" s="9">
        <f t="shared" si="103"/>
        <v>42483.219907407409</v>
      </c>
    </row>
    <row r="3283" spans="1:20" ht="45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>E3283/D3283</f>
        <v>3.8875E-2</v>
      </c>
      <c r="P3283">
        <f>E3283/L3283</f>
        <v>23.923076923076923</v>
      </c>
      <c r="Q3283" t="s">
        <v>8313</v>
      </c>
      <c r="R3283" t="s">
        <v>8314</v>
      </c>
      <c r="S3283" s="9">
        <f t="shared" si="102"/>
        <v>41857.798738425925</v>
      </c>
      <c r="T3283" s="9">
        <f t="shared" si="103"/>
        <v>41887.798738425925</v>
      </c>
    </row>
    <row r="3284" spans="1:20" ht="45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 t="e">
        <f>E3284/L3284</f>
        <v>#DIV/0!</v>
      </c>
      <c r="Q3284" t="s">
        <v>8313</v>
      </c>
      <c r="R3284" t="s">
        <v>8314</v>
      </c>
      <c r="S3284" s="9">
        <f t="shared" si="102"/>
        <v>42389.794317129628</v>
      </c>
      <c r="T3284" s="9">
        <f t="shared" si="103"/>
        <v>42398.761805555558</v>
      </c>
    </row>
    <row r="3285" spans="1:20" ht="45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>E3285/D3285</f>
        <v>1.9E-2</v>
      </c>
      <c r="P3285">
        <f>E3285/L3285</f>
        <v>15.833333333333334</v>
      </c>
      <c r="Q3285" t="s">
        <v>8313</v>
      </c>
      <c r="R3285" t="s">
        <v>8314</v>
      </c>
      <c r="S3285" s="9">
        <f t="shared" si="102"/>
        <v>41780.836840277778</v>
      </c>
      <c r="T3285" s="9">
        <f t="shared" si="103"/>
        <v>41810.836840277778</v>
      </c>
    </row>
    <row r="3286" spans="1:20" ht="45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t="e">
        <f>E3286/L3286</f>
        <v>#DIV/0!</v>
      </c>
      <c r="Q3286" t="s">
        <v>8313</v>
      </c>
      <c r="R3286" t="s">
        <v>8314</v>
      </c>
      <c r="S3286" s="9">
        <f t="shared" si="102"/>
        <v>41835.98260416666</v>
      </c>
      <c r="T3286" s="9">
        <f t="shared" si="103"/>
        <v>41895.98260416666</v>
      </c>
    </row>
    <row r="3287" spans="1:20" ht="45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>E3287/D3287</f>
        <v>0.41699999999999998</v>
      </c>
      <c r="P3287">
        <f>E3287/L3287</f>
        <v>29.785714285714285</v>
      </c>
      <c r="Q3287" t="s">
        <v>8313</v>
      </c>
      <c r="R3287" t="s">
        <v>8314</v>
      </c>
      <c r="S3287" s="9">
        <f t="shared" si="102"/>
        <v>42111.508321759255</v>
      </c>
      <c r="T3287" s="9">
        <f t="shared" si="103"/>
        <v>42131.508321759255</v>
      </c>
    </row>
    <row r="3288" spans="1:20" ht="45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>E3288/D3288</f>
        <v>0.5</v>
      </c>
      <c r="P3288">
        <f>E3288/L3288</f>
        <v>60</v>
      </c>
      <c r="Q3288" t="s">
        <v>8313</v>
      </c>
      <c r="R3288" t="s">
        <v>8314</v>
      </c>
      <c r="S3288" s="9">
        <f t="shared" si="102"/>
        <v>42369.799432870372</v>
      </c>
      <c r="T3288" s="9">
        <f t="shared" si="103"/>
        <v>42398.773611111108</v>
      </c>
    </row>
    <row r="3289" spans="1:20" ht="45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>E3289/D3289</f>
        <v>4.8666666666666664E-2</v>
      </c>
      <c r="P3289">
        <f>E3289/L3289</f>
        <v>24.333333333333332</v>
      </c>
      <c r="Q3289" t="s">
        <v>8313</v>
      </c>
      <c r="R3289" t="s">
        <v>8314</v>
      </c>
      <c r="S3289" s="9">
        <f t="shared" si="102"/>
        <v>42164.829247685186</v>
      </c>
      <c r="T3289" s="9">
        <f t="shared" si="103"/>
        <v>42224.69027777778</v>
      </c>
    </row>
    <row r="3290" spans="1:20" ht="60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>E3290/D3290</f>
        <v>0.19736842105263158</v>
      </c>
      <c r="P3290">
        <f>E3290/L3290</f>
        <v>500</v>
      </c>
      <c r="Q3290" t="s">
        <v>8313</v>
      </c>
      <c r="R3290" t="s">
        <v>8314</v>
      </c>
      <c r="S3290" s="9">
        <f t="shared" si="102"/>
        <v>42726.711747685178</v>
      </c>
      <c r="T3290" s="9">
        <f t="shared" si="103"/>
        <v>42786.541666666664</v>
      </c>
    </row>
    <row r="3291" spans="1:20" ht="45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>E3291/D3291</f>
        <v>0</v>
      </c>
      <c r="P3291" t="e">
        <f>E3291/L3291</f>
        <v>#DIV/0!</v>
      </c>
      <c r="Q3291" t="s">
        <v>8313</v>
      </c>
      <c r="R3291" t="s">
        <v>8314</v>
      </c>
      <c r="S3291" s="9">
        <f t="shared" si="102"/>
        <v>41954.336747685178</v>
      </c>
      <c r="T3291" s="9">
        <f t="shared" si="103"/>
        <v>41978.269444444442</v>
      </c>
    </row>
    <row r="3292" spans="1:20" ht="30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>E3292/D3292</f>
        <v>1.7500000000000002E-2</v>
      </c>
      <c r="P3292">
        <f>E3292/L3292</f>
        <v>35</v>
      </c>
      <c r="Q3292" t="s">
        <v>8313</v>
      </c>
      <c r="R3292" t="s">
        <v>8314</v>
      </c>
      <c r="S3292" s="9">
        <f t="shared" si="102"/>
        <v>42233.153981481482</v>
      </c>
      <c r="T3292" s="9">
        <f t="shared" si="103"/>
        <v>42293.153981481482</v>
      </c>
    </row>
    <row r="3293" spans="1:20" ht="45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>E3293/D3293</f>
        <v>6.6500000000000004E-2</v>
      </c>
      <c r="P3293">
        <f>E3293/L3293</f>
        <v>29.555555555555557</v>
      </c>
      <c r="Q3293" t="s">
        <v>8313</v>
      </c>
      <c r="R3293" t="s">
        <v>8314</v>
      </c>
      <c r="S3293" s="9">
        <f t="shared" si="102"/>
        <v>42480.592314814814</v>
      </c>
      <c r="T3293" s="9">
        <f t="shared" si="103"/>
        <v>42540.592314814814</v>
      </c>
    </row>
    <row r="3294" spans="1:20" ht="45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>E3294/D3294</f>
        <v>0.32</v>
      </c>
      <c r="P3294">
        <f>E3294/L3294</f>
        <v>26.666666666666668</v>
      </c>
      <c r="Q3294" t="s">
        <v>8313</v>
      </c>
      <c r="R3294" t="s">
        <v>8314</v>
      </c>
      <c r="S3294" s="9">
        <f t="shared" si="102"/>
        <v>42257.3825</v>
      </c>
      <c r="T3294" s="9">
        <f t="shared" si="103"/>
        <v>42271.3825</v>
      </c>
    </row>
    <row r="3295" spans="1:20" ht="45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>E3295/D3295</f>
        <v>4.3307086614173228E-3</v>
      </c>
      <c r="P3295">
        <f>E3295/L3295</f>
        <v>18.333333333333332</v>
      </c>
      <c r="Q3295" t="s">
        <v>8313</v>
      </c>
      <c r="R3295" t="s">
        <v>8314</v>
      </c>
      <c r="S3295" s="9">
        <f t="shared" si="102"/>
        <v>41784.581354166665</v>
      </c>
      <c r="T3295" s="9">
        <f t="shared" si="103"/>
        <v>41814.581354166665</v>
      </c>
    </row>
    <row r="3296" spans="1:20" ht="45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>E3296/D3296</f>
        <v>4.0000000000000002E-4</v>
      </c>
      <c r="P3296">
        <f>E3296/L3296</f>
        <v>20</v>
      </c>
      <c r="Q3296" t="s">
        <v>8313</v>
      </c>
      <c r="R3296" t="s">
        <v>8314</v>
      </c>
      <c r="S3296" s="9">
        <f t="shared" si="102"/>
        <v>41831.46670138889</v>
      </c>
      <c r="T3296" s="9">
        <f t="shared" si="103"/>
        <v>41891.46670138889</v>
      </c>
    </row>
    <row r="3297" spans="1:20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>E3297/D3297</f>
        <v>1.6E-2</v>
      </c>
      <c r="P3297">
        <f>E3297/L3297</f>
        <v>13.333333333333334</v>
      </c>
      <c r="Q3297" t="s">
        <v>8313</v>
      </c>
      <c r="R3297" t="s">
        <v>8314</v>
      </c>
      <c r="S3297" s="9">
        <f t="shared" si="102"/>
        <v>42172.405173611107</v>
      </c>
      <c r="T3297" s="9">
        <f t="shared" si="103"/>
        <v>42202.345833333333</v>
      </c>
    </row>
    <row r="3298" spans="1:20" ht="45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>E3298/D3298</f>
        <v>0</v>
      </c>
      <c r="P3298" t="e">
        <f>E3298/L3298</f>
        <v>#DIV/0!</v>
      </c>
      <c r="Q3298" t="s">
        <v>8313</v>
      </c>
      <c r="R3298" t="s">
        <v>8314</v>
      </c>
      <c r="S3298" s="9">
        <f t="shared" si="102"/>
        <v>41949.905775462961</v>
      </c>
      <c r="T3298" s="9">
        <f t="shared" si="103"/>
        <v>42009.905775462961</v>
      </c>
    </row>
    <row r="3299" spans="1:20" ht="45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>E3299/D3299</f>
        <v>8.9999999999999993E-3</v>
      </c>
      <c r="P3299">
        <f>E3299/L3299</f>
        <v>22.5</v>
      </c>
      <c r="Q3299" t="s">
        <v>8313</v>
      </c>
      <c r="R3299" t="s">
        <v>8314</v>
      </c>
      <c r="S3299" s="9">
        <f t="shared" si="102"/>
        <v>42627.746770833335</v>
      </c>
      <c r="T3299" s="9">
        <f t="shared" si="103"/>
        <v>42657.708333333336</v>
      </c>
    </row>
    <row r="3300" spans="1:20" ht="45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>E3300/D3300</f>
        <v>0.2016</v>
      </c>
      <c r="P3300">
        <f>E3300/L3300</f>
        <v>50.4</v>
      </c>
      <c r="Q3300" t="s">
        <v>8313</v>
      </c>
      <c r="R3300" t="s">
        <v>8314</v>
      </c>
      <c r="S3300" s="9">
        <f t="shared" si="102"/>
        <v>42530.986944444441</v>
      </c>
      <c r="T3300" s="9">
        <f t="shared" si="103"/>
        <v>42554.958333333336</v>
      </c>
    </row>
    <row r="3301" spans="1:20" ht="45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>E3301/D3301</f>
        <v>0.42011733333333334</v>
      </c>
      <c r="P3301">
        <f>E3301/L3301</f>
        <v>105.02933333333334</v>
      </c>
      <c r="Q3301" t="s">
        <v>8313</v>
      </c>
      <c r="R3301" t="s">
        <v>8314</v>
      </c>
      <c r="S3301" s="9">
        <f t="shared" si="102"/>
        <v>42618.618680555555</v>
      </c>
      <c r="T3301" s="9">
        <f t="shared" si="103"/>
        <v>42648.618680555555</v>
      </c>
    </row>
    <row r="3302" spans="1:20" ht="45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>E3302/D3302</f>
        <v>8.8500000000000002E-3</v>
      </c>
      <c r="P3302">
        <f>E3302/L3302</f>
        <v>35.4</v>
      </c>
      <c r="Q3302" t="s">
        <v>8313</v>
      </c>
      <c r="R3302" t="s">
        <v>8314</v>
      </c>
      <c r="S3302" s="9">
        <f t="shared" si="102"/>
        <v>42540.385196759256</v>
      </c>
      <c r="T3302" s="9">
        <f t="shared" si="103"/>
        <v>42570.385196759256</v>
      </c>
    </row>
    <row r="3303" spans="1:20" ht="45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>E3303/D3303</f>
        <v>0.15</v>
      </c>
      <c r="P3303">
        <f>E3303/L3303</f>
        <v>83.333333333333329</v>
      </c>
      <c r="Q3303" t="s">
        <v>8313</v>
      </c>
      <c r="R3303" t="s">
        <v>8314</v>
      </c>
      <c r="S3303" s="9">
        <f t="shared" si="102"/>
        <v>41745.981076388889</v>
      </c>
      <c r="T3303" s="9">
        <f t="shared" si="103"/>
        <v>41775.981076388889</v>
      </c>
    </row>
    <row r="3304" spans="1:20" ht="45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>E3304/D3304</f>
        <v>4.6699999999999998E-2</v>
      </c>
      <c r="P3304">
        <f>E3304/L3304</f>
        <v>35.92307692307692</v>
      </c>
      <c r="Q3304" t="s">
        <v>8313</v>
      </c>
      <c r="R3304" t="s">
        <v>8314</v>
      </c>
      <c r="S3304" s="9">
        <f t="shared" si="102"/>
        <v>41974.530243055553</v>
      </c>
      <c r="T3304" s="9">
        <f t="shared" si="103"/>
        <v>41994.530243055553</v>
      </c>
    </row>
    <row r="3305" spans="1:20" ht="30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>E3305/D3305</f>
        <v>0</v>
      </c>
      <c r="P3305" t="e">
        <f>E3305/L3305</f>
        <v>#DIV/0!</v>
      </c>
      <c r="Q3305" t="s">
        <v>8313</v>
      </c>
      <c r="R3305" t="s">
        <v>8314</v>
      </c>
      <c r="S3305" s="9">
        <f t="shared" si="102"/>
        <v>42114.907847222225</v>
      </c>
      <c r="T3305" s="9">
        <f t="shared" si="103"/>
        <v>42174.907847222225</v>
      </c>
    </row>
    <row r="3306" spans="1:20" ht="45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>E3306/D3306</f>
        <v>0.38119999999999998</v>
      </c>
      <c r="P3306">
        <f>E3306/L3306</f>
        <v>119.125</v>
      </c>
      <c r="Q3306" t="s">
        <v>8313</v>
      </c>
      <c r="R3306" t="s">
        <v>8314</v>
      </c>
      <c r="S3306" s="9">
        <f t="shared" si="102"/>
        <v>42002.609155092585</v>
      </c>
      <c r="T3306" s="9">
        <f t="shared" si="103"/>
        <v>42032.609155092585</v>
      </c>
    </row>
    <row r="3307" spans="1:20" ht="45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>E3307/D3307</f>
        <v>5.4199999999999998E-2</v>
      </c>
      <c r="P3307">
        <f>E3307/L3307</f>
        <v>90.333333333333329</v>
      </c>
      <c r="Q3307" t="s">
        <v>8313</v>
      </c>
      <c r="R3307" t="s">
        <v>8314</v>
      </c>
      <c r="S3307" s="9">
        <f t="shared" si="102"/>
        <v>42722.636412037034</v>
      </c>
      <c r="T3307" s="9">
        <f t="shared" si="103"/>
        <v>42752.636412037034</v>
      </c>
    </row>
    <row r="3308" spans="1:20" ht="45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>E3308/D3308</f>
        <v>3.5E-4</v>
      </c>
      <c r="P3308">
        <f>E3308/L3308</f>
        <v>2.3333333333333335</v>
      </c>
      <c r="Q3308" t="s">
        <v>8313</v>
      </c>
      <c r="R3308" t="s">
        <v>8314</v>
      </c>
      <c r="S3308" s="9">
        <f t="shared" si="102"/>
        <v>42464.920057870368</v>
      </c>
      <c r="T3308" s="9">
        <f t="shared" si="103"/>
        <v>42494.920057870368</v>
      </c>
    </row>
    <row r="3309" spans="1:20" ht="45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>E3309/D3309</f>
        <v>0</v>
      </c>
      <c r="P3309" t="e">
        <f>E3309/L3309</f>
        <v>#DIV/0!</v>
      </c>
      <c r="Q3309" t="s">
        <v>8313</v>
      </c>
      <c r="R3309" t="s">
        <v>8314</v>
      </c>
      <c r="S3309" s="9">
        <f t="shared" si="102"/>
        <v>42171.535636574066</v>
      </c>
      <c r="T3309" s="9">
        <f t="shared" si="103"/>
        <v>42201.535636574066</v>
      </c>
    </row>
    <row r="3310" spans="1:20" ht="45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>E3310/D3310</f>
        <v>0.10833333333333334</v>
      </c>
      <c r="P3310">
        <f>E3310/L3310</f>
        <v>108.33333333333333</v>
      </c>
      <c r="Q3310" t="s">
        <v>8313</v>
      </c>
      <c r="R3310" t="s">
        <v>8314</v>
      </c>
      <c r="S3310" s="9">
        <f t="shared" si="102"/>
        <v>42672.746805555558</v>
      </c>
      <c r="T3310" s="9">
        <f t="shared" si="103"/>
        <v>42704.499999999993</v>
      </c>
    </row>
    <row r="3311" spans="1:20" ht="45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>E3311/D3311</f>
        <v>2.1000000000000001E-2</v>
      </c>
      <c r="P3311">
        <f>E3311/L3311</f>
        <v>15.75</v>
      </c>
      <c r="Q3311" t="s">
        <v>8313</v>
      </c>
      <c r="R3311" t="s">
        <v>8314</v>
      </c>
      <c r="S3311" s="9">
        <f t="shared" si="102"/>
        <v>42128.407349537032</v>
      </c>
      <c r="T3311" s="9">
        <f t="shared" si="103"/>
        <v>42188.407349537032</v>
      </c>
    </row>
    <row r="3312" spans="1:20" ht="45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>E3312/D3312</f>
        <v>2.5892857142857141E-3</v>
      </c>
      <c r="P3312">
        <f>E3312/L3312</f>
        <v>29</v>
      </c>
      <c r="Q3312" t="s">
        <v>8313</v>
      </c>
      <c r="R3312" t="s">
        <v>8314</v>
      </c>
      <c r="S3312" s="9">
        <f t="shared" si="102"/>
        <v>42359.516909722217</v>
      </c>
      <c r="T3312" s="9">
        <f t="shared" si="103"/>
        <v>42389.516909722217</v>
      </c>
    </row>
    <row r="3313" spans="1:20" ht="45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>E3313/D3313</f>
        <v>0.23333333333333334</v>
      </c>
      <c r="P3313">
        <f>E3313/L3313</f>
        <v>96.551724137931032</v>
      </c>
      <c r="Q3313" t="s">
        <v>8313</v>
      </c>
      <c r="R3313" t="s">
        <v>8314</v>
      </c>
      <c r="S3313" s="9">
        <f t="shared" si="102"/>
        <v>42192.69736111111</v>
      </c>
      <c r="T3313" s="9">
        <f t="shared" si="103"/>
        <v>42236.503472222219</v>
      </c>
    </row>
    <row r="3314" spans="1:20" ht="45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>E3314/D3314</f>
        <v>0</v>
      </c>
      <c r="P3314" t="e">
        <f>E3314/L3314</f>
        <v>#DIV/0!</v>
      </c>
      <c r="Q3314" t="s">
        <v>8313</v>
      </c>
      <c r="R3314" t="s">
        <v>8314</v>
      </c>
      <c r="S3314" s="9">
        <f t="shared" si="102"/>
        <v>41916.389305555553</v>
      </c>
      <c r="T3314" s="9">
        <f t="shared" si="103"/>
        <v>41976.430972222217</v>
      </c>
    </row>
    <row r="3315" spans="1:20" ht="45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>E3315/D3315</f>
        <v>0.33600000000000002</v>
      </c>
      <c r="P3315">
        <f>E3315/L3315</f>
        <v>63</v>
      </c>
      <c r="Q3315" t="s">
        <v>8313</v>
      </c>
      <c r="R3315" t="s">
        <v>8314</v>
      </c>
      <c r="S3315" s="9">
        <f t="shared" si="102"/>
        <v>42461.387939814813</v>
      </c>
      <c r="T3315" s="9">
        <f t="shared" si="103"/>
        <v>42491.387939814813</v>
      </c>
    </row>
    <row r="3316" spans="1:20" ht="45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>E3316/D3316</f>
        <v>0.1908</v>
      </c>
      <c r="P3316">
        <f>E3316/L3316</f>
        <v>381.6</v>
      </c>
      <c r="Q3316" t="s">
        <v>8313</v>
      </c>
      <c r="R3316" t="s">
        <v>8314</v>
      </c>
      <c r="S3316" s="9">
        <f t="shared" si="102"/>
        <v>42370.694872685184</v>
      </c>
      <c r="T3316" s="9">
        <f t="shared" si="103"/>
        <v>42405.999305555553</v>
      </c>
    </row>
    <row r="3317" spans="1:20" ht="30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>E3317/D3317</f>
        <v>4.1111111111111114E-3</v>
      </c>
      <c r="P3317">
        <f>E3317/L3317</f>
        <v>46.25</v>
      </c>
      <c r="Q3317" t="s">
        <v>8313</v>
      </c>
      <c r="R3317" t="s">
        <v>8314</v>
      </c>
      <c r="S3317" s="9">
        <f t="shared" si="102"/>
        <v>41948.518923611111</v>
      </c>
      <c r="T3317" s="9">
        <f t="shared" si="103"/>
        <v>41978.518923611111</v>
      </c>
    </row>
    <row r="3318" spans="1:20" ht="30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>E3318/D3318</f>
        <v>0.32500000000000001</v>
      </c>
      <c r="P3318">
        <f>E3318/L3318</f>
        <v>26</v>
      </c>
      <c r="Q3318" t="s">
        <v>8313</v>
      </c>
      <c r="R3318" t="s">
        <v>8314</v>
      </c>
      <c r="S3318" s="9">
        <f t="shared" si="102"/>
        <v>42046.868067129624</v>
      </c>
      <c r="T3318" s="9">
        <f t="shared" si="103"/>
        <v>42076.82640046296</v>
      </c>
    </row>
    <row r="3319" spans="1:20" ht="45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>E3319/D3319</f>
        <v>0.05</v>
      </c>
      <c r="P3319">
        <f>E3319/L3319</f>
        <v>10</v>
      </c>
      <c r="Q3319" t="s">
        <v>8313</v>
      </c>
      <c r="R3319" t="s">
        <v>8314</v>
      </c>
      <c r="S3319" s="9">
        <f t="shared" si="102"/>
        <v>42261.424583333333</v>
      </c>
      <c r="T3319" s="9">
        <f t="shared" si="103"/>
        <v>42265.957638888889</v>
      </c>
    </row>
    <row r="3320" spans="1:20" ht="45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1.6666666666666668E-3</v>
      </c>
      <c r="P3320">
        <f>E3320/L3320</f>
        <v>5</v>
      </c>
      <c r="Q3320" t="s">
        <v>8313</v>
      </c>
      <c r="R3320" t="s">
        <v>8314</v>
      </c>
      <c r="S3320" s="9">
        <f t="shared" si="102"/>
        <v>41985.219027777777</v>
      </c>
      <c r="T3320" s="9">
        <f t="shared" si="103"/>
        <v>42015.219027777777</v>
      </c>
    </row>
    <row r="3321" spans="1:20" ht="45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>E3321/D3321</f>
        <v>0</v>
      </c>
      <c r="P3321" t="e">
        <f>E3321/L3321</f>
        <v>#DIV/0!</v>
      </c>
      <c r="Q3321" t="s">
        <v>8313</v>
      </c>
      <c r="R3321" t="s">
        <v>8314</v>
      </c>
      <c r="S3321" s="9">
        <f t="shared" si="102"/>
        <v>41922.326851851853</v>
      </c>
      <c r="T3321" s="9">
        <f t="shared" si="103"/>
        <v>41929.999305555553</v>
      </c>
    </row>
    <row r="3322" spans="1:20" ht="45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>E3322/D3322</f>
        <v>0.38066666666666665</v>
      </c>
      <c r="P3322">
        <f>E3322/L3322</f>
        <v>81.571428571428569</v>
      </c>
      <c r="Q3322" t="s">
        <v>8313</v>
      </c>
      <c r="R3322" t="s">
        <v>8314</v>
      </c>
      <c r="S3322" s="9">
        <f t="shared" si="102"/>
        <v>41850.654918981476</v>
      </c>
      <c r="T3322" s="9">
        <f t="shared" si="103"/>
        <v>41880.654918981476</v>
      </c>
    </row>
    <row r="3323" spans="1:20" ht="45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>E3323/D3323</f>
        <v>1.0500000000000001E-2</v>
      </c>
      <c r="P3323">
        <f>E3323/L3323</f>
        <v>7</v>
      </c>
      <c r="Q3323" t="s">
        <v>8313</v>
      </c>
      <c r="R3323" t="s">
        <v>8314</v>
      </c>
      <c r="S3323" s="9">
        <f t="shared" si="102"/>
        <v>41831.534629629627</v>
      </c>
      <c r="T3323" s="9">
        <f t="shared" si="103"/>
        <v>41859.916666666664</v>
      </c>
    </row>
    <row r="3324" spans="1:20" ht="45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>E3324/D3324</f>
        <v>2.7300000000000001E-2</v>
      </c>
      <c r="P3324">
        <f>E3324/L3324</f>
        <v>27.3</v>
      </c>
      <c r="Q3324" t="s">
        <v>8313</v>
      </c>
      <c r="R3324" t="s">
        <v>8314</v>
      </c>
      <c r="S3324" s="9">
        <f t="shared" si="102"/>
        <v>42415.675092592595</v>
      </c>
      <c r="T3324" s="9">
        <f t="shared" si="103"/>
        <v>42475.633425925924</v>
      </c>
    </row>
    <row r="3325" spans="1:20" ht="45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>E3325/D3325</f>
        <v>9.0909090909090912E-2</v>
      </c>
      <c r="P3325">
        <f>E3325/L3325</f>
        <v>29.411764705882351</v>
      </c>
      <c r="Q3325" t="s">
        <v>8313</v>
      </c>
      <c r="R3325" t="s">
        <v>8314</v>
      </c>
      <c r="S3325" s="9">
        <f t="shared" si="102"/>
        <v>41869.505833333329</v>
      </c>
      <c r="T3325" s="9">
        <f t="shared" si="103"/>
        <v>41876.666666666664</v>
      </c>
    </row>
    <row r="3326" spans="1:20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>E3326/D3326</f>
        <v>5.0000000000000001E-3</v>
      </c>
      <c r="P3326">
        <f>E3326/L3326</f>
        <v>12.5</v>
      </c>
      <c r="Q3326" t="s">
        <v>8313</v>
      </c>
      <c r="R3326" t="s">
        <v>8314</v>
      </c>
      <c r="S3326" s="9">
        <f t="shared" si="102"/>
        <v>41953.564756944441</v>
      </c>
      <c r="T3326" s="9">
        <f t="shared" si="103"/>
        <v>42012.874999999993</v>
      </c>
    </row>
    <row r="3327" spans="1:20" ht="30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 t="e">
        <f>E3327/L3327</f>
        <v>#DIV/0!</v>
      </c>
      <c r="Q3327" t="s">
        <v>8313</v>
      </c>
      <c r="R3327" t="s">
        <v>8314</v>
      </c>
      <c r="S3327" s="9">
        <f t="shared" si="102"/>
        <v>42037.777951388889</v>
      </c>
      <c r="T3327" s="9">
        <f t="shared" si="103"/>
        <v>42097.736284722218</v>
      </c>
    </row>
    <row r="3328" spans="1:20" ht="45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>E3328/D3328</f>
        <v>4.5999999999999999E-2</v>
      </c>
      <c r="P3328">
        <f>E3328/L3328</f>
        <v>5.75</v>
      </c>
      <c r="Q3328" t="s">
        <v>8313</v>
      </c>
      <c r="R3328" t="s">
        <v>8314</v>
      </c>
      <c r="S3328" s="9">
        <f t="shared" si="102"/>
        <v>41811.347129629627</v>
      </c>
      <c r="T3328" s="9">
        <f t="shared" si="103"/>
        <v>41812.666666666664</v>
      </c>
    </row>
    <row r="3329" spans="1:20" ht="45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>E3329/D3329</f>
        <v>0.20833333333333334</v>
      </c>
      <c r="P3329">
        <f>E3329/L3329</f>
        <v>52.083333333333336</v>
      </c>
      <c r="Q3329" t="s">
        <v>8313</v>
      </c>
      <c r="R3329" t="s">
        <v>8314</v>
      </c>
      <c r="S3329" s="9">
        <f t="shared" si="102"/>
        <v>42701.700474537036</v>
      </c>
      <c r="T3329" s="9">
        <f t="shared" si="103"/>
        <v>42716.041666666664</v>
      </c>
    </row>
    <row r="3330" spans="1:20" ht="45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>E3330/D3330</f>
        <v>4.583333333333333E-2</v>
      </c>
      <c r="P3330">
        <f>E3330/L3330</f>
        <v>183.33333333333334</v>
      </c>
      <c r="Q3330" t="s">
        <v>8313</v>
      </c>
      <c r="R3330" t="s">
        <v>8314</v>
      </c>
      <c r="S3330" s="9">
        <f t="shared" si="102"/>
        <v>42258.438171296293</v>
      </c>
      <c r="T3330" s="9">
        <f t="shared" si="103"/>
        <v>42288.436863425923</v>
      </c>
    </row>
    <row r="3331" spans="1:20" ht="45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>E3331/D3331</f>
        <v>4.2133333333333335E-2</v>
      </c>
      <c r="P3331">
        <f>E3331/L3331</f>
        <v>26.333333333333332</v>
      </c>
      <c r="Q3331" t="s">
        <v>8313</v>
      </c>
      <c r="R3331" t="s">
        <v>8314</v>
      </c>
      <c r="S3331" s="9">
        <f t="shared" ref="S3331:S3394" si="104">(J3331/86400)+25569+(-5/24)</f>
        <v>42278.456631944442</v>
      </c>
      <c r="T3331" s="9">
        <f t="shared" ref="T3331:T3394" si="105">(I3331/86400)+25569+(-5/24)</f>
        <v>42308.456631944442</v>
      </c>
    </row>
    <row r="3332" spans="1:20" ht="45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>E3332/D3332</f>
        <v>0</v>
      </c>
      <c r="P3332" t="e">
        <f>E3332/L3332</f>
        <v>#DIV/0!</v>
      </c>
      <c r="Q3332" t="s">
        <v>8313</v>
      </c>
      <c r="R3332" t="s">
        <v>8314</v>
      </c>
      <c r="S3332" s="9">
        <f t="shared" si="104"/>
        <v>42514.869884259257</v>
      </c>
      <c r="T3332" s="9">
        <f t="shared" si="105"/>
        <v>42574.869884259257</v>
      </c>
    </row>
    <row r="3333" spans="1:20" ht="45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>E3333/D3333</f>
        <v>0.61909090909090914</v>
      </c>
      <c r="P3333">
        <f>E3333/L3333</f>
        <v>486.42857142857144</v>
      </c>
      <c r="Q3333" t="s">
        <v>8313</v>
      </c>
      <c r="R3333" t="s">
        <v>8314</v>
      </c>
      <c r="S3333" s="9">
        <f t="shared" si="104"/>
        <v>41830.025833333333</v>
      </c>
      <c r="T3333" s="9">
        <f t="shared" si="105"/>
        <v>41860.025833333333</v>
      </c>
    </row>
    <row r="3334" spans="1:20" ht="45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>E3334/D3334</f>
        <v>8.0000000000000002E-3</v>
      </c>
      <c r="P3334">
        <f>E3334/L3334</f>
        <v>3</v>
      </c>
      <c r="Q3334" t="s">
        <v>8313</v>
      </c>
      <c r="R3334" t="s">
        <v>8314</v>
      </c>
      <c r="S3334" s="9">
        <f t="shared" si="104"/>
        <v>41982.696053240739</v>
      </c>
      <c r="T3334" s="9">
        <f t="shared" si="105"/>
        <v>42042.696053240739</v>
      </c>
    </row>
    <row r="3335" spans="1:20" ht="30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1.6666666666666666E-4</v>
      </c>
      <c r="P3335">
        <f>E3335/L3335</f>
        <v>25</v>
      </c>
      <c r="Q3335" t="s">
        <v>8313</v>
      </c>
      <c r="R3335" t="s">
        <v>8314</v>
      </c>
      <c r="S3335" s="9">
        <f t="shared" si="104"/>
        <v>42210.231435185182</v>
      </c>
      <c r="T3335" s="9">
        <f t="shared" si="105"/>
        <v>42240.231435185182</v>
      </c>
    </row>
    <row r="3336" spans="1:20" ht="45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>E3336/D3336</f>
        <v>7.7999999999999996E-3</v>
      </c>
      <c r="P3336">
        <f>E3336/L3336</f>
        <v>9.75</v>
      </c>
      <c r="Q3336" t="s">
        <v>8313</v>
      </c>
      <c r="R3336" t="s">
        <v>8314</v>
      </c>
      <c r="S3336" s="9">
        <f t="shared" si="104"/>
        <v>42195.95854166666</v>
      </c>
      <c r="T3336" s="9">
        <f t="shared" si="105"/>
        <v>42255.95854166666</v>
      </c>
    </row>
    <row r="3337" spans="1:20" ht="45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>E3337/D3337</f>
        <v>0.05</v>
      </c>
      <c r="P3337">
        <f>E3337/L3337</f>
        <v>18.75</v>
      </c>
      <c r="Q3337" t="s">
        <v>8313</v>
      </c>
      <c r="R3337" t="s">
        <v>8314</v>
      </c>
      <c r="S3337" s="9">
        <f t="shared" si="104"/>
        <v>41940.759618055556</v>
      </c>
      <c r="T3337" s="9">
        <f t="shared" si="105"/>
        <v>41952.291666666664</v>
      </c>
    </row>
    <row r="3338" spans="1:20" ht="45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>E3338/D3338</f>
        <v>0.17771428571428571</v>
      </c>
      <c r="P3338">
        <f>E3338/L3338</f>
        <v>36.588235294117645</v>
      </c>
      <c r="Q3338" t="s">
        <v>8313</v>
      </c>
      <c r="R3338" t="s">
        <v>8314</v>
      </c>
      <c r="S3338" s="9">
        <f t="shared" si="104"/>
        <v>42605.848530092589</v>
      </c>
      <c r="T3338" s="9">
        <f t="shared" si="105"/>
        <v>42619.848530092589</v>
      </c>
    </row>
    <row r="3339" spans="1:20" ht="45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>E3339/D3339</f>
        <v>9.4166666666666662E-2</v>
      </c>
      <c r="P3339">
        <f>E3339/L3339</f>
        <v>80.714285714285708</v>
      </c>
      <c r="Q3339" t="s">
        <v>8313</v>
      </c>
      <c r="R3339" t="s">
        <v>8314</v>
      </c>
      <c r="S3339" s="9">
        <f t="shared" si="104"/>
        <v>42199.440578703703</v>
      </c>
      <c r="T3339" s="9">
        <f t="shared" si="105"/>
        <v>42216.833333333336</v>
      </c>
    </row>
    <row r="3340" spans="1:20" ht="45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>E3340/D3340</f>
        <v>8.0000000000000004E-4</v>
      </c>
      <c r="P3340">
        <f>E3340/L3340</f>
        <v>1</v>
      </c>
      <c r="Q3340" t="s">
        <v>8313</v>
      </c>
      <c r="R3340" t="s">
        <v>8314</v>
      </c>
      <c r="S3340" s="9">
        <f t="shared" si="104"/>
        <v>42444.669409722221</v>
      </c>
      <c r="T3340" s="9">
        <f t="shared" si="105"/>
        <v>42504.669409722221</v>
      </c>
    </row>
    <row r="3341" spans="1:20" ht="60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>E3341/D3341</f>
        <v>2.75E-2</v>
      </c>
      <c r="P3341">
        <f>E3341/L3341</f>
        <v>52.8</v>
      </c>
      <c r="Q3341" t="s">
        <v>8313</v>
      </c>
      <c r="R3341" t="s">
        <v>8314</v>
      </c>
      <c r="S3341" s="9">
        <f t="shared" si="104"/>
        <v>42499.523368055554</v>
      </c>
      <c r="T3341" s="9">
        <f t="shared" si="105"/>
        <v>42529.523368055554</v>
      </c>
    </row>
    <row r="3342" spans="1:20" ht="45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>E3342/D3342</f>
        <v>1.1111111111111112E-4</v>
      </c>
      <c r="P3342">
        <f>E3342/L3342</f>
        <v>20</v>
      </c>
      <c r="Q3342" t="s">
        <v>8313</v>
      </c>
      <c r="R3342" t="s">
        <v>8314</v>
      </c>
      <c r="S3342" s="9">
        <f t="shared" si="104"/>
        <v>41929.057881944442</v>
      </c>
      <c r="T3342" s="9">
        <f t="shared" si="105"/>
        <v>41968.615277777775</v>
      </c>
    </row>
    <row r="3343" spans="1:20" ht="45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>E3343/D3343</f>
        <v>3.3333333333333335E-5</v>
      </c>
      <c r="P3343">
        <f>E3343/L3343</f>
        <v>1</v>
      </c>
      <c r="Q3343" t="s">
        <v>8313</v>
      </c>
      <c r="R3343" t="s">
        <v>8314</v>
      </c>
      <c r="S3343" s="9">
        <f t="shared" si="104"/>
        <v>42107.632951388885</v>
      </c>
      <c r="T3343" s="9">
        <f t="shared" si="105"/>
        <v>42167.632951388885</v>
      </c>
    </row>
    <row r="3344" spans="1:20" ht="45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>E3344/D3344</f>
        <v>0.36499999999999999</v>
      </c>
      <c r="P3344">
        <f>E3344/L3344</f>
        <v>46.928571428571431</v>
      </c>
      <c r="Q3344" t="s">
        <v>8313</v>
      </c>
      <c r="R3344" t="s">
        <v>8314</v>
      </c>
      <c r="S3344" s="9">
        <f t="shared" si="104"/>
        <v>42142.560486111113</v>
      </c>
      <c r="T3344" s="9">
        <f t="shared" si="105"/>
        <v>42182.560486111113</v>
      </c>
    </row>
    <row r="3345" spans="1:20" ht="45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>E3345/D3345</f>
        <v>0.14058171745152354</v>
      </c>
      <c r="P3345">
        <f>E3345/L3345</f>
        <v>78.07692307692308</v>
      </c>
      <c r="Q3345" t="s">
        <v>8313</v>
      </c>
      <c r="R3345" t="s">
        <v>8314</v>
      </c>
      <c r="S3345" s="9">
        <f t="shared" si="104"/>
        <v>42353.923310185179</v>
      </c>
      <c r="T3345" s="9">
        <f t="shared" si="105"/>
        <v>42383.923310185179</v>
      </c>
    </row>
    <row r="3346" spans="1:20" ht="45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2.0000000000000001E-4</v>
      </c>
      <c r="P3346">
        <f>E3346/L3346</f>
        <v>1</v>
      </c>
      <c r="Q3346" t="s">
        <v>8313</v>
      </c>
      <c r="R3346" t="s">
        <v>8314</v>
      </c>
      <c r="S3346" s="9">
        <f t="shared" si="104"/>
        <v>41828.714571759258</v>
      </c>
      <c r="T3346" s="9">
        <f t="shared" si="105"/>
        <v>41888.714571759258</v>
      </c>
    </row>
    <row r="3347" spans="1:20" ht="30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>E3347/D3347</f>
        <v>4.0000000000000003E-5</v>
      </c>
      <c r="P3347">
        <f>E3347/L3347</f>
        <v>1</v>
      </c>
      <c r="Q3347" t="s">
        <v>8313</v>
      </c>
      <c r="R3347" t="s">
        <v>8314</v>
      </c>
      <c r="S3347" s="9">
        <f t="shared" si="104"/>
        <v>42017.699004629627</v>
      </c>
      <c r="T3347" s="9">
        <f t="shared" si="105"/>
        <v>42077.657337962963</v>
      </c>
    </row>
    <row r="3348" spans="1:20" ht="45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>E3348/D3348</f>
        <v>0.61099999999999999</v>
      </c>
      <c r="P3348">
        <f>E3348/L3348</f>
        <v>203.66666666666666</v>
      </c>
      <c r="Q3348" t="s">
        <v>8313</v>
      </c>
      <c r="R3348" t="s">
        <v>8314</v>
      </c>
      <c r="S3348" s="9">
        <f t="shared" si="104"/>
        <v>42415.189699074072</v>
      </c>
      <c r="T3348" s="9">
        <f t="shared" si="105"/>
        <v>42445.1480324074</v>
      </c>
    </row>
    <row r="3349" spans="1:20" ht="30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>E3349/D3349</f>
        <v>7.8378378378378383E-2</v>
      </c>
      <c r="P3349">
        <f>E3349/L3349</f>
        <v>20.714285714285715</v>
      </c>
      <c r="Q3349" t="s">
        <v>8313</v>
      </c>
      <c r="R3349" t="s">
        <v>8314</v>
      </c>
      <c r="S3349" s="9">
        <f t="shared" si="104"/>
        <v>41755.268391203703</v>
      </c>
      <c r="T3349" s="9">
        <f t="shared" si="105"/>
        <v>41778.268391203703</v>
      </c>
    </row>
    <row r="3350" spans="1:20" ht="45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>E3350/D3350</f>
        <v>0.2185</v>
      </c>
      <c r="P3350">
        <f>E3350/L3350</f>
        <v>48.555555555555557</v>
      </c>
      <c r="Q3350" t="s">
        <v>8313</v>
      </c>
      <c r="R3350" t="s">
        <v>8314</v>
      </c>
      <c r="S3350" s="9">
        <f t="shared" si="104"/>
        <v>42245.026006944441</v>
      </c>
      <c r="T3350" s="9">
        <f t="shared" si="105"/>
        <v>42263.026006944441</v>
      </c>
    </row>
    <row r="3351" spans="1:20" ht="45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>E3351/D3351</f>
        <v>0.27239999999999998</v>
      </c>
      <c r="P3351">
        <f>E3351/L3351</f>
        <v>68.099999999999994</v>
      </c>
      <c r="Q3351" t="s">
        <v>8313</v>
      </c>
      <c r="R3351" t="s">
        <v>8314</v>
      </c>
      <c r="S3351" s="9">
        <f t="shared" si="104"/>
        <v>42278.421377314815</v>
      </c>
      <c r="T3351" s="9">
        <f t="shared" si="105"/>
        <v>42306.421377314815</v>
      </c>
    </row>
    <row r="3352" spans="1:20" ht="45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>E3352/D3352</f>
        <v>8.5000000000000006E-2</v>
      </c>
      <c r="P3352">
        <f>E3352/L3352</f>
        <v>8.5</v>
      </c>
      <c r="Q3352" t="s">
        <v>8313</v>
      </c>
      <c r="R3352" t="s">
        <v>8314</v>
      </c>
      <c r="S3352" s="9">
        <f t="shared" si="104"/>
        <v>41826.411215277774</v>
      </c>
      <c r="T3352" s="9">
        <f t="shared" si="105"/>
        <v>41856.411215277774</v>
      </c>
    </row>
    <row r="3353" spans="1:20" ht="45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>E3353/D3353</f>
        <v>0.26840000000000003</v>
      </c>
      <c r="P3353">
        <f>E3353/L3353</f>
        <v>51.615384615384613</v>
      </c>
      <c r="Q3353" t="s">
        <v>8313</v>
      </c>
      <c r="R3353" t="s">
        <v>8314</v>
      </c>
      <c r="S3353" s="9">
        <f t="shared" si="104"/>
        <v>42058.584143518521</v>
      </c>
      <c r="T3353" s="9">
        <f t="shared" si="105"/>
        <v>42088.54247685185</v>
      </c>
    </row>
    <row r="3354" spans="1:20" ht="45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>E3354/D3354</f>
        <v>4.0000000000000003E-5</v>
      </c>
      <c r="P3354">
        <f>E3354/L3354</f>
        <v>1</v>
      </c>
      <c r="Q3354" t="s">
        <v>8313</v>
      </c>
      <c r="R3354" t="s">
        <v>8353</v>
      </c>
      <c r="S3354" s="9">
        <f t="shared" si="104"/>
        <v>42034.751793981479</v>
      </c>
      <c r="T3354" s="9">
        <f t="shared" si="105"/>
        <v>42064.751793981479</v>
      </c>
    </row>
    <row r="3355" spans="1:20" ht="45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>E3355/D3355</f>
        <v>0.20424999999999999</v>
      </c>
      <c r="P3355">
        <f>E3355/L3355</f>
        <v>202.22772277227722</v>
      </c>
      <c r="Q3355" t="s">
        <v>8313</v>
      </c>
      <c r="R3355" t="s">
        <v>8353</v>
      </c>
      <c r="S3355" s="9">
        <f t="shared" si="104"/>
        <v>42334.595590277771</v>
      </c>
      <c r="T3355" s="9">
        <f t="shared" si="105"/>
        <v>42354.637499999997</v>
      </c>
    </row>
    <row r="3356" spans="1:20" ht="45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>E3356/D3356</f>
        <v>0</v>
      </c>
      <c r="P3356" t="e">
        <f>E3356/L3356</f>
        <v>#DIV/0!</v>
      </c>
      <c r="Q3356" t="s">
        <v>8313</v>
      </c>
      <c r="R3356" t="s">
        <v>8353</v>
      </c>
      <c r="S3356" s="9">
        <f t="shared" si="104"/>
        <v>42076.921064814807</v>
      </c>
      <c r="T3356" s="9">
        <f t="shared" si="105"/>
        <v>42106.921064814807</v>
      </c>
    </row>
    <row r="3357" spans="1:20" ht="30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0.01</v>
      </c>
      <c r="P3357">
        <f>E3357/L3357</f>
        <v>100</v>
      </c>
      <c r="Q3357" t="s">
        <v>8313</v>
      </c>
      <c r="R3357" t="s">
        <v>8353</v>
      </c>
      <c r="S3357" s="9">
        <f t="shared" si="104"/>
        <v>42132.705995370365</v>
      </c>
      <c r="T3357" s="9">
        <f t="shared" si="105"/>
        <v>42162.705995370365</v>
      </c>
    </row>
    <row r="3358" spans="1:20" ht="45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>E3358/D3358</f>
        <v>0</v>
      </c>
      <c r="P3358" t="e">
        <f>E3358/L3358</f>
        <v>#DIV/0!</v>
      </c>
      <c r="Q3358" t="s">
        <v>8313</v>
      </c>
      <c r="R3358" t="s">
        <v>8353</v>
      </c>
      <c r="S3358" s="9">
        <f t="shared" si="104"/>
        <v>42117.931250000001</v>
      </c>
      <c r="T3358" s="9">
        <f t="shared" si="105"/>
        <v>42147.931250000001</v>
      </c>
    </row>
    <row r="3359" spans="1:20" ht="45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>E3359/D3359</f>
        <v>1E-3</v>
      </c>
      <c r="P3359">
        <f>E3359/L3359</f>
        <v>1</v>
      </c>
      <c r="Q3359" t="s">
        <v>8313</v>
      </c>
      <c r="R3359" t="s">
        <v>8353</v>
      </c>
      <c r="S3359" s="9">
        <f t="shared" si="104"/>
        <v>42567.322824074072</v>
      </c>
      <c r="T3359" s="9">
        <f t="shared" si="105"/>
        <v>42597.322824074072</v>
      </c>
    </row>
    <row r="3360" spans="1:20" ht="45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>E3360/D3360</f>
        <v>4.2880000000000001E-2</v>
      </c>
      <c r="P3360">
        <f>E3360/L3360</f>
        <v>82.461538461538467</v>
      </c>
      <c r="Q3360" t="s">
        <v>8313</v>
      </c>
      <c r="R3360" t="s">
        <v>8353</v>
      </c>
      <c r="S3360" s="9">
        <f t="shared" si="104"/>
        <v>42649.353784722225</v>
      </c>
      <c r="T3360" s="9">
        <f t="shared" si="105"/>
        <v>42698.507638888885</v>
      </c>
    </row>
    <row r="3361" spans="1:20" ht="45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>E3361/D3361</f>
        <v>4.8000000000000001E-5</v>
      </c>
      <c r="P3361">
        <f>E3361/L3361</f>
        <v>2.6666666666666665</v>
      </c>
      <c r="Q3361" t="s">
        <v>8313</v>
      </c>
      <c r="R3361" t="s">
        <v>8353</v>
      </c>
      <c r="S3361" s="9">
        <f t="shared" si="104"/>
        <v>42097.440891203696</v>
      </c>
      <c r="T3361" s="9">
        <f t="shared" si="105"/>
        <v>42157.440891203696</v>
      </c>
    </row>
    <row r="3362" spans="1:20" ht="45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>E3362/D3362</f>
        <v>2.5000000000000001E-2</v>
      </c>
      <c r="P3362">
        <f>E3362/L3362</f>
        <v>12.5</v>
      </c>
      <c r="Q3362" t="s">
        <v>8313</v>
      </c>
      <c r="R3362" t="s">
        <v>8353</v>
      </c>
      <c r="S3362" s="9">
        <f t="shared" si="104"/>
        <v>42297.61478009259</v>
      </c>
      <c r="T3362" s="9">
        <f t="shared" si="105"/>
        <v>42327.656446759262</v>
      </c>
    </row>
    <row r="3363" spans="1:20" ht="45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>E3363/D3363</f>
        <v>0</v>
      </c>
      <c r="P3363" t="e">
        <f>E3363/L3363</f>
        <v>#DIV/0!</v>
      </c>
      <c r="Q3363" t="s">
        <v>8313</v>
      </c>
      <c r="R3363" t="s">
        <v>8353</v>
      </c>
      <c r="S3363" s="9">
        <f t="shared" si="104"/>
        <v>42362.156851851854</v>
      </c>
      <c r="T3363" s="9">
        <f t="shared" si="105"/>
        <v>42392.156851851854</v>
      </c>
    </row>
    <row r="3364" spans="1:20" ht="45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>E3364/D3364</f>
        <v>0.23628571428571429</v>
      </c>
      <c r="P3364">
        <f>E3364/L3364</f>
        <v>23.62857142857143</v>
      </c>
      <c r="Q3364" t="s">
        <v>8313</v>
      </c>
      <c r="R3364" t="s">
        <v>8353</v>
      </c>
      <c r="S3364" s="9">
        <f t="shared" si="104"/>
        <v>42744.207696759258</v>
      </c>
      <c r="T3364" s="9">
        <f t="shared" si="105"/>
        <v>42774.207696759258</v>
      </c>
    </row>
    <row r="3365" spans="1:20" ht="30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>E3365/D3365</f>
        <v>1.5E-3</v>
      </c>
      <c r="P3365">
        <f>E3365/L3365</f>
        <v>37.5</v>
      </c>
      <c r="Q3365" t="s">
        <v>8313</v>
      </c>
      <c r="R3365" t="s">
        <v>8353</v>
      </c>
      <c r="S3365" s="9">
        <f t="shared" si="104"/>
        <v>42122.461736111109</v>
      </c>
      <c r="T3365" s="9">
        <f t="shared" si="105"/>
        <v>42152.457638888889</v>
      </c>
    </row>
    <row r="3366" spans="1:20" ht="45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>E3366/D3366</f>
        <v>4.0000000000000001E-3</v>
      </c>
      <c r="P3366">
        <f>E3366/L3366</f>
        <v>13.333333333333334</v>
      </c>
      <c r="Q3366" t="s">
        <v>8313</v>
      </c>
      <c r="R3366" t="s">
        <v>8353</v>
      </c>
      <c r="S3366" s="9">
        <f t="shared" si="104"/>
        <v>41862.553391203699</v>
      </c>
      <c r="T3366" s="9">
        <f t="shared" si="105"/>
        <v>41913.957638888889</v>
      </c>
    </row>
    <row r="3367" spans="1:20" ht="45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>E3367/D3367</f>
        <v>0</v>
      </c>
      <c r="P3367" t="e">
        <f>E3367/L3367</f>
        <v>#DIV/0!</v>
      </c>
      <c r="Q3367" t="s">
        <v>8313</v>
      </c>
      <c r="R3367" t="s">
        <v>8353</v>
      </c>
      <c r="S3367" s="9">
        <f t="shared" si="104"/>
        <v>42027.624467592592</v>
      </c>
      <c r="T3367" s="9">
        <f t="shared" si="105"/>
        <v>42064.836111111108</v>
      </c>
    </row>
    <row r="3368" spans="1:20" ht="45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>E3368/D3368</f>
        <v>5.0000000000000002E-5</v>
      </c>
      <c r="P3368">
        <f>E3368/L3368</f>
        <v>1</v>
      </c>
      <c r="Q3368" t="s">
        <v>8313</v>
      </c>
      <c r="R3368" t="s">
        <v>8353</v>
      </c>
      <c r="S3368" s="9">
        <f t="shared" si="104"/>
        <v>41953.749884259254</v>
      </c>
      <c r="T3368" s="9">
        <f t="shared" si="105"/>
        <v>42013.749884259254</v>
      </c>
    </row>
    <row r="3369" spans="1:20" ht="45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>E3369/D3369</f>
        <v>0</v>
      </c>
      <c r="P3369" t="e">
        <f>E3369/L3369</f>
        <v>#DIV/0!</v>
      </c>
      <c r="Q3369" t="s">
        <v>8313</v>
      </c>
      <c r="R3369" t="s">
        <v>8353</v>
      </c>
      <c r="S3369" s="9">
        <f t="shared" si="104"/>
        <v>41851.428055555552</v>
      </c>
      <c r="T3369" s="9">
        <f t="shared" si="105"/>
        <v>41911.428055555552</v>
      </c>
    </row>
    <row r="3370" spans="1:20" ht="45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>E3370/D3370</f>
        <v>0</v>
      </c>
      <c r="P3370" t="e">
        <f>E3370/L3370</f>
        <v>#DIV/0!</v>
      </c>
      <c r="Q3370" t="s">
        <v>8313</v>
      </c>
      <c r="R3370" t="s">
        <v>8353</v>
      </c>
      <c r="S3370" s="9">
        <f t="shared" si="104"/>
        <v>42433.442256944443</v>
      </c>
      <c r="T3370" s="9">
        <f t="shared" si="105"/>
        <v>42463.400590277779</v>
      </c>
    </row>
    <row r="3371" spans="1:20" ht="45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>E3371/D3371</f>
        <v>1.6666666666666666E-4</v>
      </c>
      <c r="P3371">
        <f>E3371/L3371</f>
        <v>1</v>
      </c>
      <c r="Q3371" t="s">
        <v>8313</v>
      </c>
      <c r="R3371" t="s">
        <v>8353</v>
      </c>
      <c r="S3371" s="9">
        <f t="shared" si="104"/>
        <v>42460.165972222218</v>
      </c>
      <c r="T3371" s="9">
        <f t="shared" si="105"/>
        <v>42510.165972222218</v>
      </c>
    </row>
    <row r="3372" spans="1:20" ht="45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>E3372/D3372</f>
        <v>3.0066666666666665E-2</v>
      </c>
      <c r="P3372">
        <f>E3372/L3372</f>
        <v>41</v>
      </c>
      <c r="Q3372" t="s">
        <v>8313</v>
      </c>
      <c r="R3372" t="s">
        <v>8353</v>
      </c>
      <c r="S3372" s="9">
        <f t="shared" si="104"/>
        <v>41829.727384259255</v>
      </c>
      <c r="T3372" s="9">
        <f t="shared" si="105"/>
        <v>41859.727384259255</v>
      </c>
    </row>
    <row r="3373" spans="1:20" ht="30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>E3373/D3373</f>
        <v>1.5227272727272728E-3</v>
      </c>
      <c r="P3373">
        <f>E3373/L3373</f>
        <v>55.833333333333336</v>
      </c>
      <c r="Q3373" t="s">
        <v>8313</v>
      </c>
      <c r="R3373" t="s">
        <v>8353</v>
      </c>
      <c r="S3373" s="9">
        <f t="shared" si="104"/>
        <v>42245.066365740735</v>
      </c>
      <c r="T3373" s="9">
        <f t="shared" si="105"/>
        <v>42275.066365740735</v>
      </c>
    </row>
    <row r="3374" spans="1:20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>E3374/D3374</f>
        <v>0</v>
      </c>
      <c r="P3374" t="e">
        <f>E3374/L3374</f>
        <v>#DIV/0!</v>
      </c>
      <c r="Q3374" t="s">
        <v>8313</v>
      </c>
      <c r="R3374" t="s">
        <v>8353</v>
      </c>
      <c r="S3374" s="9">
        <f t="shared" si="104"/>
        <v>41834.575787037036</v>
      </c>
      <c r="T3374" s="9">
        <f t="shared" si="105"/>
        <v>41864.575787037036</v>
      </c>
    </row>
    <row r="3375" spans="1:20" ht="45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>E3375/D3375</f>
        <v>0.66839999999999999</v>
      </c>
      <c r="P3375">
        <f>E3375/L3375</f>
        <v>99.761194029850742</v>
      </c>
      <c r="Q3375" t="s">
        <v>8313</v>
      </c>
      <c r="R3375" t="s">
        <v>8353</v>
      </c>
      <c r="S3375" s="9">
        <f t="shared" si="104"/>
        <v>42248.3274537037</v>
      </c>
      <c r="T3375" s="9">
        <f t="shared" si="105"/>
        <v>42277.541666666664</v>
      </c>
    </row>
    <row r="3376" spans="1:20" ht="30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>E3376/D3376</f>
        <v>0.19566666666666666</v>
      </c>
      <c r="P3376">
        <f>E3376/L3376</f>
        <v>25.521739130434781</v>
      </c>
      <c r="Q3376" t="s">
        <v>8313</v>
      </c>
      <c r="R3376" t="s">
        <v>8353</v>
      </c>
      <c r="S3376" s="9">
        <f t="shared" si="104"/>
        <v>42630.714560185188</v>
      </c>
      <c r="T3376" s="9">
        <f t="shared" si="105"/>
        <v>42665.714560185188</v>
      </c>
    </row>
    <row r="3377" spans="1:20" ht="30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>E3377/D3377</f>
        <v>0.11294666666666667</v>
      </c>
      <c r="P3377">
        <f>E3377/L3377</f>
        <v>117.65277777777777</v>
      </c>
      <c r="Q3377" t="s">
        <v>8313</v>
      </c>
      <c r="R3377" t="s">
        <v>8353</v>
      </c>
      <c r="S3377" s="9">
        <f t="shared" si="104"/>
        <v>42298.9218287037</v>
      </c>
      <c r="T3377" s="9">
        <f t="shared" si="105"/>
        <v>42330.082638888889</v>
      </c>
    </row>
    <row r="3378" spans="1:20" ht="45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>E3378/D3378</f>
        <v>4.0000000000000002E-4</v>
      </c>
      <c r="P3378">
        <f>E3378/L3378</f>
        <v>5</v>
      </c>
      <c r="Q3378" t="s">
        <v>8313</v>
      </c>
      <c r="R3378" t="s">
        <v>8353</v>
      </c>
      <c r="S3378" s="9">
        <f t="shared" si="104"/>
        <v>41824.846898148149</v>
      </c>
      <c r="T3378" s="9">
        <f t="shared" si="105"/>
        <v>41849.846898148149</v>
      </c>
    </row>
    <row r="3379" spans="1:20" ht="45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>E3379/D3379</f>
        <v>0.11985714285714286</v>
      </c>
      <c r="P3379">
        <f>E3379/L3379</f>
        <v>2796.6666666666665</v>
      </c>
      <c r="Q3379" t="s">
        <v>8313</v>
      </c>
      <c r="R3379" t="s">
        <v>8353</v>
      </c>
      <c r="S3379" s="9">
        <f t="shared" si="104"/>
        <v>42531.020104166666</v>
      </c>
      <c r="T3379" s="9">
        <f t="shared" si="105"/>
        <v>42561.020104166666</v>
      </c>
    </row>
    <row r="3380" spans="1:20" ht="45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>E3380/D3380</f>
        <v>2.5000000000000001E-2</v>
      </c>
      <c r="P3380">
        <f>E3380/L3380</f>
        <v>200</v>
      </c>
      <c r="Q3380" t="s">
        <v>8313</v>
      </c>
      <c r="R3380" t="s">
        <v>8353</v>
      </c>
      <c r="S3380" s="9">
        <f t="shared" si="104"/>
        <v>42226.730081018519</v>
      </c>
      <c r="T3380" s="9">
        <f t="shared" si="105"/>
        <v>42256.730081018519</v>
      </c>
    </row>
    <row r="3381" spans="1:20" ht="45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>E3381/D3381</f>
        <v>6.9999999999999999E-4</v>
      </c>
      <c r="P3381">
        <f>E3381/L3381</f>
        <v>87.5</v>
      </c>
      <c r="Q3381" t="s">
        <v>8313</v>
      </c>
      <c r="R3381" t="s">
        <v>8353</v>
      </c>
      <c r="S3381" s="9">
        <f t="shared" si="104"/>
        <v>42263.483240740738</v>
      </c>
      <c r="T3381" s="9">
        <f t="shared" si="105"/>
        <v>42293.483240740738</v>
      </c>
    </row>
    <row r="3382" spans="1:20" ht="45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>E3382/D3382</f>
        <v>0.14099999999999999</v>
      </c>
      <c r="P3382">
        <f>E3382/L3382</f>
        <v>20.142857142857142</v>
      </c>
      <c r="Q3382" t="s">
        <v>8313</v>
      </c>
      <c r="R3382" t="s">
        <v>8353</v>
      </c>
      <c r="S3382" s="9">
        <f t="shared" si="104"/>
        <v>41957.625393518516</v>
      </c>
      <c r="T3382" s="9">
        <f t="shared" si="105"/>
        <v>41987.625393518516</v>
      </c>
    </row>
    <row r="3383" spans="1:20" ht="45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>E3383/D3383</f>
        <v>3.3399999999999999E-2</v>
      </c>
      <c r="P3383">
        <f>E3383/L3383</f>
        <v>20.875</v>
      </c>
      <c r="Q3383" t="s">
        <v>8313</v>
      </c>
      <c r="R3383" t="s">
        <v>8353</v>
      </c>
      <c r="S3383" s="9">
        <f t="shared" si="104"/>
        <v>42690.525104166663</v>
      </c>
      <c r="T3383" s="9">
        <f t="shared" si="105"/>
        <v>42711.525104166663</v>
      </c>
    </row>
    <row r="3384" spans="1:20" ht="45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>E3384/D3384</f>
        <v>0.59775</v>
      </c>
      <c r="P3384">
        <f>E3384/L3384</f>
        <v>61.307692307692307</v>
      </c>
      <c r="Q3384" t="s">
        <v>8313</v>
      </c>
      <c r="R3384" t="s">
        <v>8353</v>
      </c>
      <c r="S3384" s="9">
        <f t="shared" si="104"/>
        <v>42097.524085648147</v>
      </c>
      <c r="T3384" s="9">
        <f t="shared" si="105"/>
        <v>42115.040972222218</v>
      </c>
    </row>
    <row r="3385" spans="1:20" ht="45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>E3385/D3385</f>
        <v>1.6666666666666666E-4</v>
      </c>
      <c r="P3385">
        <f>E3385/L3385</f>
        <v>1</v>
      </c>
      <c r="Q3385" t="s">
        <v>8313</v>
      </c>
      <c r="R3385" t="s">
        <v>8353</v>
      </c>
      <c r="S3385" s="9">
        <f t="shared" si="104"/>
        <v>42658.482199074067</v>
      </c>
      <c r="T3385" s="9">
        <f t="shared" si="105"/>
        <v>42672.865277777775</v>
      </c>
    </row>
    <row r="3386" spans="1:20" ht="45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>E3386/D3386</f>
        <v>2.3035714285714285E-4</v>
      </c>
      <c r="P3386">
        <f>E3386/L3386</f>
        <v>92.142857142857139</v>
      </c>
      <c r="Q3386" t="s">
        <v>8313</v>
      </c>
      <c r="R3386" t="s">
        <v>8353</v>
      </c>
      <c r="S3386" s="9">
        <f t="shared" si="104"/>
        <v>42111.475694444445</v>
      </c>
      <c r="T3386" s="9">
        <f t="shared" si="105"/>
        <v>42169.59652777778</v>
      </c>
    </row>
    <row r="3387" spans="1:20" ht="60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>E3387/D3387</f>
        <v>8.8000000000000003E-4</v>
      </c>
      <c r="P3387">
        <f>E3387/L3387</f>
        <v>7.333333333333333</v>
      </c>
      <c r="Q3387" t="s">
        <v>8313</v>
      </c>
      <c r="R3387" t="s">
        <v>8353</v>
      </c>
      <c r="S3387" s="9">
        <f t="shared" si="104"/>
        <v>42409.362951388888</v>
      </c>
      <c r="T3387" s="9">
        <f t="shared" si="105"/>
        <v>42439.362951388888</v>
      </c>
    </row>
    <row r="3388" spans="1:20" ht="45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>E3388/D3388</f>
        <v>8.6400000000000005E-2</v>
      </c>
      <c r="P3388">
        <f>E3388/L3388</f>
        <v>64.8</v>
      </c>
      <c r="Q3388" t="s">
        <v>8313</v>
      </c>
      <c r="R3388" t="s">
        <v>8353</v>
      </c>
      <c r="S3388" s="9">
        <f t="shared" si="104"/>
        <v>42550.89398148148</v>
      </c>
      <c r="T3388" s="9">
        <f t="shared" si="105"/>
        <v>42600.89398148148</v>
      </c>
    </row>
    <row r="3389" spans="1:20" ht="30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>E3389/D3389</f>
        <v>0.15060000000000001</v>
      </c>
      <c r="P3389">
        <f>E3389/L3389</f>
        <v>30.12</v>
      </c>
      <c r="Q3389" t="s">
        <v>8313</v>
      </c>
      <c r="R3389" t="s">
        <v>8353</v>
      </c>
      <c r="S3389" s="9">
        <f t="shared" si="104"/>
        <v>42226.443553240737</v>
      </c>
      <c r="T3389" s="9">
        <f t="shared" si="105"/>
        <v>42286.443553240737</v>
      </c>
    </row>
    <row r="3390" spans="1:20" ht="45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>E3390/D3390</f>
        <v>4.7727272727272731E-3</v>
      </c>
      <c r="P3390">
        <f>E3390/L3390</f>
        <v>52.5</v>
      </c>
      <c r="Q3390" t="s">
        <v>8313</v>
      </c>
      <c r="R3390" t="s">
        <v>8353</v>
      </c>
      <c r="S3390" s="9">
        <f t="shared" si="104"/>
        <v>42766.74858796296</v>
      </c>
      <c r="T3390" s="9">
        <f t="shared" si="105"/>
        <v>42796.74858796296</v>
      </c>
    </row>
    <row r="3391" spans="1:20" ht="45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>E3391/D3391</f>
        <v>1.1833333333333333E-3</v>
      </c>
      <c r="P3391">
        <f>E3391/L3391</f>
        <v>23.666666666666668</v>
      </c>
      <c r="Q3391" t="s">
        <v>8313</v>
      </c>
      <c r="R3391" t="s">
        <v>8353</v>
      </c>
      <c r="S3391" s="9">
        <f t="shared" si="104"/>
        <v>42030.930497685178</v>
      </c>
      <c r="T3391" s="9">
        <f t="shared" si="105"/>
        <v>42060.930497685178</v>
      </c>
    </row>
    <row r="3392" spans="1:20" ht="45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>E3392/D3392</f>
        <v>8.4173998587352451E-3</v>
      </c>
      <c r="P3392">
        <f>E3392/L3392</f>
        <v>415.77777777777777</v>
      </c>
      <c r="Q3392" t="s">
        <v>8313</v>
      </c>
      <c r="R3392" t="s">
        <v>8353</v>
      </c>
      <c r="S3392" s="9">
        <f t="shared" si="104"/>
        <v>42055.50503472222</v>
      </c>
      <c r="T3392" s="9">
        <f t="shared" si="105"/>
        <v>42085.463368055549</v>
      </c>
    </row>
    <row r="3393" spans="1:20" ht="45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>E3393/D3393</f>
        <v>1.8799999999999999E-4</v>
      </c>
      <c r="P3393">
        <f>E3393/L3393</f>
        <v>53.714285714285715</v>
      </c>
      <c r="Q3393" t="s">
        <v>8313</v>
      </c>
      <c r="R3393" t="s">
        <v>8353</v>
      </c>
      <c r="S3393" s="9">
        <f t="shared" si="104"/>
        <v>41939.8199537037</v>
      </c>
      <c r="T3393" s="9">
        <f t="shared" si="105"/>
        <v>41999.861620370364</v>
      </c>
    </row>
    <row r="3394" spans="1:20" ht="45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>E3394/D3394</f>
        <v>2.1029999999999998E-3</v>
      </c>
      <c r="P3394">
        <f>E3394/L3394</f>
        <v>420.6</v>
      </c>
      <c r="Q3394" t="s">
        <v>8313</v>
      </c>
      <c r="R3394" t="s">
        <v>8353</v>
      </c>
      <c r="S3394" s="9">
        <f t="shared" si="104"/>
        <v>42236.973275462959</v>
      </c>
      <c r="T3394" s="9">
        <f t="shared" si="105"/>
        <v>42266.973275462959</v>
      </c>
    </row>
    <row r="3395" spans="1:20" ht="45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>E3395/D3395</f>
        <v>0</v>
      </c>
      <c r="P3395" t="e">
        <f>E3395/L3395</f>
        <v>#DIV/0!</v>
      </c>
      <c r="Q3395" t="s">
        <v>8313</v>
      </c>
      <c r="R3395" t="s">
        <v>8353</v>
      </c>
      <c r="S3395" s="9">
        <f t="shared" ref="S3395:S3458" si="106">(J3395/86400)+25569+(-5/24)</f>
        <v>42293.714652777773</v>
      </c>
      <c r="T3395" s="9">
        <f t="shared" ref="T3395:T3458" si="107">(I3395/86400)+25569+(-5/24)</f>
        <v>42323.756319444445</v>
      </c>
    </row>
    <row r="3396" spans="1:20" ht="60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>E3396/D3396</f>
        <v>2.8E-3</v>
      </c>
      <c r="P3396">
        <f>E3396/L3396</f>
        <v>18.666666666666668</v>
      </c>
      <c r="Q3396" t="s">
        <v>8313</v>
      </c>
      <c r="R3396" t="s">
        <v>8353</v>
      </c>
      <c r="S3396" s="9">
        <f t="shared" si="106"/>
        <v>41853.355069444442</v>
      </c>
      <c r="T3396" s="9">
        <f t="shared" si="107"/>
        <v>41883</v>
      </c>
    </row>
    <row r="3397" spans="1:20" ht="45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>E3397/D3397</f>
        <v>0.11579206701157921</v>
      </c>
      <c r="P3397">
        <f>E3397/L3397</f>
        <v>78.333333333333329</v>
      </c>
      <c r="Q3397" t="s">
        <v>8313</v>
      </c>
      <c r="R3397" t="s">
        <v>8353</v>
      </c>
      <c r="S3397" s="9">
        <f t="shared" si="106"/>
        <v>42100.515405092585</v>
      </c>
      <c r="T3397" s="9">
        <f t="shared" si="107"/>
        <v>42129.574999999997</v>
      </c>
    </row>
    <row r="3398" spans="1:20" ht="45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>E3398/D3398</f>
        <v>2.4400000000000002E-2</v>
      </c>
      <c r="P3398">
        <f>E3398/L3398</f>
        <v>67.777777777777771</v>
      </c>
      <c r="Q3398" t="s">
        <v>8313</v>
      </c>
      <c r="R3398" t="s">
        <v>8353</v>
      </c>
      <c r="S3398" s="9">
        <f t="shared" si="106"/>
        <v>42246.675451388888</v>
      </c>
      <c r="T3398" s="9">
        <f t="shared" si="107"/>
        <v>42276.675451388888</v>
      </c>
    </row>
    <row r="3399" spans="1:20" ht="45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>E3399/D3399</f>
        <v>2.5000000000000001E-3</v>
      </c>
      <c r="P3399">
        <f>E3399/L3399</f>
        <v>16.666666666666668</v>
      </c>
      <c r="Q3399" t="s">
        <v>8313</v>
      </c>
      <c r="R3399" t="s">
        <v>8353</v>
      </c>
      <c r="S3399" s="9">
        <f t="shared" si="106"/>
        <v>42173.462488425925</v>
      </c>
      <c r="T3399" s="9">
        <f t="shared" si="107"/>
        <v>42233.462488425925</v>
      </c>
    </row>
    <row r="3400" spans="1:20" ht="45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>E3400/D3400</f>
        <v>6.2500000000000003E-3</v>
      </c>
      <c r="P3400">
        <f>E3400/L3400</f>
        <v>62.5</v>
      </c>
      <c r="Q3400" t="s">
        <v>8313</v>
      </c>
      <c r="R3400" t="s">
        <v>8353</v>
      </c>
      <c r="S3400" s="9">
        <f t="shared" si="106"/>
        <v>42664.942013888889</v>
      </c>
      <c r="T3400" s="9">
        <f t="shared" si="107"/>
        <v>42724.983680555553</v>
      </c>
    </row>
    <row r="3401" spans="1:20" ht="30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1.9384615384615384E-3</v>
      </c>
      <c r="P3401">
        <f>E3401/L3401</f>
        <v>42</v>
      </c>
      <c r="Q3401" t="s">
        <v>8313</v>
      </c>
      <c r="R3401" t="s">
        <v>8353</v>
      </c>
      <c r="S3401" s="9">
        <f t="shared" si="106"/>
        <v>41981.363969907405</v>
      </c>
      <c r="T3401" s="9">
        <f t="shared" si="107"/>
        <v>42012.361805555549</v>
      </c>
    </row>
    <row r="3402" spans="1:20" ht="30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>E3402/D3402</f>
        <v>0.23416000000000001</v>
      </c>
      <c r="P3402">
        <f>E3402/L3402</f>
        <v>130.0888888888889</v>
      </c>
      <c r="Q3402" t="s">
        <v>8313</v>
      </c>
      <c r="R3402" t="s">
        <v>8353</v>
      </c>
      <c r="S3402" s="9">
        <f t="shared" si="106"/>
        <v>42528.334293981483</v>
      </c>
      <c r="T3402" s="9">
        <f t="shared" si="107"/>
        <v>42559.874305555553</v>
      </c>
    </row>
    <row r="3403" spans="1:20" ht="45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>E3403/D3403</f>
        <v>5.080888888888889E-2</v>
      </c>
      <c r="P3403">
        <f>E3403/L3403</f>
        <v>1270.2222222222222</v>
      </c>
      <c r="Q3403" t="s">
        <v>8313</v>
      </c>
      <c r="R3403" t="s">
        <v>8353</v>
      </c>
      <c r="S3403" s="9">
        <f t="shared" si="106"/>
        <v>42065.610474537032</v>
      </c>
      <c r="T3403" s="9">
        <f t="shared" si="107"/>
        <v>42125.568807870368</v>
      </c>
    </row>
    <row r="3404" spans="1:20" ht="45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>E3404/D3404</f>
        <v>0.15920000000000001</v>
      </c>
      <c r="P3404">
        <f>E3404/L3404</f>
        <v>88.444444444444443</v>
      </c>
      <c r="Q3404" t="s">
        <v>8313</v>
      </c>
      <c r="R3404" t="s">
        <v>8353</v>
      </c>
      <c r="S3404" s="9">
        <f t="shared" si="106"/>
        <v>42566.740081018514</v>
      </c>
      <c r="T3404" s="9">
        <f t="shared" si="107"/>
        <v>42596.740081018514</v>
      </c>
    </row>
    <row r="3405" spans="1:20" ht="45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>E3405/D3405</f>
        <v>1.1831900000000001E-2</v>
      </c>
      <c r="P3405">
        <f>E3405/L3405</f>
        <v>56.342380952380957</v>
      </c>
      <c r="Q3405" t="s">
        <v>8313</v>
      </c>
      <c r="R3405" t="s">
        <v>8353</v>
      </c>
      <c r="S3405" s="9">
        <f t="shared" si="106"/>
        <v>42255.41101851852</v>
      </c>
      <c r="T3405" s="9">
        <f t="shared" si="107"/>
        <v>42292.708333333336</v>
      </c>
    </row>
    <row r="3406" spans="1:20" ht="45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>E3406/D3406</f>
        <v>0.22750000000000001</v>
      </c>
      <c r="P3406">
        <f>E3406/L3406</f>
        <v>53.529411764705884</v>
      </c>
      <c r="Q3406" t="s">
        <v>8313</v>
      </c>
      <c r="R3406" t="s">
        <v>8353</v>
      </c>
      <c r="S3406" s="9">
        <f t="shared" si="106"/>
        <v>41760.700706018521</v>
      </c>
      <c r="T3406" s="9">
        <f t="shared" si="107"/>
        <v>41790.957638888889</v>
      </c>
    </row>
    <row r="3407" spans="1:20" ht="30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>E3407/D3407</f>
        <v>2.5000000000000001E-4</v>
      </c>
      <c r="P3407">
        <f>E3407/L3407</f>
        <v>25</v>
      </c>
      <c r="Q3407" t="s">
        <v>8313</v>
      </c>
      <c r="R3407" t="s">
        <v>8353</v>
      </c>
      <c r="S3407" s="9">
        <f t="shared" si="106"/>
        <v>42207.587453703702</v>
      </c>
      <c r="T3407" s="9">
        <f t="shared" si="107"/>
        <v>42267.587453703702</v>
      </c>
    </row>
    <row r="3408" spans="1:20" ht="45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>E3408/D3408</f>
        <v>3.351206434316354E-3</v>
      </c>
      <c r="P3408">
        <f>E3408/L3408</f>
        <v>50</v>
      </c>
      <c r="Q3408" t="s">
        <v>8313</v>
      </c>
      <c r="R3408" t="s">
        <v>8353</v>
      </c>
      <c r="S3408" s="9">
        <f t="shared" si="106"/>
        <v>42522.81689814815</v>
      </c>
      <c r="T3408" s="9">
        <f t="shared" si="107"/>
        <v>42582.81689814815</v>
      </c>
    </row>
    <row r="3409" spans="1:20" ht="45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>E3409/D3409</f>
        <v>3.9750000000000001E-2</v>
      </c>
      <c r="P3409">
        <f>E3409/L3409</f>
        <v>56.785714285714285</v>
      </c>
      <c r="Q3409" t="s">
        <v>8313</v>
      </c>
      <c r="R3409" t="s">
        <v>8353</v>
      </c>
      <c r="S3409" s="9">
        <f t="shared" si="106"/>
        <v>42114.617199074077</v>
      </c>
      <c r="T3409" s="9">
        <f t="shared" si="107"/>
        <v>42144.617199074077</v>
      </c>
    </row>
    <row r="3410" spans="1:20" ht="45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>E3410/D3410</f>
        <v>0.17150000000000001</v>
      </c>
      <c r="P3410">
        <f>E3410/L3410</f>
        <v>40.833333333333336</v>
      </c>
      <c r="Q3410" t="s">
        <v>8313</v>
      </c>
      <c r="R3410" t="s">
        <v>8353</v>
      </c>
      <c r="S3410" s="9">
        <f t="shared" si="106"/>
        <v>42629.29515046296</v>
      </c>
      <c r="T3410" s="9">
        <f t="shared" si="107"/>
        <v>42650.374999999993</v>
      </c>
    </row>
    <row r="3411" spans="1:20" ht="45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>E3411/D3411</f>
        <v>3.608004104669061E-2</v>
      </c>
      <c r="P3411">
        <f>E3411/L3411</f>
        <v>65.111111111111114</v>
      </c>
      <c r="Q3411" t="s">
        <v>8313</v>
      </c>
      <c r="R3411" t="s">
        <v>8353</v>
      </c>
      <c r="S3411" s="9">
        <f t="shared" si="106"/>
        <v>42359.58390046296</v>
      </c>
      <c r="T3411" s="9">
        <f t="shared" si="107"/>
        <v>42407.803472222215</v>
      </c>
    </row>
    <row r="3412" spans="1:20" ht="45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>E3412/D3412</f>
        <v>0.13900000000000001</v>
      </c>
      <c r="P3412">
        <f>E3412/L3412</f>
        <v>55.6</v>
      </c>
      <c r="Q3412" t="s">
        <v>8313</v>
      </c>
      <c r="R3412" t="s">
        <v>8353</v>
      </c>
      <c r="S3412" s="9">
        <f t="shared" si="106"/>
        <v>42381.981377314813</v>
      </c>
      <c r="T3412" s="9">
        <f t="shared" si="107"/>
        <v>42411.981377314813</v>
      </c>
    </row>
    <row r="3413" spans="1:20" ht="45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>E3413/D3413</f>
        <v>0.15225</v>
      </c>
      <c r="P3413">
        <f>E3413/L3413</f>
        <v>140.53846153846155</v>
      </c>
      <c r="Q3413" t="s">
        <v>8313</v>
      </c>
      <c r="R3413" t="s">
        <v>8353</v>
      </c>
      <c r="S3413" s="9">
        <f t="shared" si="106"/>
        <v>41902.4140625</v>
      </c>
      <c r="T3413" s="9">
        <f t="shared" si="107"/>
        <v>41932.4140625</v>
      </c>
    </row>
    <row r="3414" spans="1:20" ht="45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>E3414/D3414</f>
        <v>0.12</v>
      </c>
      <c r="P3414">
        <f>E3414/L3414</f>
        <v>25</v>
      </c>
      <c r="Q3414" t="s">
        <v>8313</v>
      </c>
      <c r="R3414" t="s">
        <v>8353</v>
      </c>
      <c r="S3414" s="9">
        <f t="shared" si="106"/>
        <v>42171.175196759257</v>
      </c>
      <c r="T3414" s="9">
        <f t="shared" si="107"/>
        <v>42201.12222222222</v>
      </c>
    </row>
    <row r="3415" spans="1:20" ht="45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>E3415/D3415</f>
        <v>0.391125</v>
      </c>
      <c r="P3415">
        <f>E3415/L3415</f>
        <v>69.533333333333331</v>
      </c>
      <c r="Q3415" t="s">
        <v>8313</v>
      </c>
      <c r="R3415" t="s">
        <v>8353</v>
      </c>
      <c r="S3415" s="9">
        <f t="shared" si="106"/>
        <v>42555.132152777776</v>
      </c>
      <c r="T3415" s="9">
        <f t="shared" si="107"/>
        <v>42605.132152777776</v>
      </c>
    </row>
    <row r="3416" spans="1:20" ht="30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>E3416/D3416</f>
        <v>2.6829268292682929E-3</v>
      </c>
      <c r="P3416">
        <f>E3416/L3416</f>
        <v>5.5</v>
      </c>
      <c r="Q3416" t="s">
        <v>8313</v>
      </c>
      <c r="R3416" t="s">
        <v>8353</v>
      </c>
      <c r="S3416" s="9">
        <f t="shared" si="106"/>
        <v>42106.94798611111</v>
      </c>
      <c r="T3416" s="9">
        <f t="shared" si="107"/>
        <v>42166.94798611111</v>
      </c>
    </row>
    <row r="3417" spans="1:20" ht="45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>E3417/D3417</f>
        <v>0.29625000000000001</v>
      </c>
      <c r="P3417">
        <f>E3417/L3417</f>
        <v>237</v>
      </c>
      <c r="Q3417" t="s">
        <v>8313</v>
      </c>
      <c r="R3417" t="s">
        <v>8353</v>
      </c>
      <c r="S3417" s="9">
        <f t="shared" si="106"/>
        <v>42006.70035879629</v>
      </c>
      <c r="T3417" s="9">
        <f t="shared" si="107"/>
        <v>42037.874999999993</v>
      </c>
    </row>
    <row r="3418" spans="1:20" ht="45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>E3418/D3418</f>
        <v>0.4236099230111206</v>
      </c>
      <c r="P3418">
        <f>E3418/L3418</f>
        <v>79.870967741935488</v>
      </c>
      <c r="Q3418" t="s">
        <v>8313</v>
      </c>
      <c r="R3418" t="s">
        <v>8353</v>
      </c>
      <c r="S3418" s="9">
        <f t="shared" si="106"/>
        <v>41876.510601851849</v>
      </c>
      <c r="T3418" s="9">
        <f t="shared" si="107"/>
        <v>41931</v>
      </c>
    </row>
    <row r="3419" spans="1:20" ht="45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>E3419/D3419</f>
        <v>4.1000000000000002E-2</v>
      </c>
      <c r="P3419">
        <f>E3419/L3419</f>
        <v>10.25</v>
      </c>
      <c r="Q3419" t="s">
        <v>8313</v>
      </c>
      <c r="R3419" t="s">
        <v>8353</v>
      </c>
      <c r="S3419" s="9">
        <f t="shared" si="106"/>
        <v>42241.220787037033</v>
      </c>
      <c r="T3419" s="9">
        <f t="shared" si="107"/>
        <v>42263.708333333336</v>
      </c>
    </row>
    <row r="3420" spans="1:20" ht="45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>E3420/D3420</f>
        <v>0.197625</v>
      </c>
      <c r="P3420">
        <f>E3420/L3420</f>
        <v>272.58620689655174</v>
      </c>
      <c r="Q3420" t="s">
        <v>8313</v>
      </c>
      <c r="R3420" t="s">
        <v>8353</v>
      </c>
      <c r="S3420" s="9">
        <f t="shared" si="106"/>
        <v>42128.605914351851</v>
      </c>
      <c r="T3420" s="9">
        <f t="shared" si="107"/>
        <v>42135.605914351851</v>
      </c>
    </row>
    <row r="3421" spans="1:20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>E3421/D3421</f>
        <v>5.1999999999999995E-4</v>
      </c>
      <c r="P3421">
        <f>E3421/L3421</f>
        <v>13</v>
      </c>
      <c r="Q3421" t="s">
        <v>8313</v>
      </c>
      <c r="R3421" t="s">
        <v>8353</v>
      </c>
      <c r="S3421" s="9">
        <f t="shared" si="106"/>
        <v>42062.47215277778</v>
      </c>
      <c r="T3421" s="9">
        <f t="shared" si="107"/>
        <v>42122.430486111109</v>
      </c>
    </row>
    <row r="3422" spans="1:20" ht="45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>E3422/D3422</f>
        <v>0.25030188679245285</v>
      </c>
      <c r="P3422">
        <f>E3422/L3422</f>
        <v>58.184210526315788</v>
      </c>
      <c r="Q3422" t="s">
        <v>8313</v>
      </c>
      <c r="R3422" t="s">
        <v>8353</v>
      </c>
      <c r="S3422" s="9">
        <f t="shared" si="106"/>
        <v>41843.916782407403</v>
      </c>
      <c r="T3422" s="9">
        <f t="shared" si="107"/>
        <v>41878.916782407403</v>
      </c>
    </row>
    <row r="3423" spans="1:20" ht="45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>E3423/D3423</f>
        <v>4.0000000000000002E-4</v>
      </c>
      <c r="P3423">
        <f>E3423/L3423</f>
        <v>10</v>
      </c>
      <c r="Q3423" t="s">
        <v>8313</v>
      </c>
      <c r="R3423" t="s">
        <v>8353</v>
      </c>
      <c r="S3423" s="9">
        <f t="shared" si="106"/>
        <v>42744.823136574072</v>
      </c>
      <c r="T3423" s="9">
        <f t="shared" si="107"/>
        <v>42784.823136574072</v>
      </c>
    </row>
    <row r="3424" spans="1:20" ht="30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>E3424/D3424</f>
        <v>0.26640000000000003</v>
      </c>
      <c r="P3424">
        <f>E3424/L3424</f>
        <v>70.10526315789474</v>
      </c>
      <c r="Q3424" t="s">
        <v>8313</v>
      </c>
      <c r="R3424" t="s">
        <v>8353</v>
      </c>
      <c r="S3424" s="9">
        <f t="shared" si="106"/>
        <v>41885.386805555558</v>
      </c>
      <c r="T3424" s="9">
        <f t="shared" si="107"/>
        <v>41916.386805555558</v>
      </c>
    </row>
    <row r="3425" spans="1:20" ht="45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>E3425/D3425</f>
        <v>4.7363636363636365E-2</v>
      </c>
      <c r="P3425">
        <f>E3425/L3425</f>
        <v>57.888888888888886</v>
      </c>
      <c r="Q3425" t="s">
        <v>8313</v>
      </c>
      <c r="R3425" t="s">
        <v>8353</v>
      </c>
      <c r="S3425" s="9">
        <f t="shared" si="106"/>
        <v>42614.913587962961</v>
      </c>
      <c r="T3425" s="9">
        <f t="shared" si="107"/>
        <v>42674.913587962961</v>
      </c>
    </row>
    <row r="3426" spans="1:20" ht="45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>E3426/D3426</f>
        <v>4.2435339894712751E-2</v>
      </c>
      <c r="P3426">
        <f>E3426/L3426</f>
        <v>125.27027027027027</v>
      </c>
      <c r="Q3426" t="s">
        <v>8313</v>
      </c>
      <c r="R3426" t="s">
        <v>8353</v>
      </c>
      <c r="S3426" s="9">
        <f t="shared" si="106"/>
        <v>42081.522939814815</v>
      </c>
      <c r="T3426" s="9">
        <f t="shared" si="107"/>
        <v>42111.522939814815</v>
      </c>
    </row>
    <row r="3427" spans="1:20" ht="45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>E3427/D3427</f>
        <v>0</v>
      </c>
      <c r="P3427" t="e">
        <f>E3427/L3427</f>
        <v>#DIV/0!</v>
      </c>
      <c r="Q3427" t="s">
        <v>8313</v>
      </c>
      <c r="R3427" t="s">
        <v>8353</v>
      </c>
      <c r="S3427" s="9">
        <f t="shared" si="106"/>
        <v>41843.42418981481</v>
      </c>
      <c r="T3427" s="9">
        <f t="shared" si="107"/>
        <v>41903.42418981481</v>
      </c>
    </row>
    <row r="3428" spans="1:20" ht="45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>E3428/D3428</f>
        <v>0.03</v>
      </c>
      <c r="P3428">
        <f>E3428/L3428</f>
        <v>300</v>
      </c>
      <c r="Q3428" t="s">
        <v>8313</v>
      </c>
      <c r="R3428" t="s">
        <v>8353</v>
      </c>
      <c r="S3428" s="9">
        <f t="shared" si="106"/>
        <v>42496.238738425927</v>
      </c>
      <c r="T3428" s="9">
        <f t="shared" si="107"/>
        <v>42526.238738425927</v>
      </c>
    </row>
    <row r="3429" spans="1:20" ht="45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>E3429/D3429</f>
        <v>0.57333333333333336</v>
      </c>
      <c r="P3429">
        <f>E3429/L3429</f>
        <v>43</v>
      </c>
      <c r="Q3429" t="s">
        <v>8313</v>
      </c>
      <c r="R3429" t="s">
        <v>8353</v>
      </c>
      <c r="S3429" s="9">
        <f t="shared" si="106"/>
        <v>42081.30700231481</v>
      </c>
      <c r="T3429" s="9">
        <f t="shared" si="107"/>
        <v>42095.30700231481</v>
      </c>
    </row>
    <row r="3430" spans="1:20" ht="45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>E3430/D3430</f>
        <v>1E-3</v>
      </c>
      <c r="P3430">
        <f>E3430/L3430</f>
        <v>1</v>
      </c>
      <c r="Q3430" t="s">
        <v>8313</v>
      </c>
      <c r="R3430" t="s">
        <v>8353</v>
      </c>
      <c r="S3430" s="9">
        <f t="shared" si="106"/>
        <v>42509.166203703702</v>
      </c>
      <c r="T3430" s="9">
        <f t="shared" si="107"/>
        <v>42517.341666666667</v>
      </c>
    </row>
    <row r="3431" spans="1:20" ht="30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>E3431/D3431</f>
        <v>3.0999999999999999E-3</v>
      </c>
      <c r="P3431">
        <f>E3431/L3431</f>
        <v>775</v>
      </c>
      <c r="Q3431" t="s">
        <v>8313</v>
      </c>
      <c r="R3431" t="s">
        <v>8353</v>
      </c>
      <c r="S3431" s="9">
        <f t="shared" si="106"/>
        <v>42534.441238425927</v>
      </c>
      <c r="T3431" s="9">
        <f t="shared" si="107"/>
        <v>42553.441238425927</v>
      </c>
    </row>
    <row r="3432" spans="1:20" ht="45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>E3432/D3432</f>
        <v>5.0000000000000001E-4</v>
      </c>
      <c r="P3432">
        <f>E3432/L3432</f>
        <v>5</v>
      </c>
      <c r="Q3432" t="s">
        <v>8313</v>
      </c>
      <c r="R3432" t="s">
        <v>8353</v>
      </c>
      <c r="S3432" s="9">
        <f t="shared" si="106"/>
        <v>42059.837175925924</v>
      </c>
      <c r="T3432" s="9">
        <f t="shared" si="107"/>
        <v>42089.795509259253</v>
      </c>
    </row>
    <row r="3433" spans="1:20" ht="45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>E3433/D3433</f>
        <v>9.8461538461538464E-5</v>
      </c>
      <c r="P3433">
        <f>E3433/L3433</f>
        <v>12.8</v>
      </c>
      <c r="Q3433" t="s">
        <v>8313</v>
      </c>
      <c r="R3433" t="s">
        <v>8353</v>
      </c>
      <c r="S3433" s="9">
        <f t="shared" si="106"/>
        <v>42435.733749999992</v>
      </c>
      <c r="T3433" s="9">
        <f t="shared" si="107"/>
        <v>42495.692083333335</v>
      </c>
    </row>
    <row r="3434" spans="1:20" ht="45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>E3434/D3434</f>
        <v>0.65</v>
      </c>
      <c r="P3434">
        <f>E3434/L3434</f>
        <v>14.444444444444445</v>
      </c>
      <c r="Q3434" t="s">
        <v>8313</v>
      </c>
      <c r="R3434" t="s">
        <v>8355</v>
      </c>
      <c r="S3434" s="9">
        <f t="shared" si="106"/>
        <v>42144.207199074073</v>
      </c>
      <c r="T3434" s="9">
        <f t="shared" si="107"/>
        <v>42165.207199074073</v>
      </c>
    </row>
    <row r="3435" spans="1:20" ht="45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>E3435/D3435</f>
        <v>0.12327272727272727</v>
      </c>
      <c r="P3435">
        <f>E3435/L3435</f>
        <v>356.84210526315792</v>
      </c>
      <c r="Q3435" t="s">
        <v>8313</v>
      </c>
      <c r="R3435" t="s">
        <v>8355</v>
      </c>
      <c r="S3435" s="9">
        <f t="shared" si="106"/>
        <v>42118.138101851851</v>
      </c>
      <c r="T3435" s="9">
        <f t="shared" si="107"/>
        <v>42148.138101851851</v>
      </c>
    </row>
    <row r="3436" spans="1:20" ht="45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>E3436/D3436</f>
        <v>0</v>
      </c>
      <c r="P3436" t="e">
        <f>E3436/L3436</f>
        <v>#DIV/0!</v>
      </c>
      <c r="Q3436" t="s">
        <v>8313</v>
      </c>
      <c r="R3436" t="s">
        <v>8355</v>
      </c>
      <c r="S3436" s="9">
        <f t="shared" si="106"/>
        <v>42682.942997685182</v>
      </c>
      <c r="T3436" s="9">
        <f t="shared" si="107"/>
        <v>42712.984664351847</v>
      </c>
    </row>
    <row r="3437" spans="1:20" ht="45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>E3437/D3437</f>
        <v>4.0266666666666666E-2</v>
      </c>
      <c r="P3437">
        <f>E3437/L3437</f>
        <v>37.75</v>
      </c>
      <c r="Q3437" t="s">
        <v>8313</v>
      </c>
      <c r="R3437" t="s">
        <v>8355</v>
      </c>
      <c r="S3437" s="9">
        <f t="shared" si="106"/>
        <v>42538.547094907401</v>
      </c>
      <c r="T3437" s="9">
        <f t="shared" si="107"/>
        <v>42598.547094907401</v>
      </c>
    </row>
    <row r="3438" spans="1:20" ht="45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>E3438/D3438</f>
        <v>1.0200000000000001E-2</v>
      </c>
      <c r="P3438">
        <f>E3438/L3438</f>
        <v>12.75</v>
      </c>
      <c r="Q3438" t="s">
        <v>8313</v>
      </c>
      <c r="R3438" t="s">
        <v>8355</v>
      </c>
      <c r="S3438" s="9">
        <f t="shared" si="106"/>
        <v>42018.732164351844</v>
      </c>
      <c r="T3438" s="9">
        <f t="shared" si="107"/>
        <v>42063.708333333336</v>
      </c>
    </row>
    <row r="3439" spans="1:20" ht="45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>E3439/D3439</f>
        <v>0.1174</v>
      </c>
      <c r="P3439">
        <f>E3439/L3439</f>
        <v>24.458333333333332</v>
      </c>
      <c r="Q3439" t="s">
        <v>8313</v>
      </c>
      <c r="R3439" t="s">
        <v>8355</v>
      </c>
      <c r="S3439" s="9">
        <f t="shared" si="106"/>
        <v>42010.759907407402</v>
      </c>
      <c r="T3439" s="9">
        <f t="shared" si="107"/>
        <v>42055.759907407402</v>
      </c>
    </row>
    <row r="3440" spans="1:20" ht="45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>E3440/D3440</f>
        <v>0</v>
      </c>
      <c r="P3440" t="e">
        <f>E3440/L3440</f>
        <v>#DIV/0!</v>
      </c>
      <c r="Q3440" t="s">
        <v>8313</v>
      </c>
      <c r="R3440" t="s">
        <v>8355</v>
      </c>
      <c r="S3440" s="9">
        <f t="shared" si="106"/>
        <v>42181.854143518511</v>
      </c>
      <c r="T3440" s="9">
        <f t="shared" si="107"/>
        <v>42211.854143518511</v>
      </c>
    </row>
    <row r="3441" spans="1:20" ht="45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>E3441/D3441</f>
        <v>0.59142857142857141</v>
      </c>
      <c r="P3441">
        <f>E3441/L3441</f>
        <v>53.07692307692308</v>
      </c>
      <c r="Q3441" t="s">
        <v>8313</v>
      </c>
      <c r="R3441" t="s">
        <v>8355</v>
      </c>
      <c r="S3441" s="9">
        <f t="shared" si="106"/>
        <v>42017.385902777773</v>
      </c>
      <c r="T3441" s="9">
        <f t="shared" si="107"/>
        <v>42047.385902777773</v>
      </c>
    </row>
    <row r="3442" spans="1:20" ht="45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>E3442/D3442</f>
        <v>5.9999999999999995E-4</v>
      </c>
      <c r="P3442">
        <f>E3442/L3442</f>
        <v>300</v>
      </c>
      <c r="Q3442" t="s">
        <v>8313</v>
      </c>
      <c r="R3442" t="s">
        <v>8355</v>
      </c>
      <c r="S3442" s="9">
        <f t="shared" si="106"/>
        <v>42157.389756944445</v>
      </c>
      <c r="T3442" s="9">
        <f t="shared" si="107"/>
        <v>42217.374999999993</v>
      </c>
    </row>
    <row r="3443" spans="1:20" ht="30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>E3443/D3443</f>
        <v>0.1145</v>
      </c>
      <c r="P3443">
        <f>E3443/L3443</f>
        <v>286.25</v>
      </c>
      <c r="Q3443" t="s">
        <v>8313</v>
      </c>
      <c r="R3443" t="s">
        <v>8355</v>
      </c>
      <c r="S3443" s="9">
        <f t="shared" si="106"/>
        <v>42009.28493055555</v>
      </c>
      <c r="T3443" s="9">
        <f t="shared" si="107"/>
        <v>42039.28493055555</v>
      </c>
    </row>
    <row r="3444" spans="1:20" ht="45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>E3444/D3444</f>
        <v>3.6666666666666666E-3</v>
      </c>
      <c r="P3444">
        <f>E3444/L3444</f>
        <v>36.666666666666664</v>
      </c>
      <c r="Q3444" t="s">
        <v>8313</v>
      </c>
      <c r="R3444" t="s">
        <v>8355</v>
      </c>
      <c r="S3444" s="9">
        <f t="shared" si="106"/>
        <v>42013.216168981475</v>
      </c>
      <c r="T3444" s="9">
        <f t="shared" si="107"/>
        <v>42051.216168981475</v>
      </c>
    </row>
    <row r="3445" spans="1:20" ht="45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>E3445/D3445</f>
        <v>0.52159999999999995</v>
      </c>
      <c r="P3445">
        <f>E3445/L3445</f>
        <v>49.20754716981132</v>
      </c>
      <c r="Q3445" t="s">
        <v>8313</v>
      </c>
      <c r="R3445" t="s">
        <v>8355</v>
      </c>
      <c r="S3445" s="9">
        <f t="shared" si="106"/>
        <v>41858.553449074076</v>
      </c>
      <c r="T3445" s="9">
        <f t="shared" si="107"/>
        <v>41888.666666666664</v>
      </c>
    </row>
    <row r="3446" spans="1:20" ht="45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>E3446/D3446</f>
        <v>2.0000000000000002E-5</v>
      </c>
      <c r="P3446">
        <f>E3446/L3446</f>
        <v>1</v>
      </c>
      <c r="Q3446" t="s">
        <v>8313</v>
      </c>
      <c r="R3446" t="s">
        <v>8355</v>
      </c>
      <c r="S3446" s="9">
        <f t="shared" si="106"/>
        <v>42460.112280092588</v>
      </c>
      <c r="T3446" s="9">
        <f t="shared" si="107"/>
        <v>42490.023611111108</v>
      </c>
    </row>
    <row r="3447" spans="1:20" ht="45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>E3447/D3447</f>
        <v>1.2500000000000001E-2</v>
      </c>
      <c r="P3447">
        <f>E3447/L3447</f>
        <v>12.5</v>
      </c>
      <c r="Q3447" t="s">
        <v>8313</v>
      </c>
      <c r="R3447" t="s">
        <v>8355</v>
      </c>
      <c r="S3447" s="9">
        <f t="shared" si="106"/>
        <v>41861.558761574073</v>
      </c>
      <c r="T3447" s="9">
        <f t="shared" si="107"/>
        <v>41882.558761574073</v>
      </c>
    </row>
    <row r="3448" spans="1:20" ht="45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>E3448/D3448</f>
        <v>0.54520000000000002</v>
      </c>
      <c r="P3448">
        <f>E3448/L3448</f>
        <v>109.04</v>
      </c>
      <c r="Q3448" t="s">
        <v>8313</v>
      </c>
      <c r="R3448" t="s">
        <v>8355</v>
      </c>
      <c r="S3448" s="9">
        <f t="shared" si="106"/>
        <v>42293.645208333335</v>
      </c>
      <c r="T3448" s="9">
        <f t="shared" si="107"/>
        <v>42352.040972222218</v>
      </c>
    </row>
    <row r="3449" spans="1:20" ht="30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>E3449/D3449</f>
        <v>0.25</v>
      </c>
      <c r="P3449">
        <f>E3449/L3449</f>
        <v>41.666666666666664</v>
      </c>
      <c r="Q3449" t="s">
        <v>8313</v>
      </c>
      <c r="R3449" t="s">
        <v>8355</v>
      </c>
      <c r="S3449" s="9">
        <f t="shared" si="106"/>
        <v>42242.780347222222</v>
      </c>
      <c r="T3449" s="9">
        <f t="shared" si="107"/>
        <v>42272.780347222222</v>
      </c>
    </row>
    <row r="3450" spans="1:20" ht="45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>E3450/D3450</f>
        <v>0</v>
      </c>
      <c r="P3450" t="e">
        <f>E3450/L3450</f>
        <v>#DIV/0!</v>
      </c>
      <c r="Q3450" t="s">
        <v>8313</v>
      </c>
      <c r="R3450" t="s">
        <v>8355</v>
      </c>
      <c r="S3450" s="9">
        <f t="shared" si="106"/>
        <v>42172.477766203701</v>
      </c>
      <c r="T3450" s="9">
        <f t="shared" si="107"/>
        <v>42202.468055555553</v>
      </c>
    </row>
    <row r="3451" spans="1:20" ht="45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>E3451/D3451</f>
        <v>3.4125000000000003E-2</v>
      </c>
      <c r="P3451">
        <f>E3451/L3451</f>
        <v>22.75</v>
      </c>
      <c r="Q3451" t="s">
        <v>8313</v>
      </c>
      <c r="R3451" t="s">
        <v>8355</v>
      </c>
      <c r="S3451" s="9">
        <f t="shared" si="106"/>
        <v>42095.166342592587</v>
      </c>
      <c r="T3451" s="9">
        <f t="shared" si="107"/>
        <v>42125.166342592587</v>
      </c>
    </row>
    <row r="3452" spans="1:20" ht="45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>E3452/D3452</f>
        <v>0</v>
      </c>
      <c r="P3452" t="e">
        <f>E3452/L3452</f>
        <v>#DIV/0!</v>
      </c>
      <c r="Q3452" t="s">
        <v>8313</v>
      </c>
      <c r="R3452" t="s">
        <v>8355</v>
      </c>
      <c r="S3452" s="9">
        <f t="shared" si="106"/>
        <v>42236.067719907405</v>
      </c>
      <c r="T3452" s="9">
        <f t="shared" si="107"/>
        <v>42266.067719907405</v>
      </c>
    </row>
    <row r="3453" spans="1:20" ht="45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>E3453/D3453</f>
        <v>0.46363636363636362</v>
      </c>
      <c r="P3453">
        <f>E3453/L3453</f>
        <v>70.833333333333329</v>
      </c>
      <c r="Q3453" t="s">
        <v>8313</v>
      </c>
      <c r="R3453" t="s">
        <v>8355</v>
      </c>
      <c r="S3453" s="9">
        <f t="shared" si="106"/>
        <v>42057.069525462961</v>
      </c>
      <c r="T3453" s="9">
        <f t="shared" si="107"/>
        <v>42117.027858796289</v>
      </c>
    </row>
    <row r="3454" spans="1:20" ht="45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>E3454/D3454</f>
        <v>0</v>
      </c>
      <c r="P3454" t="e">
        <f>E3454/L3454</f>
        <v>#DIV/0!</v>
      </c>
      <c r="Q3454" t="s">
        <v>8313</v>
      </c>
      <c r="R3454" t="s">
        <v>8355</v>
      </c>
      <c r="S3454" s="9">
        <f t="shared" si="106"/>
        <v>42291.6249537037</v>
      </c>
      <c r="T3454" s="9">
        <f t="shared" si="107"/>
        <v>42351.666620370372</v>
      </c>
    </row>
    <row r="3455" spans="1:20" ht="45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>E3455/D3455</f>
        <v>1.9999999999999999E-6</v>
      </c>
      <c r="P3455">
        <f>E3455/L3455</f>
        <v>1</v>
      </c>
      <c r="Q3455" t="s">
        <v>8313</v>
      </c>
      <c r="R3455" t="s">
        <v>8355</v>
      </c>
      <c r="S3455" s="9">
        <f t="shared" si="106"/>
        <v>42436.886157407404</v>
      </c>
      <c r="T3455" s="9">
        <f t="shared" si="107"/>
        <v>42495.499999999993</v>
      </c>
    </row>
    <row r="3456" spans="1:20" ht="45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>E3456/D3456</f>
        <v>3.3333333333333332E-4</v>
      </c>
      <c r="P3456">
        <f>E3456/L3456</f>
        <v>1</v>
      </c>
      <c r="Q3456" t="s">
        <v>8313</v>
      </c>
      <c r="R3456" t="s">
        <v>8355</v>
      </c>
      <c r="S3456" s="9">
        <f t="shared" si="106"/>
        <v>41942.638773148145</v>
      </c>
      <c r="T3456" s="9">
        <f t="shared" si="107"/>
        <v>41972.680439814816</v>
      </c>
    </row>
    <row r="3457" spans="1:20" ht="45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>E3457/D3457</f>
        <v>0.51023391812865493</v>
      </c>
      <c r="P3457">
        <f>E3457/L3457</f>
        <v>147.88135593220338</v>
      </c>
      <c r="Q3457" t="s">
        <v>8313</v>
      </c>
      <c r="R3457" t="s">
        <v>8355</v>
      </c>
      <c r="S3457" s="9">
        <f t="shared" si="106"/>
        <v>41880.54510416666</v>
      </c>
      <c r="T3457" s="9">
        <f t="shared" si="107"/>
        <v>41904.957638888889</v>
      </c>
    </row>
    <row r="3458" spans="1:20" ht="45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0.2</v>
      </c>
      <c r="P3458">
        <f>E3458/L3458</f>
        <v>100</v>
      </c>
      <c r="Q3458" t="s">
        <v>8313</v>
      </c>
      <c r="R3458" t="s">
        <v>8355</v>
      </c>
      <c r="S3458" s="9">
        <f t="shared" si="106"/>
        <v>41946.728576388887</v>
      </c>
      <c r="T3458" s="9">
        <f t="shared" si="107"/>
        <v>41966.728576388887</v>
      </c>
    </row>
    <row r="3459" spans="1:20" ht="45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>E3459/D3459</f>
        <v>0.35239999999999999</v>
      </c>
      <c r="P3459">
        <f>E3459/L3459</f>
        <v>56.838709677419352</v>
      </c>
      <c r="Q3459" t="s">
        <v>8313</v>
      </c>
      <c r="R3459" t="s">
        <v>8355</v>
      </c>
      <c r="S3459" s="9">
        <f t="shared" ref="S3459:S3522" si="108">(J3459/86400)+25569+(-5/24)</f>
        <v>42649.415127314809</v>
      </c>
      <c r="T3459" s="9">
        <f t="shared" ref="T3459:T3522" si="109">(I3459/86400)+25569+(-5/24)</f>
        <v>42692.833333333336</v>
      </c>
    </row>
    <row r="3460" spans="1:20" ht="45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>E3460/D3460</f>
        <v>4.2466666666666666E-2</v>
      </c>
      <c r="P3460">
        <f>E3460/L3460</f>
        <v>176.94444444444446</v>
      </c>
      <c r="Q3460" t="s">
        <v>8313</v>
      </c>
      <c r="R3460" t="s">
        <v>8355</v>
      </c>
      <c r="S3460" s="9">
        <f t="shared" si="108"/>
        <v>42700.958032407405</v>
      </c>
      <c r="T3460" s="9">
        <f t="shared" si="109"/>
        <v>42748.957638888889</v>
      </c>
    </row>
    <row r="3461" spans="1:20" ht="30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>E3461/D3461</f>
        <v>0.36457142857142855</v>
      </c>
      <c r="P3461">
        <f>E3461/L3461</f>
        <v>127.6</v>
      </c>
      <c r="Q3461" t="s">
        <v>8313</v>
      </c>
      <c r="R3461" t="s">
        <v>8355</v>
      </c>
      <c r="S3461" s="9">
        <f t="shared" si="108"/>
        <v>42450.674490740734</v>
      </c>
      <c r="T3461" s="9">
        <f t="shared" si="109"/>
        <v>42480.674490740734</v>
      </c>
    </row>
    <row r="3462" spans="1:20" ht="45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>E3462/D3462</f>
        <v>0</v>
      </c>
      <c r="P3462" t="e">
        <f>E3462/L3462</f>
        <v>#DIV/0!</v>
      </c>
      <c r="Q3462" t="s">
        <v>8313</v>
      </c>
      <c r="R3462" t="s">
        <v>8355</v>
      </c>
      <c r="S3462" s="9">
        <f t="shared" si="108"/>
        <v>42226.486446759256</v>
      </c>
      <c r="T3462" s="9">
        <f t="shared" si="109"/>
        <v>42261.486446759256</v>
      </c>
    </row>
    <row r="3463" spans="1:20" ht="60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>E3463/D3463</f>
        <v>0.30866666666666664</v>
      </c>
      <c r="P3463">
        <f>E3463/L3463</f>
        <v>66.142857142857139</v>
      </c>
      <c r="Q3463" t="s">
        <v>8313</v>
      </c>
      <c r="R3463" t="s">
        <v>8355</v>
      </c>
      <c r="S3463" s="9">
        <f t="shared" si="108"/>
        <v>41975.492303240739</v>
      </c>
      <c r="T3463" s="9">
        <f t="shared" si="109"/>
        <v>42005.492303240739</v>
      </c>
    </row>
    <row r="3464" spans="1:20" ht="30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>E3464/D3464</f>
        <v>6.545454545454546E-2</v>
      </c>
      <c r="P3464">
        <f>E3464/L3464</f>
        <v>108</v>
      </c>
      <c r="Q3464" t="s">
        <v>8313</v>
      </c>
      <c r="R3464" t="s">
        <v>8355</v>
      </c>
      <c r="S3464" s="9">
        <f t="shared" si="108"/>
        <v>42053.464490740742</v>
      </c>
      <c r="T3464" s="9">
        <f t="shared" si="109"/>
        <v>42113.42282407407</v>
      </c>
    </row>
    <row r="3465" spans="1:20" ht="45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>E3465/D3465</f>
        <v>4.0000000000000003E-5</v>
      </c>
      <c r="P3465">
        <f>E3465/L3465</f>
        <v>1</v>
      </c>
      <c r="Q3465" t="s">
        <v>8313</v>
      </c>
      <c r="R3465" t="s">
        <v>8355</v>
      </c>
      <c r="S3465" s="9">
        <f t="shared" si="108"/>
        <v>42590.468819444439</v>
      </c>
      <c r="T3465" s="9">
        <f t="shared" si="109"/>
        <v>42650.424305555549</v>
      </c>
    </row>
    <row r="3466" spans="1:20" ht="75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>E3466/D3466</f>
        <v>5.5E-2</v>
      </c>
      <c r="P3466">
        <f>E3466/L3466</f>
        <v>18.333333333333332</v>
      </c>
      <c r="Q3466" t="s">
        <v>8313</v>
      </c>
      <c r="R3466" t="s">
        <v>8355</v>
      </c>
      <c r="S3466" s="9">
        <f t="shared" si="108"/>
        <v>42104.573263888888</v>
      </c>
      <c r="T3466" s="9">
        <f t="shared" si="109"/>
        <v>42134.573263888888</v>
      </c>
    </row>
    <row r="3467" spans="1:20" ht="45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>E3467/D3467</f>
        <v>0</v>
      </c>
      <c r="P3467" t="e">
        <f>E3467/L3467</f>
        <v>#DIV/0!</v>
      </c>
      <c r="Q3467" t="s">
        <v>8313</v>
      </c>
      <c r="R3467" t="s">
        <v>8355</v>
      </c>
      <c r="S3467" s="9">
        <f t="shared" si="108"/>
        <v>41899.41873842592</v>
      </c>
      <c r="T3467" s="9">
        <f t="shared" si="109"/>
        <v>41917</v>
      </c>
    </row>
    <row r="3468" spans="1:20" ht="60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>E3468/D3468</f>
        <v>2.1428571428571429E-2</v>
      </c>
      <c r="P3468">
        <f>E3468/L3468</f>
        <v>7.5</v>
      </c>
      <c r="Q3468" t="s">
        <v>8313</v>
      </c>
      <c r="R3468" t="s">
        <v>8355</v>
      </c>
      <c r="S3468" s="9">
        <f t="shared" si="108"/>
        <v>42297.607951388891</v>
      </c>
      <c r="T3468" s="9">
        <f t="shared" si="109"/>
        <v>42338.499999999993</v>
      </c>
    </row>
    <row r="3469" spans="1:20" ht="45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>E3469/D3469</f>
        <v>0</v>
      </c>
      <c r="P3469" t="e">
        <f>E3469/L3469</f>
        <v>#DIV/0!</v>
      </c>
      <c r="Q3469" t="s">
        <v>8313</v>
      </c>
      <c r="R3469" t="s">
        <v>8355</v>
      </c>
      <c r="S3469" s="9">
        <f t="shared" si="108"/>
        <v>42284.935636574075</v>
      </c>
      <c r="T3469" s="9">
        <f t="shared" si="109"/>
        <v>42324.977303240739</v>
      </c>
    </row>
    <row r="3470" spans="1:20" ht="45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>E3470/D3470</f>
        <v>0.16420000000000001</v>
      </c>
      <c r="P3470">
        <f>E3470/L3470</f>
        <v>68.416666666666671</v>
      </c>
      <c r="Q3470" t="s">
        <v>8313</v>
      </c>
      <c r="R3470" t="s">
        <v>8355</v>
      </c>
      <c r="S3470" s="9">
        <f t="shared" si="108"/>
        <v>42409.033414351848</v>
      </c>
      <c r="T3470" s="9">
        <f t="shared" si="109"/>
        <v>42436.999305555553</v>
      </c>
    </row>
    <row r="3471" spans="1:20" ht="45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>E3471/D3471</f>
        <v>1E-3</v>
      </c>
      <c r="P3471">
        <f>E3471/L3471</f>
        <v>1</v>
      </c>
      <c r="Q3471" t="s">
        <v>8313</v>
      </c>
      <c r="R3471" t="s">
        <v>8355</v>
      </c>
      <c r="S3471" s="9">
        <f t="shared" si="108"/>
        <v>42665.762013888881</v>
      </c>
      <c r="T3471" s="9">
        <f t="shared" si="109"/>
        <v>42695.803680555553</v>
      </c>
    </row>
    <row r="3472" spans="1:20" ht="45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>E3472/D3472</f>
        <v>4.8099999999999997E-2</v>
      </c>
      <c r="P3472">
        <f>E3472/L3472</f>
        <v>60.125</v>
      </c>
      <c r="Q3472" t="s">
        <v>8313</v>
      </c>
      <c r="R3472" t="s">
        <v>8355</v>
      </c>
      <c r="S3472" s="9">
        <f t="shared" si="108"/>
        <v>42140.21298611111</v>
      </c>
      <c r="T3472" s="9">
        <f t="shared" si="109"/>
        <v>42171.770833333336</v>
      </c>
    </row>
    <row r="3473" spans="1:20" ht="45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>E3473/D3473</f>
        <v>0.06</v>
      </c>
      <c r="P3473">
        <f>E3473/L3473</f>
        <v>15</v>
      </c>
      <c r="Q3473" t="s">
        <v>8313</v>
      </c>
      <c r="R3473" t="s">
        <v>8355</v>
      </c>
      <c r="S3473" s="9">
        <f t="shared" si="108"/>
        <v>42598.540821759256</v>
      </c>
      <c r="T3473" s="9">
        <f t="shared" si="109"/>
        <v>42643.540821759256</v>
      </c>
    </row>
    <row r="3474" spans="1:20" ht="30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>E3474/D3474</f>
        <v>9.3100000000000002E-2</v>
      </c>
      <c r="P3474">
        <f>E3474/L3474</f>
        <v>60.064516129032256</v>
      </c>
      <c r="Q3474" t="s">
        <v>8313</v>
      </c>
      <c r="R3474" t="s">
        <v>8314</v>
      </c>
      <c r="S3474" s="9">
        <f t="shared" si="108"/>
        <v>42204.962685185186</v>
      </c>
      <c r="T3474" s="9">
        <f t="shared" si="109"/>
        <v>42234.962685185186</v>
      </c>
    </row>
    <row r="3475" spans="1:20" ht="45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>E3475/D3475</f>
        <v>7.2400000000000006E-2</v>
      </c>
      <c r="P3475">
        <f>E3475/L3475</f>
        <v>72.400000000000006</v>
      </c>
      <c r="Q3475" t="s">
        <v>8313</v>
      </c>
      <c r="R3475" t="s">
        <v>8314</v>
      </c>
      <c r="S3475" s="9">
        <f t="shared" si="108"/>
        <v>42040.996666666666</v>
      </c>
      <c r="T3475" s="9">
        <f t="shared" si="109"/>
        <v>42085.954999999994</v>
      </c>
    </row>
    <row r="3476" spans="1:20" ht="45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>E3476/D3476</f>
        <v>0.1</v>
      </c>
      <c r="P3476">
        <f>E3476/L3476</f>
        <v>100</v>
      </c>
      <c r="Q3476" t="s">
        <v>8313</v>
      </c>
      <c r="R3476" t="s">
        <v>8314</v>
      </c>
      <c r="S3476" s="9">
        <f t="shared" si="108"/>
        <v>42203.46943287037</v>
      </c>
      <c r="T3476" s="9">
        <f t="shared" si="109"/>
        <v>42233.46943287037</v>
      </c>
    </row>
    <row r="3477" spans="1:20" ht="45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>E3477/D3477</f>
        <v>0.11272727272727273</v>
      </c>
      <c r="P3477">
        <f>E3477/L3477</f>
        <v>51.666666666666664</v>
      </c>
      <c r="Q3477" t="s">
        <v>8313</v>
      </c>
      <c r="R3477" t="s">
        <v>8314</v>
      </c>
      <c r="S3477" s="9">
        <f t="shared" si="108"/>
        <v>41983.544513888883</v>
      </c>
      <c r="T3477" s="9">
        <f t="shared" si="109"/>
        <v>42013.932638888888</v>
      </c>
    </row>
    <row r="3478" spans="1:20" ht="30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>E3478/D3478</f>
        <v>0.15411764705882353</v>
      </c>
      <c r="P3478">
        <f>E3478/L3478</f>
        <v>32.75</v>
      </c>
      <c r="Q3478" t="s">
        <v>8313</v>
      </c>
      <c r="R3478" t="s">
        <v>8314</v>
      </c>
      <c r="S3478" s="9">
        <f t="shared" si="108"/>
        <v>41968.469131944446</v>
      </c>
      <c r="T3478" s="9">
        <f t="shared" si="109"/>
        <v>42028.291666666664</v>
      </c>
    </row>
    <row r="3479" spans="1:20" ht="45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>E3479/D3479</f>
        <v>0</v>
      </c>
      <c r="P3479" t="e">
        <f>E3479/L3479</f>
        <v>#DIV/0!</v>
      </c>
      <c r="Q3479" t="s">
        <v>8313</v>
      </c>
      <c r="R3479" t="s">
        <v>8314</v>
      </c>
      <c r="S3479" s="9">
        <f t="shared" si="108"/>
        <v>42102.816064814811</v>
      </c>
      <c r="T3479" s="9">
        <f t="shared" si="109"/>
        <v>42112.729166666664</v>
      </c>
    </row>
    <row r="3480" spans="1:20" ht="45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>E3480/D3480</f>
        <v>0.28466666666666668</v>
      </c>
      <c r="P3480">
        <f>E3480/L3480</f>
        <v>61</v>
      </c>
      <c r="Q3480" t="s">
        <v>8313</v>
      </c>
      <c r="R3480" t="s">
        <v>8314</v>
      </c>
      <c r="S3480" s="9">
        <f t="shared" si="108"/>
        <v>42089.693240740737</v>
      </c>
      <c r="T3480" s="9">
        <f t="shared" si="109"/>
        <v>42149.693240740737</v>
      </c>
    </row>
    <row r="3481" spans="1:20" ht="30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>E3481/D3481</f>
        <v>0.13333333333333333</v>
      </c>
      <c r="P3481">
        <f>E3481/L3481</f>
        <v>10</v>
      </c>
      <c r="Q3481" t="s">
        <v>8313</v>
      </c>
      <c r="R3481" t="s">
        <v>8314</v>
      </c>
      <c r="S3481" s="9">
        <f t="shared" si="108"/>
        <v>42122.484826388885</v>
      </c>
      <c r="T3481" s="9">
        <f t="shared" si="109"/>
        <v>42152.484826388885</v>
      </c>
    </row>
    <row r="3482" spans="1:20" ht="45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6.6666666666666671E-3</v>
      </c>
      <c r="P3482">
        <f>E3482/L3482</f>
        <v>10</v>
      </c>
      <c r="Q3482" t="s">
        <v>8313</v>
      </c>
      <c r="R3482" t="s">
        <v>8314</v>
      </c>
      <c r="S3482" s="9">
        <f t="shared" si="108"/>
        <v>42048.503391203696</v>
      </c>
      <c r="T3482" s="9">
        <f t="shared" si="109"/>
        <v>42086.541666666664</v>
      </c>
    </row>
    <row r="3483" spans="1:20" ht="30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>E3483/D3483</f>
        <v>0.21428571428571427</v>
      </c>
      <c r="P3483">
        <f>E3483/L3483</f>
        <v>37.5</v>
      </c>
      <c r="Q3483" t="s">
        <v>8313</v>
      </c>
      <c r="R3483" t="s">
        <v>8314</v>
      </c>
      <c r="S3483" s="9">
        <f t="shared" si="108"/>
        <v>42297.482673611106</v>
      </c>
      <c r="T3483" s="9">
        <f t="shared" si="109"/>
        <v>42320.082638888889</v>
      </c>
    </row>
    <row r="3484" spans="1:20" ht="30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>E3484/D3484</f>
        <v>0.18</v>
      </c>
      <c r="P3484">
        <f>E3484/L3484</f>
        <v>45</v>
      </c>
      <c r="Q3484" t="s">
        <v>8313</v>
      </c>
      <c r="R3484" t="s">
        <v>8314</v>
      </c>
      <c r="S3484" s="9">
        <f t="shared" si="108"/>
        <v>41813.730381944442</v>
      </c>
      <c r="T3484" s="9">
        <f t="shared" si="109"/>
        <v>41835.708333333328</v>
      </c>
    </row>
    <row r="3485" spans="1:20" ht="45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>E3485/D3485</f>
        <v>0.20125000000000001</v>
      </c>
      <c r="P3485">
        <f>E3485/L3485</f>
        <v>100.625</v>
      </c>
      <c r="Q3485" t="s">
        <v>8313</v>
      </c>
      <c r="R3485" t="s">
        <v>8314</v>
      </c>
      <c r="S3485" s="9">
        <f t="shared" si="108"/>
        <v>42548.241527777776</v>
      </c>
      <c r="T3485" s="9">
        <f t="shared" si="109"/>
        <v>42568.241527777776</v>
      </c>
    </row>
    <row r="3486" spans="1:20" ht="45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>E3486/D3486</f>
        <v>0.17899999999999999</v>
      </c>
      <c r="P3486">
        <f>E3486/L3486</f>
        <v>25.571428571428573</v>
      </c>
      <c r="Q3486" t="s">
        <v>8313</v>
      </c>
      <c r="R3486" t="s">
        <v>8314</v>
      </c>
      <c r="S3486" s="9">
        <f t="shared" si="108"/>
        <v>41832.881423611107</v>
      </c>
      <c r="T3486" s="9">
        <f t="shared" si="109"/>
        <v>41862.870810185181</v>
      </c>
    </row>
    <row r="3487" spans="1:20" ht="45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>E3487/D3487</f>
        <v>0</v>
      </c>
      <c r="P3487" t="e">
        <f>E3487/L3487</f>
        <v>#DIV/0!</v>
      </c>
      <c r="Q3487" t="s">
        <v>8313</v>
      </c>
      <c r="R3487" t="s">
        <v>8314</v>
      </c>
      <c r="S3487" s="9">
        <f t="shared" si="108"/>
        <v>42325.712384259255</v>
      </c>
      <c r="T3487" s="9">
        <f t="shared" si="109"/>
        <v>42355.712384259255</v>
      </c>
    </row>
    <row r="3488" spans="1:20" ht="45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>E3488/D3488</f>
        <v>0.02</v>
      </c>
      <c r="P3488">
        <f>E3488/L3488</f>
        <v>25</v>
      </c>
      <c r="Q3488" t="s">
        <v>8313</v>
      </c>
      <c r="R3488" t="s">
        <v>8314</v>
      </c>
      <c r="S3488" s="9">
        <f t="shared" si="108"/>
        <v>41858.006296296291</v>
      </c>
      <c r="T3488" s="9">
        <f t="shared" si="109"/>
        <v>41888.006296296291</v>
      </c>
    </row>
    <row r="3489" spans="1:20" ht="30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>E3489/D3489</f>
        <v>0</v>
      </c>
      <c r="P3489" t="e">
        <f>E3489/L3489</f>
        <v>#DIV/0!</v>
      </c>
      <c r="Q3489" t="s">
        <v>8313</v>
      </c>
      <c r="R3489" t="s">
        <v>8314</v>
      </c>
      <c r="S3489" s="9">
        <f t="shared" si="108"/>
        <v>41793.501898148148</v>
      </c>
      <c r="T3489" s="9">
        <f t="shared" si="109"/>
        <v>41823.501898148148</v>
      </c>
    </row>
    <row r="3490" spans="1:20" ht="45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>E3490/D3490</f>
        <v>0</v>
      </c>
      <c r="P3490" t="e">
        <f>E3490/L3490</f>
        <v>#DIV/0!</v>
      </c>
      <c r="Q3490" t="s">
        <v>8313</v>
      </c>
      <c r="R3490" t="s">
        <v>8314</v>
      </c>
      <c r="S3490" s="9">
        <f t="shared" si="108"/>
        <v>41793.605925925927</v>
      </c>
      <c r="T3490" s="9">
        <f t="shared" si="109"/>
        <v>41824.957638888889</v>
      </c>
    </row>
    <row r="3491" spans="1:20" ht="45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>E3491/D3491</f>
        <v>0.1</v>
      </c>
      <c r="P3491">
        <f>E3491/L3491</f>
        <v>10</v>
      </c>
      <c r="Q3491" t="s">
        <v>8313</v>
      </c>
      <c r="R3491" t="s">
        <v>8314</v>
      </c>
      <c r="S3491" s="9">
        <f t="shared" si="108"/>
        <v>41831.489606481475</v>
      </c>
      <c r="T3491" s="9">
        <f t="shared" si="109"/>
        <v>41861.489606481475</v>
      </c>
    </row>
    <row r="3492" spans="1:20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2.3764705882352941E-2</v>
      </c>
      <c r="P3492">
        <f>E3492/L3492</f>
        <v>202</v>
      </c>
      <c r="Q3492" t="s">
        <v>8313</v>
      </c>
      <c r="R3492" t="s">
        <v>8314</v>
      </c>
      <c r="S3492" s="9">
        <f t="shared" si="108"/>
        <v>42621.18100694444</v>
      </c>
      <c r="T3492" s="9">
        <f t="shared" si="109"/>
        <v>42651.18100694444</v>
      </c>
    </row>
    <row r="3493" spans="1:20" ht="30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>E3493/D3493</f>
        <v>0.01</v>
      </c>
      <c r="P3493">
        <f>E3493/L3493</f>
        <v>25</v>
      </c>
      <c r="Q3493" t="s">
        <v>8313</v>
      </c>
      <c r="R3493" t="s">
        <v>8314</v>
      </c>
      <c r="S3493" s="9">
        <f t="shared" si="108"/>
        <v>42164.091388888883</v>
      </c>
      <c r="T3493" s="9">
        <f t="shared" si="109"/>
        <v>42190.749305555553</v>
      </c>
    </row>
    <row r="3494" spans="1:20" ht="75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>E3494/D3494</f>
        <v>6.6666666666666671E-3</v>
      </c>
      <c r="P3494">
        <f>E3494/L3494</f>
        <v>500</v>
      </c>
      <c r="Q3494" t="s">
        <v>8313</v>
      </c>
      <c r="R3494" t="s">
        <v>8355</v>
      </c>
      <c r="S3494" s="9">
        <f t="shared" si="108"/>
        <v>42333.487488425926</v>
      </c>
      <c r="T3494" s="9">
        <f t="shared" si="109"/>
        <v>42361.470833333333</v>
      </c>
    </row>
    <row r="3495" spans="1:20" ht="45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>E3495/D3495</f>
        <v>3.267605633802817E-2</v>
      </c>
      <c r="P3495">
        <f>E3495/L3495</f>
        <v>29</v>
      </c>
      <c r="Q3495" t="s">
        <v>8313</v>
      </c>
      <c r="R3495" t="s">
        <v>8355</v>
      </c>
      <c r="S3495" s="9">
        <f t="shared" si="108"/>
        <v>42138.590486111112</v>
      </c>
      <c r="T3495" s="9">
        <f t="shared" si="109"/>
        <v>42170.590486111112</v>
      </c>
    </row>
    <row r="3496" spans="1:20" ht="45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>E3496/D3496</f>
        <v>0</v>
      </c>
      <c r="P3496" t="e">
        <f>E3496/L3496</f>
        <v>#DIV/0!</v>
      </c>
      <c r="Q3496" t="s">
        <v>8313</v>
      </c>
      <c r="R3496" t="s">
        <v>8355</v>
      </c>
      <c r="S3496" s="9">
        <f t="shared" si="108"/>
        <v>42666.458599537036</v>
      </c>
      <c r="T3496" s="9">
        <f t="shared" si="109"/>
        <v>42696.5002662037</v>
      </c>
    </row>
    <row r="3497" spans="1:20" ht="30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>E3497/D3497</f>
        <v>0</v>
      </c>
      <c r="P3497" t="e">
        <f>E3497/L3497</f>
        <v>#DIV/0!</v>
      </c>
      <c r="Q3497" t="s">
        <v>8313</v>
      </c>
      <c r="R3497" t="s">
        <v>8355</v>
      </c>
      <c r="S3497" s="9">
        <f t="shared" si="108"/>
        <v>41766.4837037037</v>
      </c>
      <c r="T3497" s="9">
        <f t="shared" si="109"/>
        <v>41826.4837037037</v>
      </c>
    </row>
    <row r="3498" spans="1:20" ht="30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>E3498/D3498</f>
        <v>2.8E-3</v>
      </c>
      <c r="P3498">
        <f>E3498/L3498</f>
        <v>17.5</v>
      </c>
      <c r="Q3498" t="s">
        <v>8313</v>
      </c>
      <c r="R3498" t="s">
        <v>8355</v>
      </c>
      <c r="S3498" s="9">
        <f t="shared" si="108"/>
        <v>42170.238680555551</v>
      </c>
      <c r="T3498" s="9">
        <f t="shared" si="109"/>
        <v>42200.238680555551</v>
      </c>
    </row>
    <row r="3499" spans="1:20" ht="45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>E3499/D3499</f>
        <v>0.59657142857142853</v>
      </c>
      <c r="P3499">
        <f>E3499/L3499</f>
        <v>174</v>
      </c>
      <c r="Q3499" t="s">
        <v>8313</v>
      </c>
      <c r="R3499" t="s">
        <v>8355</v>
      </c>
      <c r="S3499" s="9">
        <f t="shared" si="108"/>
        <v>41968.73065972222</v>
      </c>
      <c r="T3499" s="9">
        <f t="shared" si="109"/>
        <v>41989.73065972222</v>
      </c>
    </row>
    <row r="3500" spans="1:20" ht="45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>E3500/D3500</f>
        <v>0.01</v>
      </c>
      <c r="P3500">
        <f>E3500/L3500</f>
        <v>50</v>
      </c>
      <c r="Q3500" t="s">
        <v>8313</v>
      </c>
      <c r="R3500" t="s">
        <v>8355</v>
      </c>
      <c r="S3500" s="9">
        <f t="shared" si="108"/>
        <v>42132.372152777774</v>
      </c>
      <c r="T3500" s="9">
        <f t="shared" si="109"/>
        <v>42162.372152777774</v>
      </c>
    </row>
    <row r="3501" spans="1:20" ht="45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>E3501/D3501</f>
        <v>1.6666666666666666E-2</v>
      </c>
      <c r="P3501">
        <f>E3501/L3501</f>
        <v>5</v>
      </c>
      <c r="Q3501" t="s">
        <v>8313</v>
      </c>
      <c r="R3501" t="s">
        <v>8355</v>
      </c>
      <c r="S3501" s="9">
        <f t="shared" si="108"/>
        <v>42201.227893518517</v>
      </c>
      <c r="T3501" s="9">
        <f t="shared" si="109"/>
        <v>42244.729166666664</v>
      </c>
    </row>
    <row r="3502" spans="1:20" ht="45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>E3502/D3502</f>
        <v>4.4444444444444447E-5</v>
      </c>
      <c r="P3502">
        <f>E3502/L3502</f>
        <v>1</v>
      </c>
      <c r="Q3502" t="s">
        <v>8313</v>
      </c>
      <c r="R3502" t="s">
        <v>8355</v>
      </c>
      <c r="S3502" s="9">
        <f t="shared" si="108"/>
        <v>42688.821250000001</v>
      </c>
      <c r="T3502" s="9">
        <f t="shared" si="109"/>
        <v>42748.821250000001</v>
      </c>
    </row>
    <row r="3503" spans="1:20" ht="45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>E3503/D3503</f>
        <v>0.89666666666666661</v>
      </c>
      <c r="P3503">
        <f>E3503/L3503</f>
        <v>145.40540540540542</v>
      </c>
      <c r="Q3503" t="s">
        <v>8313</v>
      </c>
      <c r="R3503" t="s">
        <v>8355</v>
      </c>
      <c r="S3503" s="9">
        <f t="shared" si="108"/>
        <v>42084.673206018517</v>
      </c>
      <c r="T3503" s="9">
        <f t="shared" si="109"/>
        <v>42114.673206018517</v>
      </c>
    </row>
    <row r="3504" spans="1:20" ht="45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>E3504/D3504</f>
        <v>1.4642857142857143E-2</v>
      </c>
      <c r="P3504">
        <f>E3504/L3504</f>
        <v>205</v>
      </c>
      <c r="Q3504" t="s">
        <v>8313</v>
      </c>
      <c r="R3504" t="s">
        <v>8355</v>
      </c>
      <c r="S3504" s="9">
        <f t="shared" si="108"/>
        <v>41831.514444444438</v>
      </c>
      <c r="T3504" s="9">
        <f t="shared" si="109"/>
        <v>41861.514444444438</v>
      </c>
    </row>
    <row r="3505" spans="1:20" ht="30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>E3505/D3505</f>
        <v>4.02E-2</v>
      </c>
      <c r="P3505">
        <f>E3505/L3505</f>
        <v>100.5</v>
      </c>
      <c r="Q3505" t="s">
        <v>8313</v>
      </c>
      <c r="R3505" t="s">
        <v>8355</v>
      </c>
      <c r="S3505" s="9">
        <f t="shared" si="108"/>
        <v>42410.722719907404</v>
      </c>
      <c r="T3505" s="9">
        <f t="shared" si="109"/>
        <v>42440.722719907404</v>
      </c>
    </row>
    <row r="3506" spans="1:20" ht="45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>E3506/D3506</f>
        <v>4.0045454545454544E-2</v>
      </c>
      <c r="P3506">
        <f>E3506/L3506</f>
        <v>55.0625</v>
      </c>
      <c r="Q3506" t="s">
        <v>8313</v>
      </c>
      <c r="R3506" t="s">
        <v>8355</v>
      </c>
      <c r="S3506" s="9">
        <f t="shared" si="108"/>
        <v>41982.528738425921</v>
      </c>
      <c r="T3506" s="9">
        <f t="shared" si="109"/>
        <v>42014.999305555553</v>
      </c>
    </row>
    <row r="3507" spans="1:20" ht="45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>E3507/D3507</f>
        <v>8.5199999999999998E-2</v>
      </c>
      <c r="P3507">
        <f>E3507/L3507</f>
        <v>47.333333333333336</v>
      </c>
      <c r="Q3507" t="s">
        <v>8313</v>
      </c>
      <c r="R3507" t="s">
        <v>8355</v>
      </c>
      <c r="S3507" s="9">
        <f t="shared" si="108"/>
        <v>41975.467777777776</v>
      </c>
      <c r="T3507" s="9">
        <f t="shared" si="109"/>
        <v>42006.467777777776</v>
      </c>
    </row>
    <row r="3508" spans="1:20" ht="45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>E3508/D3508</f>
        <v>0</v>
      </c>
      <c r="P3508" t="e">
        <f>E3508/L3508</f>
        <v>#DIV/0!</v>
      </c>
      <c r="Q3508" t="s">
        <v>8313</v>
      </c>
      <c r="R3508" t="s">
        <v>8355</v>
      </c>
      <c r="S3508" s="9">
        <f t="shared" si="108"/>
        <v>42268.917893518512</v>
      </c>
      <c r="T3508" s="9">
        <f t="shared" si="109"/>
        <v>42298.917893518512</v>
      </c>
    </row>
    <row r="3509" spans="1:20" ht="30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>E3509/D3509</f>
        <v>0.19650000000000001</v>
      </c>
      <c r="P3509">
        <f>E3509/L3509</f>
        <v>58.95</v>
      </c>
      <c r="Q3509" t="s">
        <v>8313</v>
      </c>
      <c r="R3509" t="s">
        <v>8355</v>
      </c>
      <c r="S3509" s="9">
        <f t="shared" si="108"/>
        <v>42403.763518518514</v>
      </c>
      <c r="T3509" s="9">
        <f t="shared" si="109"/>
        <v>42433.763518518514</v>
      </c>
    </row>
    <row r="3510" spans="1:20" ht="45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>E3510/D3510</f>
        <v>0</v>
      </c>
      <c r="P3510" t="e">
        <f>E3510/L3510</f>
        <v>#DIV/0!</v>
      </c>
      <c r="Q3510" t="s">
        <v>8313</v>
      </c>
      <c r="R3510" t="s">
        <v>8355</v>
      </c>
      <c r="S3510" s="9">
        <f t="shared" si="108"/>
        <v>42526.801203703704</v>
      </c>
      <c r="T3510" s="9">
        <f t="shared" si="109"/>
        <v>42582.083333333336</v>
      </c>
    </row>
    <row r="3511" spans="1:20" ht="45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>E3511/D3511</f>
        <v>2.0000000000000002E-5</v>
      </c>
      <c r="P3511">
        <f>E3511/L3511</f>
        <v>1.5</v>
      </c>
      <c r="Q3511" t="s">
        <v>8313</v>
      </c>
      <c r="R3511" t="s">
        <v>8355</v>
      </c>
      <c r="S3511" s="9">
        <f t="shared" si="108"/>
        <v>41849.678703703699</v>
      </c>
      <c r="T3511" s="9">
        <f t="shared" si="109"/>
        <v>41909.678703703699</v>
      </c>
    </row>
    <row r="3512" spans="1:20" ht="45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>E3512/D3512</f>
        <v>6.6666666666666664E-4</v>
      </c>
      <c r="P3512">
        <f>E3512/L3512</f>
        <v>5</v>
      </c>
      <c r="Q3512" t="s">
        <v>8313</v>
      </c>
      <c r="R3512" t="s">
        <v>8355</v>
      </c>
      <c r="S3512" s="9">
        <f t="shared" si="108"/>
        <v>41799.050706018512</v>
      </c>
      <c r="T3512" s="9">
        <f t="shared" si="109"/>
        <v>41819.050706018512</v>
      </c>
    </row>
    <row r="3513" spans="1:20" ht="45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>E3513/D3513</f>
        <v>0.30333333333333334</v>
      </c>
      <c r="P3513">
        <f>E3513/L3513</f>
        <v>50.555555555555557</v>
      </c>
      <c r="Q3513" t="s">
        <v>8313</v>
      </c>
      <c r="R3513" t="s">
        <v>8355</v>
      </c>
      <c r="S3513" s="9">
        <f t="shared" si="108"/>
        <v>42090.700682870367</v>
      </c>
      <c r="T3513" s="9">
        <f t="shared" si="109"/>
        <v>42097.700682870367</v>
      </c>
    </row>
    <row r="3514" spans="1:20" ht="45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>E3514/D3514</f>
        <v>8.72E-2</v>
      </c>
      <c r="P3514">
        <f>E3514/L3514</f>
        <v>25.647058823529413</v>
      </c>
      <c r="Q3514" t="s">
        <v>8313</v>
      </c>
      <c r="R3514" t="s">
        <v>8314</v>
      </c>
      <c r="S3514" s="9">
        <f t="shared" si="108"/>
        <v>41780.57739583333</v>
      </c>
      <c r="T3514" s="9">
        <f t="shared" si="109"/>
        <v>41840.57739583333</v>
      </c>
    </row>
    <row r="3515" spans="1:20" ht="45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>E3515/D3515</f>
        <v>0.21940000000000001</v>
      </c>
      <c r="P3515">
        <f>E3515/L3515</f>
        <v>47.695652173913047</v>
      </c>
      <c r="Q3515" t="s">
        <v>8313</v>
      </c>
      <c r="R3515" t="s">
        <v>8314</v>
      </c>
      <c r="S3515" s="9">
        <f t="shared" si="108"/>
        <v>41740.285324074073</v>
      </c>
      <c r="T3515" s="9">
        <f t="shared" si="109"/>
        <v>41770.285324074073</v>
      </c>
    </row>
    <row r="3516" spans="1:20" ht="45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>E3516/D3516</f>
        <v>0.21299999999999999</v>
      </c>
      <c r="P3516">
        <f>E3516/L3516</f>
        <v>56.05263157894737</v>
      </c>
      <c r="Q3516" t="s">
        <v>8313</v>
      </c>
      <c r="R3516" t="s">
        <v>8314</v>
      </c>
      <c r="S3516" s="9">
        <f t="shared" si="108"/>
        <v>41765.864166666666</v>
      </c>
      <c r="T3516" s="9">
        <f t="shared" si="109"/>
        <v>41790.864166666666</v>
      </c>
    </row>
    <row r="3517" spans="1:20" ht="45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>E3517/D3517</f>
        <v>0.41489795918367345</v>
      </c>
      <c r="P3517">
        <f>E3517/L3517</f>
        <v>81.319999999999993</v>
      </c>
      <c r="Q3517" t="s">
        <v>8313</v>
      </c>
      <c r="R3517" t="s">
        <v>8314</v>
      </c>
      <c r="S3517" s="9">
        <f t="shared" si="108"/>
        <v>41766.408958333333</v>
      </c>
      <c r="T3517" s="9">
        <f t="shared" si="109"/>
        <v>41793.082638888889</v>
      </c>
    </row>
    <row r="3518" spans="1:20" ht="60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>E3518/D3518</f>
        <v>2.1049999999999999E-2</v>
      </c>
      <c r="P3518">
        <f>E3518/L3518</f>
        <v>70.166666666666671</v>
      </c>
      <c r="Q3518" t="s">
        <v>8313</v>
      </c>
      <c r="R3518" t="s">
        <v>8314</v>
      </c>
      <c r="S3518" s="9">
        <f t="shared" si="108"/>
        <v>42248.418680555558</v>
      </c>
      <c r="T3518" s="9">
        <f t="shared" si="109"/>
        <v>42278.418680555558</v>
      </c>
    </row>
    <row r="3519" spans="1:20" ht="45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>E3519/D3519</f>
        <v>2.7E-2</v>
      </c>
      <c r="P3519">
        <f>E3519/L3519</f>
        <v>23.625</v>
      </c>
      <c r="Q3519" t="s">
        <v>8313</v>
      </c>
      <c r="R3519" t="s">
        <v>8314</v>
      </c>
      <c r="S3519" s="9">
        <f t="shared" si="108"/>
        <v>41885.01321759259</v>
      </c>
      <c r="T3519" s="9">
        <f t="shared" si="109"/>
        <v>41916.082638888889</v>
      </c>
    </row>
    <row r="3520" spans="1:20" ht="45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>E3520/D3520</f>
        <v>0.16161904761904761</v>
      </c>
      <c r="P3520">
        <f>E3520/L3520</f>
        <v>188.55555555555554</v>
      </c>
      <c r="Q3520" t="s">
        <v>8313</v>
      </c>
      <c r="R3520" t="s">
        <v>8314</v>
      </c>
      <c r="S3520" s="9">
        <f t="shared" si="108"/>
        <v>42159.016099537032</v>
      </c>
      <c r="T3520" s="9">
        <f t="shared" si="109"/>
        <v>42204.016099537032</v>
      </c>
    </row>
    <row r="3521" spans="1:20" ht="45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>E3521/D3521</f>
        <v>0.16376923076923078</v>
      </c>
      <c r="P3521">
        <f>E3521/L3521</f>
        <v>49.511627906976742</v>
      </c>
      <c r="Q3521" t="s">
        <v>8313</v>
      </c>
      <c r="R3521" t="s">
        <v>8314</v>
      </c>
      <c r="S3521" s="9">
        <f t="shared" si="108"/>
        <v>42265.608668981477</v>
      </c>
      <c r="T3521" s="9">
        <f t="shared" si="109"/>
        <v>42295.608668981477</v>
      </c>
    </row>
    <row r="3522" spans="1:20" ht="45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>E3522/D3522</f>
        <v>7.0433333333333334E-2</v>
      </c>
      <c r="P3522">
        <f>E3522/L3522</f>
        <v>75.464285714285708</v>
      </c>
      <c r="Q3522" t="s">
        <v>8313</v>
      </c>
      <c r="R3522" t="s">
        <v>8314</v>
      </c>
      <c r="S3522" s="9">
        <f t="shared" si="108"/>
        <v>42136.558842592589</v>
      </c>
      <c r="T3522" s="9">
        <f t="shared" si="109"/>
        <v>42166.558842592589</v>
      </c>
    </row>
    <row r="3523" spans="1:20" ht="30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>E3523/D3523</f>
        <v>3.7999999999999999E-2</v>
      </c>
      <c r="P3523">
        <f>E3523/L3523</f>
        <v>9.5</v>
      </c>
      <c r="Q3523" t="s">
        <v>8313</v>
      </c>
      <c r="R3523" t="s">
        <v>8314</v>
      </c>
      <c r="S3523" s="9">
        <f t="shared" ref="S3523:S3586" si="110">(J3523/86400)+25569+(-5/24)</f>
        <v>41974.916006944441</v>
      </c>
      <c r="T3523" s="9">
        <f t="shared" ref="T3523:T3586" si="111">(I3523/86400)+25569+(-5/24)</f>
        <v>42004.916006944441</v>
      </c>
    </row>
    <row r="3524" spans="1:20" ht="45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>E3524/D3524</f>
        <v>0.34079999999999999</v>
      </c>
      <c r="P3524">
        <f>E3524/L3524</f>
        <v>35.5</v>
      </c>
      <c r="Q3524" t="s">
        <v>8313</v>
      </c>
      <c r="R3524" t="s">
        <v>8314</v>
      </c>
      <c r="S3524" s="9">
        <f t="shared" si="110"/>
        <v>42172.23123842592</v>
      </c>
      <c r="T3524" s="9">
        <f t="shared" si="111"/>
        <v>42202.23123842592</v>
      </c>
    </row>
    <row r="3525" spans="1:20" ht="45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>E3525/D3525</f>
        <v>2E-3</v>
      </c>
      <c r="P3525">
        <f>E3525/L3525</f>
        <v>10</v>
      </c>
      <c r="Q3525" t="s">
        <v>8313</v>
      </c>
      <c r="R3525" t="s">
        <v>8314</v>
      </c>
      <c r="S3525" s="9">
        <f t="shared" si="110"/>
        <v>42064.982361111113</v>
      </c>
      <c r="T3525" s="9">
        <f t="shared" si="111"/>
        <v>42089.940694444442</v>
      </c>
    </row>
    <row r="3526" spans="1:20" ht="30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>E3526/D3526</f>
        <v>2.5999999999999998E-4</v>
      </c>
      <c r="P3526">
        <f>E3526/L3526</f>
        <v>13</v>
      </c>
      <c r="Q3526" t="s">
        <v>8313</v>
      </c>
      <c r="R3526" t="s">
        <v>8314</v>
      </c>
      <c r="S3526" s="9">
        <f t="shared" si="110"/>
        <v>41848.631689814814</v>
      </c>
      <c r="T3526" s="9">
        <f t="shared" si="111"/>
        <v>41883.631689814814</v>
      </c>
    </row>
    <row r="3527" spans="1:20" ht="30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>E3527/D3527</f>
        <v>0.16254545454545455</v>
      </c>
      <c r="P3527">
        <f>E3527/L3527</f>
        <v>89.4</v>
      </c>
      <c r="Q3527" t="s">
        <v>8313</v>
      </c>
      <c r="R3527" t="s">
        <v>8314</v>
      </c>
      <c r="S3527" s="9">
        <f t="shared" si="110"/>
        <v>42103.67659722222</v>
      </c>
      <c r="T3527" s="9">
        <f t="shared" si="111"/>
        <v>42133.67659722222</v>
      </c>
    </row>
    <row r="3528" spans="1:20" ht="45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>E3528/D3528</f>
        <v>2.5000000000000001E-2</v>
      </c>
      <c r="P3528">
        <f>E3528/L3528</f>
        <v>25</v>
      </c>
      <c r="Q3528" t="s">
        <v>8313</v>
      </c>
      <c r="R3528" t="s">
        <v>8314</v>
      </c>
      <c r="S3528" s="9">
        <f t="shared" si="110"/>
        <v>42059.762395833335</v>
      </c>
      <c r="T3528" s="9">
        <f t="shared" si="111"/>
        <v>42089.720729166664</v>
      </c>
    </row>
    <row r="3529" spans="1:20" ht="45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2.0000000000000001E-4</v>
      </c>
      <c r="P3529">
        <f>E3529/L3529</f>
        <v>1</v>
      </c>
      <c r="Q3529" t="s">
        <v>8313</v>
      </c>
      <c r="R3529" t="s">
        <v>8314</v>
      </c>
      <c r="S3529" s="9">
        <f t="shared" si="110"/>
        <v>42041.534756944442</v>
      </c>
      <c r="T3529" s="9">
        <f t="shared" si="111"/>
        <v>42071.493090277778</v>
      </c>
    </row>
    <row r="3530" spans="1:20" ht="45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>E3530/D3530</f>
        <v>5.1999999999999998E-2</v>
      </c>
      <c r="P3530">
        <f>E3530/L3530</f>
        <v>65</v>
      </c>
      <c r="Q3530" t="s">
        <v>8313</v>
      </c>
      <c r="R3530" t="s">
        <v>8314</v>
      </c>
      <c r="S3530" s="9">
        <f t="shared" si="110"/>
        <v>41829.528819444444</v>
      </c>
      <c r="T3530" s="9">
        <f t="shared" si="111"/>
        <v>41852.508333333331</v>
      </c>
    </row>
    <row r="3531" spans="1:20" ht="45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>E3531/D3531</f>
        <v>0.02</v>
      </c>
      <c r="P3531">
        <f>E3531/L3531</f>
        <v>10</v>
      </c>
      <c r="Q3531" t="s">
        <v>8313</v>
      </c>
      <c r="R3531" t="s">
        <v>8314</v>
      </c>
      <c r="S3531" s="9">
        <f t="shared" si="110"/>
        <v>42128.222731481474</v>
      </c>
      <c r="T3531" s="9">
        <f t="shared" si="111"/>
        <v>42146.666666666664</v>
      </c>
    </row>
    <row r="3532" spans="1:20" ht="45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4.0000000000000002E-4</v>
      </c>
      <c r="P3532">
        <f>E3532/L3532</f>
        <v>1</v>
      </c>
      <c r="Q3532" t="s">
        <v>8313</v>
      </c>
      <c r="R3532" t="s">
        <v>8314</v>
      </c>
      <c r="S3532" s="9">
        <f t="shared" si="110"/>
        <v>41789.685266203705</v>
      </c>
      <c r="T3532" s="9">
        <f t="shared" si="111"/>
        <v>41815.666666666664</v>
      </c>
    </row>
    <row r="3533" spans="1:20" ht="45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>E3533/D3533</f>
        <v>0.17666666666666667</v>
      </c>
      <c r="P3533">
        <f>E3533/L3533</f>
        <v>81.538461538461533</v>
      </c>
      <c r="Q3533" t="s">
        <v>8313</v>
      </c>
      <c r="R3533" t="s">
        <v>8314</v>
      </c>
      <c r="S3533" s="9">
        <f t="shared" si="110"/>
        <v>41833.452662037038</v>
      </c>
      <c r="T3533" s="9">
        <f t="shared" si="111"/>
        <v>41863.452662037038</v>
      </c>
    </row>
    <row r="3534" spans="1:20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0.05</v>
      </c>
      <c r="P3534">
        <f>E3534/L3534</f>
        <v>100</v>
      </c>
      <c r="Q3534" t="s">
        <v>8313</v>
      </c>
      <c r="R3534" t="s">
        <v>8314</v>
      </c>
      <c r="S3534" s="9">
        <f t="shared" si="110"/>
        <v>41914.381678240738</v>
      </c>
      <c r="T3534" s="9">
        <f t="shared" si="111"/>
        <v>41955.699305555558</v>
      </c>
    </row>
    <row r="3535" spans="1:20" ht="30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>E3535/D3535</f>
        <v>1.3333333333333334E-4</v>
      </c>
      <c r="P3535">
        <f>E3535/L3535</f>
        <v>1</v>
      </c>
      <c r="Q3535" t="s">
        <v>8313</v>
      </c>
      <c r="R3535" t="s">
        <v>8314</v>
      </c>
      <c r="S3535" s="9">
        <f t="shared" si="110"/>
        <v>42611.052731481475</v>
      </c>
      <c r="T3535" s="9">
        <f t="shared" si="111"/>
        <v>42625.499305555553</v>
      </c>
    </row>
    <row r="3536" spans="1:20" ht="45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>E3536/D3536</f>
        <v>0</v>
      </c>
      <c r="P3536" t="e">
        <f>E3536/L3536</f>
        <v>#DIV/0!</v>
      </c>
      <c r="Q3536" t="s">
        <v>8313</v>
      </c>
      <c r="R3536" t="s">
        <v>8314</v>
      </c>
      <c r="S3536" s="9">
        <f t="shared" si="110"/>
        <v>42253.424826388888</v>
      </c>
      <c r="T3536" s="9">
        <f t="shared" si="111"/>
        <v>42313.466493055552</v>
      </c>
    </row>
    <row r="3537" spans="1:20" ht="45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>E3537/D3537</f>
        <v>1.2E-2</v>
      </c>
      <c r="P3537">
        <f>E3537/L3537</f>
        <v>20</v>
      </c>
      <c r="Q3537" t="s">
        <v>8313</v>
      </c>
      <c r="R3537" t="s">
        <v>8314</v>
      </c>
      <c r="S3537" s="9">
        <f t="shared" si="110"/>
        <v>42295.683495370373</v>
      </c>
      <c r="T3537" s="9">
        <f t="shared" si="111"/>
        <v>42325.72516203703</v>
      </c>
    </row>
    <row r="3538" spans="1:20" ht="45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>E3538/D3538</f>
        <v>0.26937422295897223</v>
      </c>
      <c r="P3538">
        <f>E3538/L3538</f>
        <v>46.428571428571431</v>
      </c>
      <c r="Q3538" t="s">
        <v>8313</v>
      </c>
      <c r="R3538" t="s">
        <v>8314</v>
      </c>
      <c r="S3538" s="9">
        <f t="shared" si="110"/>
        <v>41841.44326388889</v>
      </c>
      <c r="T3538" s="9">
        <f t="shared" si="111"/>
        <v>41881.020833333328</v>
      </c>
    </row>
    <row r="3539" spans="1:20" ht="30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>E3539/D3539</f>
        <v>5.4999999999999997E-3</v>
      </c>
      <c r="P3539">
        <f>E3539/L3539</f>
        <v>5.5</v>
      </c>
      <c r="Q3539" t="s">
        <v>8313</v>
      </c>
      <c r="R3539" t="s">
        <v>8314</v>
      </c>
      <c r="S3539" s="9">
        <f t="shared" si="110"/>
        <v>42402.738668981481</v>
      </c>
      <c r="T3539" s="9">
        <f t="shared" si="111"/>
        <v>42451.936805555553</v>
      </c>
    </row>
    <row r="3540" spans="1:20" ht="45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>E3540/D3540</f>
        <v>0.1255</v>
      </c>
      <c r="P3540">
        <f>E3540/L3540</f>
        <v>50.2</v>
      </c>
      <c r="Q3540" t="s">
        <v>8313</v>
      </c>
      <c r="R3540" t="s">
        <v>8314</v>
      </c>
      <c r="S3540" s="9">
        <f t="shared" si="110"/>
        <v>42509.605775462966</v>
      </c>
      <c r="T3540" s="9">
        <f t="shared" si="111"/>
        <v>42539.605775462966</v>
      </c>
    </row>
    <row r="3541" spans="1:20" ht="45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>E3541/D3541</f>
        <v>0.27100000000000002</v>
      </c>
      <c r="P3541">
        <f>E3541/L3541</f>
        <v>38.714285714285715</v>
      </c>
      <c r="Q3541" t="s">
        <v>8313</v>
      </c>
      <c r="R3541" t="s">
        <v>8314</v>
      </c>
      <c r="S3541" s="9">
        <f t="shared" si="110"/>
        <v>42762.337476851848</v>
      </c>
      <c r="T3541" s="9">
        <f t="shared" si="111"/>
        <v>42792.337476851848</v>
      </c>
    </row>
    <row r="3542" spans="1:20" ht="45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>E3542/D3542</f>
        <v>1.4749999999999999E-2</v>
      </c>
      <c r="P3542">
        <f>E3542/L3542</f>
        <v>13.111111111111111</v>
      </c>
      <c r="Q3542" t="s">
        <v>8313</v>
      </c>
      <c r="R3542" t="s">
        <v>8314</v>
      </c>
      <c r="S3542" s="9">
        <f t="shared" si="110"/>
        <v>41976.796643518515</v>
      </c>
      <c r="T3542" s="9">
        <f t="shared" si="111"/>
        <v>42008.768055555549</v>
      </c>
    </row>
    <row r="3543" spans="1:20" ht="45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>E3543/D3543</f>
        <v>0.16826666666666668</v>
      </c>
      <c r="P3543">
        <f>E3543/L3543</f>
        <v>315.5</v>
      </c>
      <c r="Q3543" t="s">
        <v>8313</v>
      </c>
      <c r="R3543" t="s">
        <v>8314</v>
      </c>
      <c r="S3543" s="9">
        <f t="shared" si="110"/>
        <v>42171.55027777778</v>
      </c>
      <c r="T3543" s="9">
        <f t="shared" si="111"/>
        <v>42231.55027777778</v>
      </c>
    </row>
    <row r="3544" spans="1:20" ht="30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>E3544/D3544</f>
        <v>0.32500000000000001</v>
      </c>
      <c r="P3544">
        <f>E3544/L3544</f>
        <v>37.142857142857146</v>
      </c>
      <c r="Q3544" t="s">
        <v>8313</v>
      </c>
      <c r="R3544" t="s">
        <v>8314</v>
      </c>
      <c r="S3544" s="9">
        <f t="shared" si="110"/>
        <v>42055.924120370364</v>
      </c>
      <c r="T3544" s="9">
        <f t="shared" si="111"/>
        <v>42085.999305555553</v>
      </c>
    </row>
    <row r="3545" spans="1:20" ht="45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>E3545/D3545</f>
        <v>0</v>
      </c>
      <c r="P3545" t="e">
        <f>E3545/L3545</f>
        <v>#DIV/0!</v>
      </c>
      <c r="Q3545" t="s">
        <v>8313</v>
      </c>
      <c r="R3545" t="s">
        <v>8314</v>
      </c>
      <c r="S3545" s="9">
        <f t="shared" si="110"/>
        <v>41867.443946759253</v>
      </c>
      <c r="T3545" s="9">
        <f t="shared" si="111"/>
        <v>41875.083333333328</v>
      </c>
    </row>
    <row r="3546" spans="1:20" ht="45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>E3546/D3546</f>
        <v>0.2155</v>
      </c>
      <c r="P3546">
        <f>E3546/L3546</f>
        <v>128.27380952380952</v>
      </c>
      <c r="Q3546" t="s">
        <v>8313</v>
      </c>
      <c r="R3546" t="s">
        <v>8314</v>
      </c>
      <c r="S3546" s="9">
        <f t="shared" si="110"/>
        <v>41779.449537037035</v>
      </c>
      <c r="T3546" s="9">
        <f t="shared" si="111"/>
        <v>41821.041666666664</v>
      </c>
    </row>
    <row r="3547" spans="1:20" ht="45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>E3547/D3547</f>
        <v>3.4666666666666665E-2</v>
      </c>
      <c r="P3547">
        <f>E3547/L3547</f>
        <v>47.272727272727273</v>
      </c>
      <c r="Q3547" t="s">
        <v>8313</v>
      </c>
      <c r="R3547" t="s">
        <v>8314</v>
      </c>
      <c r="S3547" s="9">
        <f t="shared" si="110"/>
        <v>42679.750138888885</v>
      </c>
      <c r="T3547" s="9">
        <f t="shared" si="111"/>
        <v>42709.999305555553</v>
      </c>
    </row>
    <row r="3548" spans="1:20" ht="45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>E3548/D3548</f>
        <v>0.05</v>
      </c>
      <c r="P3548">
        <f>E3548/L3548</f>
        <v>50</v>
      </c>
      <c r="Q3548" t="s">
        <v>8313</v>
      </c>
      <c r="R3548" t="s">
        <v>8314</v>
      </c>
      <c r="S3548" s="9">
        <f t="shared" si="110"/>
        <v>42032.041875000003</v>
      </c>
      <c r="T3548" s="9">
        <f t="shared" si="111"/>
        <v>42063.041875000003</v>
      </c>
    </row>
    <row r="3549" spans="1:20" ht="45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>E3549/D3549</f>
        <v>0.10625</v>
      </c>
      <c r="P3549">
        <f>E3549/L3549</f>
        <v>42.5</v>
      </c>
      <c r="Q3549" t="s">
        <v>8313</v>
      </c>
      <c r="R3549" t="s">
        <v>8314</v>
      </c>
      <c r="S3549" s="9">
        <f t="shared" si="110"/>
        <v>41792.983541666668</v>
      </c>
      <c r="T3549" s="9">
        <f t="shared" si="111"/>
        <v>41806.983541666668</v>
      </c>
    </row>
    <row r="3550" spans="1:20" ht="45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>E3550/D3550</f>
        <v>0.17599999999999999</v>
      </c>
      <c r="P3550">
        <f>E3550/L3550</f>
        <v>44</v>
      </c>
      <c r="Q3550" t="s">
        <v>8313</v>
      </c>
      <c r="R3550" t="s">
        <v>8314</v>
      </c>
      <c r="S3550" s="9">
        <f t="shared" si="110"/>
        <v>41982.665312499994</v>
      </c>
      <c r="T3550" s="9">
        <f t="shared" si="111"/>
        <v>42012.665312499994</v>
      </c>
    </row>
    <row r="3551" spans="1:20" ht="60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>E3551/D3551</f>
        <v>0.3256</v>
      </c>
      <c r="P3551">
        <f>E3551/L3551</f>
        <v>50.875</v>
      </c>
      <c r="Q3551" t="s">
        <v>8313</v>
      </c>
      <c r="R3551" t="s">
        <v>8314</v>
      </c>
      <c r="S3551" s="9">
        <f t="shared" si="110"/>
        <v>42193.273958333331</v>
      </c>
      <c r="T3551" s="9">
        <f t="shared" si="111"/>
        <v>42233.458333333336</v>
      </c>
    </row>
    <row r="3552" spans="1:20" ht="45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>E3552/D3552</f>
        <v>1.2500000000000001E-2</v>
      </c>
      <c r="P3552">
        <f>E3552/L3552</f>
        <v>62.5</v>
      </c>
      <c r="Q3552" t="s">
        <v>8313</v>
      </c>
      <c r="R3552" t="s">
        <v>8314</v>
      </c>
      <c r="S3552" s="9">
        <f t="shared" si="110"/>
        <v>41843.566678240742</v>
      </c>
      <c r="T3552" s="9">
        <f t="shared" si="111"/>
        <v>41863.566678240742</v>
      </c>
    </row>
    <row r="3553" spans="1:20" ht="30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>E3553/D3553</f>
        <v>5.3999999999999999E-2</v>
      </c>
      <c r="P3553">
        <f>E3553/L3553</f>
        <v>27</v>
      </c>
      <c r="Q3553" t="s">
        <v>8313</v>
      </c>
      <c r="R3553" t="s">
        <v>8314</v>
      </c>
      <c r="S3553" s="9">
        <f t="shared" si="110"/>
        <v>42135.884155092594</v>
      </c>
      <c r="T3553" s="9">
        <f t="shared" si="111"/>
        <v>42165.884155092594</v>
      </c>
    </row>
    <row r="3554" spans="1:20" ht="45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8.3333333333333332E-3</v>
      </c>
      <c r="P3554">
        <f>E3554/L3554</f>
        <v>25</v>
      </c>
      <c r="Q3554" t="s">
        <v>8313</v>
      </c>
      <c r="R3554" t="s">
        <v>8314</v>
      </c>
      <c r="S3554" s="9">
        <f t="shared" si="110"/>
        <v>42317.618043981478</v>
      </c>
      <c r="T3554" s="9">
        <f t="shared" si="111"/>
        <v>42357.618043981478</v>
      </c>
    </row>
    <row r="3555" spans="1:20" ht="45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>E3555/D3555</f>
        <v>0.48833333333333334</v>
      </c>
      <c r="P3555">
        <f>E3555/L3555</f>
        <v>47.258064516129032</v>
      </c>
      <c r="Q3555" t="s">
        <v>8313</v>
      </c>
      <c r="R3555" t="s">
        <v>8314</v>
      </c>
      <c r="S3555" s="9">
        <f t="shared" si="110"/>
        <v>42663.259745370371</v>
      </c>
      <c r="T3555" s="9">
        <f t="shared" si="111"/>
        <v>42688.301412037035</v>
      </c>
    </row>
    <row r="3556" spans="1:20" ht="45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>E3556/D3556</f>
        <v>0</v>
      </c>
      <c r="P3556" t="e">
        <f>E3556/L3556</f>
        <v>#DIV/0!</v>
      </c>
      <c r="Q3556" t="s">
        <v>8313</v>
      </c>
      <c r="R3556" t="s">
        <v>8314</v>
      </c>
      <c r="S3556" s="9">
        <f t="shared" si="110"/>
        <v>42185.802835648145</v>
      </c>
      <c r="T3556" s="9">
        <f t="shared" si="111"/>
        <v>42230.609722222223</v>
      </c>
    </row>
    <row r="3557" spans="1:20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>E3557/D3557</f>
        <v>2.9999999999999997E-4</v>
      </c>
      <c r="P3557">
        <f>E3557/L3557</f>
        <v>1.5</v>
      </c>
      <c r="Q3557" t="s">
        <v>8313</v>
      </c>
      <c r="R3557" t="s">
        <v>8314</v>
      </c>
      <c r="S3557" s="9">
        <f t="shared" si="110"/>
        <v>42095.020833333336</v>
      </c>
      <c r="T3557" s="9">
        <f t="shared" si="111"/>
        <v>42109.00277777778</v>
      </c>
    </row>
    <row r="3558" spans="1:20" ht="45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>E3558/D3558</f>
        <v>0.11533333333333333</v>
      </c>
      <c r="P3558">
        <f>E3558/L3558</f>
        <v>24.714285714285715</v>
      </c>
      <c r="Q3558" t="s">
        <v>8313</v>
      </c>
      <c r="R3558" t="s">
        <v>8314</v>
      </c>
      <c r="S3558" s="9">
        <f t="shared" si="110"/>
        <v>42124.415543981479</v>
      </c>
      <c r="T3558" s="9">
        <f t="shared" si="111"/>
        <v>42166.749999999993</v>
      </c>
    </row>
    <row r="3559" spans="1:20" ht="45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>E3559/D3559</f>
        <v>0.67333333333333334</v>
      </c>
      <c r="P3559">
        <f>E3559/L3559</f>
        <v>63.125</v>
      </c>
      <c r="Q3559" t="s">
        <v>8313</v>
      </c>
      <c r="R3559" t="s">
        <v>8314</v>
      </c>
      <c r="S3559" s="9">
        <f t="shared" si="110"/>
        <v>42143.709409722222</v>
      </c>
      <c r="T3559" s="9">
        <f t="shared" si="111"/>
        <v>42181.350694444445</v>
      </c>
    </row>
    <row r="3560" spans="1:20" ht="30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>E3560/D3560</f>
        <v>0.153</v>
      </c>
      <c r="P3560">
        <f>E3560/L3560</f>
        <v>38.25</v>
      </c>
      <c r="Q3560" t="s">
        <v>8313</v>
      </c>
      <c r="R3560" t="s">
        <v>8314</v>
      </c>
      <c r="S3560" s="9">
        <f t="shared" si="110"/>
        <v>41906.611180555556</v>
      </c>
      <c r="T3560" s="9">
        <f t="shared" si="111"/>
        <v>41938.630555555552</v>
      </c>
    </row>
    <row r="3561" spans="1:20" ht="45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>E3561/D3561</f>
        <v>8.666666666666667E-2</v>
      </c>
      <c r="P3561">
        <f>E3561/L3561</f>
        <v>16.25</v>
      </c>
      <c r="Q3561" t="s">
        <v>8313</v>
      </c>
      <c r="R3561" t="s">
        <v>8314</v>
      </c>
      <c r="S3561" s="9">
        <f t="shared" si="110"/>
        <v>41833.927037037036</v>
      </c>
      <c r="T3561" s="9">
        <f t="shared" si="111"/>
        <v>41848.927037037036</v>
      </c>
    </row>
    <row r="3562" spans="1:20" ht="45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>E3562/D3562</f>
        <v>2.2499999999999998E-3</v>
      </c>
      <c r="P3562">
        <f>E3562/L3562</f>
        <v>33.75</v>
      </c>
      <c r="Q3562" t="s">
        <v>8313</v>
      </c>
      <c r="R3562" t="s">
        <v>8314</v>
      </c>
      <c r="S3562" s="9">
        <f t="shared" si="110"/>
        <v>41863.150949074072</v>
      </c>
      <c r="T3562" s="9">
        <f t="shared" si="111"/>
        <v>41893.150949074072</v>
      </c>
    </row>
    <row r="3563" spans="1:20" ht="45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>E3563/D3563</f>
        <v>3.0833333333333334E-2</v>
      </c>
      <c r="P3563">
        <f>E3563/L3563</f>
        <v>61.666666666666664</v>
      </c>
      <c r="Q3563" t="s">
        <v>8313</v>
      </c>
      <c r="R3563" t="s">
        <v>8314</v>
      </c>
      <c r="S3563" s="9">
        <f t="shared" si="110"/>
        <v>42224.548576388886</v>
      </c>
      <c r="T3563" s="9">
        <f t="shared" si="111"/>
        <v>42254.548576388886</v>
      </c>
    </row>
    <row r="3564" spans="1:20" ht="45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>E3564/D3564</f>
        <v>0.37412499999999999</v>
      </c>
      <c r="P3564">
        <f>E3564/L3564</f>
        <v>83.138888888888886</v>
      </c>
      <c r="Q3564" t="s">
        <v>8313</v>
      </c>
      <c r="R3564" t="s">
        <v>8314</v>
      </c>
      <c r="S3564" s="9">
        <f t="shared" si="110"/>
        <v>41939.603900462964</v>
      </c>
      <c r="T3564" s="9">
        <f t="shared" si="111"/>
        <v>41969.645567129628</v>
      </c>
    </row>
    <row r="3565" spans="1:20" ht="45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6.666666666666667E-5</v>
      </c>
      <c r="P3565">
        <f>E3565/L3565</f>
        <v>1</v>
      </c>
      <c r="Q3565" t="s">
        <v>8313</v>
      </c>
      <c r="R3565" t="s">
        <v>8314</v>
      </c>
      <c r="S3565" s="9">
        <f t="shared" si="110"/>
        <v>42059.061689814807</v>
      </c>
      <c r="T3565" s="9">
        <f t="shared" si="111"/>
        <v>42118.982638888883</v>
      </c>
    </row>
    <row r="3566" spans="1:20" ht="45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>E3566/D3566</f>
        <v>0.1</v>
      </c>
      <c r="P3566">
        <f>E3566/L3566</f>
        <v>142.85714285714286</v>
      </c>
      <c r="Q3566" t="s">
        <v>8313</v>
      </c>
      <c r="R3566" t="s">
        <v>8314</v>
      </c>
      <c r="S3566" s="9">
        <f t="shared" si="110"/>
        <v>42308.002881944441</v>
      </c>
      <c r="T3566" s="9">
        <f t="shared" si="111"/>
        <v>42338.044548611106</v>
      </c>
    </row>
    <row r="3567" spans="1:20" ht="45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>E3567/D3567</f>
        <v>0.36359999999999998</v>
      </c>
      <c r="P3567">
        <f>E3567/L3567</f>
        <v>33.666666666666664</v>
      </c>
      <c r="Q3567" t="s">
        <v>8313</v>
      </c>
      <c r="R3567" t="s">
        <v>8314</v>
      </c>
      <c r="S3567" s="9">
        <f t="shared" si="110"/>
        <v>42114.610601851855</v>
      </c>
      <c r="T3567" s="9">
        <f t="shared" si="111"/>
        <v>42134.749305555553</v>
      </c>
    </row>
    <row r="3568" spans="1:20" ht="45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>E3568/D3568</f>
        <v>3.3333333333333335E-3</v>
      </c>
      <c r="P3568">
        <f>E3568/L3568</f>
        <v>5</v>
      </c>
      <c r="Q3568" t="s">
        <v>8313</v>
      </c>
      <c r="R3568" t="s">
        <v>8314</v>
      </c>
      <c r="S3568" s="9">
        <f t="shared" si="110"/>
        <v>42492.776724537034</v>
      </c>
      <c r="T3568" s="9">
        <f t="shared" si="111"/>
        <v>42522.776724537034</v>
      </c>
    </row>
    <row r="3569" spans="1:20" ht="45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>E3569/D3569</f>
        <v>0</v>
      </c>
      <c r="P3569" t="e">
        <f>E3569/L3569</f>
        <v>#DIV/0!</v>
      </c>
      <c r="Q3569" t="s">
        <v>8313</v>
      </c>
      <c r="R3569" t="s">
        <v>8314</v>
      </c>
      <c r="S3569" s="9">
        <f t="shared" si="110"/>
        <v>42494.263333333329</v>
      </c>
      <c r="T3569" s="9">
        <f t="shared" si="111"/>
        <v>42524.263333333329</v>
      </c>
    </row>
    <row r="3570" spans="1:20" ht="45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>E3570/D3570</f>
        <v>2.8571428571428571E-3</v>
      </c>
      <c r="P3570">
        <f>E3570/L3570</f>
        <v>10</v>
      </c>
      <c r="Q3570" t="s">
        <v>8313</v>
      </c>
      <c r="R3570" t="s">
        <v>8314</v>
      </c>
      <c r="S3570" s="9">
        <f t="shared" si="110"/>
        <v>41863.318993055553</v>
      </c>
      <c r="T3570" s="9">
        <f t="shared" si="111"/>
        <v>41893.318993055553</v>
      </c>
    </row>
    <row r="3571" spans="1:20" ht="45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>E3571/D3571</f>
        <v>2E-3</v>
      </c>
      <c r="P3571">
        <f>E3571/L3571</f>
        <v>40</v>
      </c>
      <c r="Q3571" t="s">
        <v>8313</v>
      </c>
      <c r="R3571" t="s">
        <v>8314</v>
      </c>
      <c r="S3571" s="9">
        <f t="shared" si="110"/>
        <v>41843.456284722219</v>
      </c>
      <c r="T3571" s="9">
        <f t="shared" si="111"/>
        <v>41855.458333333328</v>
      </c>
    </row>
    <row r="3572" spans="1:20" ht="45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>E3572/D3572</f>
        <v>1.7999999999999999E-2</v>
      </c>
      <c r="P3572">
        <f>E3572/L3572</f>
        <v>30</v>
      </c>
      <c r="Q3572" t="s">
        <v>8313</v>
      </c>
      <c r="R3572" t="s">
        <v>8314</v>
      </c>
      <c r="S3572" s="9">
        <f t="shared" si="110"/>
        <v>42358.476539351854</v>
      </c>
      <c r="T3572" s="9">
        <f t="shared" si="111"/>
        <v>42386.791666666664</v>
      </c>
    </row>
    <row r="3573" spans="1:20" ht="45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>E3573/D3573</f>
        <v>5.3999999999999999E-2</v>
      </c>
      <c r="P3573">
        <f>E3573/L3573</f>
        <v>45</v>
      </c>
      <c r="Q3573" t="s">
        <v>8313</v>
      </c>
      <c r="R3573" t="s">
        <v>8314</v>
      </c>
      <c r="S3573" s="9">
        <f t="shared" si="110"/>
        <v>42657.178935185184</v>
      </c>
      <c r="T3573" s="9">
        <f t="shared" si="111"/>
        <v>42687.220601851848</v>
      </c>
    </row>
    <row r="3574" spans="1:20" ht="45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>E3574/D3574</f>
        <v>0</v>
      </c>
      <c r="P3574" t="e">
        <f>E3574/L3574</f>
        <v>#DIV/0!</v>
      </c>
      <c r="Q3574" t="s">
        <v>8313</v>
      </c>
      <c r="R3574" t="s">
        <v>8314</v>
      </c>
      <c r="S3574" s="9">
        <f t="shared" si="110"/>
        <v>41926.333969907406</v>
      </c>
      <c r="T3574" s="9">
        <f t="shared" si="111"/>
        <v>41938.541666666664</v>
      </c>
    </row>
    <row r="3575" spans="1:20" ht="45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>E3575/D3575</f>
        <v>8.1333333333333327E-2</v>
      </c>
      <c r="P3575">
        <f>E3575/L3575</f>
        <v>10.166666666666666</v>
      </c>
      <c r="Q3575" t="s">
        <v>8313</v>
      </c>
      <c r="R3575" t="s">
        <v>8314</v>
      </c>
      <c r="S3575" s="9">
        <f t="shared" si="110"/>
        <v>42020.560300925928</v>
      </c>
      <c r="T3575" s="9">
        <f t="shared" si="111"/>
        <v>42065.749999999993</v>
      </c>
    </row>
    <row r="3576" spans="1:20" ht="45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>E3576/D3576</f>
        <v>0.12034782608695652</v>
      </c>
      <c r="P3576">
        <f>E3576/L3576</f>
        <v>81.411764705882348</v>
      </c>
      <c r="Q3576" t="s">
        <v>8313</v>
      </c>
      <c r="R3576" t="s">
        <v>8314</v>
      </c>
      <c r="S3576" s="9">
        <f t="shared" si="110"/>
        <v>42075.771655092591</v>
      </c>
      <c r="T3576" s="9">
        <f t="shared" si="111"/>
        <v>42103.771655092591</v>
      </c>
    </row>
    <row r="3577" spans="1:20" ht="45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>E3577/D3577</f>
        <v>0.15266666666666667</v>
      </c>
      <c r="P3577">
        <f>E3577/L3577</f>
        <v>57.25</v>
      </c>
      <c r="Q3577" t="s">
        <v>8313</v>
      </c>
      <c r="R3577" t="s">
        <v>8314</v>
      </c>
      <c r="S3577" s="9">
        <f t="shared" si="110"/>
        <v>41786.751412037032</v>
      </c>
      <c r="T3577" s="9">
        <f t="shared" si="111"/>
        <v>41816.751412037032</v>
      </c>
    </row>
    <row r="3578" spans="1:20" ht="45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>E3578/D3578</f>
        <v>0.1</v>
      </c>
      <c r="P3578">
        <f>E3578/L3578</f>
        <v>5</v>
      </c>
      <c r="Q3578" t="s">
        <v>8313</v>
      </c>
      <c r="R3578" t="s">
        <v>8314</v>
      </c>
      <c r="S3578" s="9">
        <f t="shared" si="110"/>
        <v>41820.662488425922</v>
      </c>
      <c r="T3578" s="9">
        <f t="shared" si="111"/>
        <v>41850.662488425922</v>
      </c>
    </row>
    <row r="3579" spans="1:20" ht="30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3.0000000000000001E-3</v>
      </c>
      <c r="P3579">
        <f>E3579/L3579</f>
        <v>15</v>
      </c>
      <c r="Q3579" t="s">
        <v>8313</v>
      </c>
      <c r="R3579" t="s">
        <v>8314</v>
      </c>
      <c r="S3579" s="9">
        <f t="shared" si="110"/>
        <v>41969.876712962963</v>
      </c>
      <c r="T3579" s="9">
        <f t="shared" si="111"/>
        <v>41999.876712962963</v>
      </c>
    </row>
    <row r="3580" spans="1:20" ht="45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>E3580/D3580</f>
        <v>0.01</v>
      </c>
      <c r="P3580">
        <f>E3580/L3580</f>
        <v>12.5</v>
      </c>
      <c r="Q3580" t="s">
        <v>8313</v>
      </c>
      <c r="R3580" t="s">
        <v>8314</v>
      </c>
      <c r="S3580" s="9">
        <f t="shared" si="110"/>
        <v>41830.059074074074</v>
      </c>
      <c r="T3580" s="9">
        <f t="shared" si="111"/>
        <v>41860.059074074074</v>
      </c>
    </row>
    <row r="3581" spans="1:20" ht="45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>E3581/D3581</f>
        <v>0.13020000000000001</v>
      </c>
      <c r="P3581">
        <f>E3581/L3581</f>
        <v>93</v>
      </c>
      <c r="Q3581" t="s">
        <v>8313</v>
      </c>
      <c r="R3581" t="s">
        <v>8314</v>
      </c>
      <c r="S3581" s="9">
        <f t="shared" si="110"/>
        <v>42265.474849537037</v>
      </c>
      <c r="T3581" s="9">
        <f t="shared" si="111"/>
        <v>42292.999305555553</v>
      </c>
    </row>
    <row r="3582" spans="1:20" ht="45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>E3582/D3582</f>
        <v>2.265E-2</v>
      </c>
      <c r="P3582">
        <f>E3582/L3582</f>
        <v>32.357142857142854</v>
      </c>
      <c r="Q3582" t="s">
        <v>8313</v>
      </c>
      <c r="R3582" t="s">
        <v>8314</v>
      </c>
      <c r="S3582" s="9">
        <f t="shared" si="110"/>
        <v>42601.618807870364</v>
      </c>
      <c r="T3582" s="9">
        <f t="shared" si="111"/>
        <v>42631.618807870364</v>
      </c>
    </row>
    <row r="3583" spans="1:20" ht="45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>E3583/D3583</f>
        <v>0</v>
      </c>
      <c r="P3583" t="e">
        <f>E3583/L3583</f>
        <v>#DIV/0!</v>
      </c>
      <c r="Q3583" t="s">
        <v>8313</v>
      </c>
      <c r="R3583" t="s">
        <v>8314</v>
      </c>
      <c r="S3583" s="9">
        <f t="shared" si="110"/>
        <v>42433.13041666666</v>
      </c>
      <c r="T3583" s="9">
        <f t="shared" si="111"/>
        <v>42461.041666666664</v>
      </c>
    </row>
    <row r="3584" spans="1:20" ht="45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>E3584/D3584</f>
        <v>0</v>
      </c>
      <c r="P3584" t="e">
        <f>E3584/L3584</f>
        <v>#DIV/0!</v>
      </c>
      <c r="Q3584" t="s">
        <v>8313</v>
      </c>
      <c r="R3584" t="s">
        <v>8314</v>
      </c>
      <c r="S3584" s="9">
        <f t="shared" si="110"/>
        <v>42227.943368055552</v>
      </c>
      <c r="T3584" s="9">
        <f t="shared" si="111"/>
        <v>42252.943368055552</v>
      </c>
    </row>
    <row r="3585" spans="1:20" ht="45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>E3585/D3585</f>
        <v>8.3333333333333331E-5</v>
      </c>
      <c r="P3585">
        <f>E3585/L3585</f>
        <v>1</v>
      </c>
      <c r="Q3585" t="s">
        <v>8313</v>
      </c>
      <c r="R3585" t="s">
        <v>8314</v>
      </c>
      <c r="S3585" s="9">
        <f t="shared" si="110"/>
        <v>42414.960231481477</v>
      </c>
      <c r="T3585" s="9">
        <f t="shared" si="111"/>
        <v>42444.918564814812</v>
      </c>
    </row>
    <row r="3586" spans="1:20" ht="45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>E3586/D3586</f>
        <v>0.15742857142857142</v>
      </c>
      <c r="P3586">
        <f>E3586/L3586</f>
        <v>91.833333333333329</v>
      </c>
      <c r="Q3586" t="s">
        <v>8313</v>
      </c>
      <c r="R3586" t="s">
        <v>8314</v>
      </c>
      <c r="S3586" s="9">
        <f t="shared" si="110"/>
        <v>42538.759976851848</v>
      </c>
      <c r="T3586" s="9">
        <f t="shared" si="111"/>
        <v>42567.821527777771</v>
      </c>
    </row>
    <row r="3587" spans="1:20" ht="45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>E3587/D3587</f>
        <v>0.11</v>
      </c>
      <c r="P3587">
        <f>E3587/L3587</f>
        <v>45.833333333333336</v>
      </c>
      <c r="Q3587" t="s">
        <v>8313</v>
      </c>
      <c r="R3587" t="s">
        <v>8314</v>
      </c>
      <c r="S3587" s="9">
        <f t="shared" ref="S3587:S3650" si="112">(J3587/86400)+25569+(-5/24)</f>
        <v>42233.463414351849</v>
      </c>
      <c r="T3587" s="9">
        <f t="shared" ref="T3587:T3650" si="113">(I3587/86400)+25569+(-5/24)</f>
        <v>42278.333333333336</v>
      </c>
    </row>
    <row r="3588" spans="1:20" ht="60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>E3588/D3588</f>
        <v>0.43833333333333335</v>
      </c>
      <c r="P3588">
        <f>E3588/L3588</f>
        <v>57.173913043478258</v>
      </c>
      <c r="Q3588" t="s">
        <v>8313</v>
      </c>
      <c r="R3588" t="s">
        <v>8314</v>
      </c>
      <c r="S3588" s="9">
        <f t="shared" si="112"/>
        <v>42221.448449074072</v>
      </c>
      <c r="T3588" s="9">
        <f t="shared" si="113"/>
        <v>42281.448449074072</v>
      </c>
    </row>
    <row r="3589" spans="1:20" ht="45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>E3589/D3589</f>
        <v>0</v>
      </c>
      <c r="P3589" t="e">
        <f>E3589/L3589</f>
        <v>#DIV/0!</v>
      </c>
      <c r="Q3589" t="s">
        <v>8313</v>
      </c>
      <c r="R3589" t="s">
        <v>8314</v>
      </c>
      <c r="S3589" s="9">
        <f t="shared" si="112"/>
        <v>42675.054629629631</v>
      </c>
      <c r="T3589" s="9">
        <f t="shared" si="113"/>
        <v>42705.096296296295</v>
      </c>
    </row>
    <row r="3590" spans="1:20" ht="45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>E3590/D3590</f>
        <v>0.86135181975736563</v>
      </c>
      <c r="P3590">
        <f>E3590/L3590</f>
        <v>248.5</v>
      </c>
      <c r="Q3590" t="s">
        <v>8313</v>
      </c>
      <c r="R3590" t="s">
        <v>8314</v>
      </c>
      <c r="S3590" s="9">
        <f t="shared" si="112"/>
        <v>42534.423148148147</v>
      </c>
      <c r="T3590" s="9">
        <f t="shared" si="113"/>
        <v>42562.423148148147</v>
      </c>
    </row>
    <row r="3591" spans="1:20" ht="45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>E3591/D3591</f>
        <v>0.12196620583717357</v>
      </c>
      <c r="P3591">
        <f>E3591/L3591</f>
        <v>79.400000000000006</v>
      </c>
      <c r="Q3591" t="s">
        <v>8313</v>
      </c>
      <c r="R3591" t="s">
        <v>8314</v>
      </c>
      <c r="S3591" s="9">
        <f t="shared" si="112"/>
        <v>42151.697384259256</v>
      </c>
      <c r="T3591" s="9">
        <f t="shared" si="113"/>
        <v>42182.697384259256</v>
      </c>
    </row>
    <row r="3592" spans="1:20" ht="45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>E3592/D3592</f>
        <v>1E-3</v>
      </c>
      <c r="P3592">
        <f>E3592/L3592</f>
        <v>5</v>
      </c>
      <c r="Q3592" t="s">
        <v>8313</v>
      </c>
      <c r="R3592" t="s">
        <v>8314</v>
      </c>
      <c r="S3592" s="9">
        <f t="shared" si="112"/>
        <v>41915.191886574074</v>
      </c>
      <c r="T3592" s="9">
        <f t="shared" si="113"/>
        <v>41918.979166666664</v>
      </c>
    </row>
    <row r="3593" spans="1:20" ht="45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>E3593/D3593</f>
        <v>2.2000000000000001E-3</v>
      </c>
      <c r="P3593">
        <f>E3593/L3593</f>
        <v>5.5</v>
      </c>
      <c r="Q3593" t="s">
        <v>8313</v>
      </c>
      <c r="R3593" t="s">
        <v>8314</v>
      </c>
      <c r="S3593" s="9">
        <f t="shared" si="112"/>
        <v>41961.284155092588</v>
      </c>
      <c r="T3593" s="9">
        <f t="shared" si="113"/>
        <v>42006.284155092588</v>
      </c>
    </row>
    <row r="3594" spans="1:20" ht="45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>E3594/D3594</f>
        <v>9.0909090909090905E-3</v>
      </c>
      <c r="P3594">
        <f>E3594/L3594</f>
        <v>25</v>
      </c>
      <c r="Q3594" t="s">
        <v>8313</v>
      </c>
      <c r="R3594" t="s">
        <v>8314</v>
      </c>
      <c r="S3594" s="9">
        <f t="shared" si="112"/>
        <v>41940.378900462958</v>
      </c>
      <c r="T3594" s="9">
        <f t="shared" si="113"/>
        <v>41967.833333333336</v>
      </c>
    </row>
    <row r="3595" spans="1:20" ht="45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>E3595/D3595</f>
        <v>0</v>
      </c>
      <c r="P3595" t="e">
        <f>E3595/L3595</f>
        <v>#DIV/0!</v>
      </c>
      <c r="Q3595" t="s">
        <v>8313</v>
      </c>
      <c r="R3595" t="s">
        <v>8314</v>
      </c>
      <c r="S3595" s="9">
        <f t="shared" si="112"/>
        <v>42111.695763888885</v>
      </c>
      <c r="T3595" s="9">
        <f t="shared" si="113"/>
        <v>42171.695763888885</v>
      </c>
    </row>
    <row r="3596" spans="1:20" ht="45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>E3596/D3596</f>
        <v>0.35639999999999999</v>
      </c>
      <c r="P3596">
        <f>E3596/L3596</f>
        <v>137.07692307692307</v>
      </c>
      <c r="Q3596" t="s">
        <v>8313</v>
      </c>
      <c r="R3596" t="s">
        <v>8314</v>
      </c>
      <c r="S3596" s="9">
        <f t="shared" si="112"/>
        <v>42279.570231481477</v>
      </c>
      <c r="T3596" s="9">
        <f t="shared" si="113"/>
        <v>42310.493055555555</v>
      </c>
    </row>
    <row r="3597" spans="1:20" ht="45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>E3597/D3597</f>
        <v>0</v>
      </c>
      <c r="P3597" t="e">
        <f>E3597/L3597</f>
        <v>#DIV/0!</v>
      </c>
      <c r="Q3597" t="s">
        <v>8313</v>
      </c>
      <c r="R3597" t="s">
        <v>8314</v>
      </c>
      <c r="S3597" s="9">
        <f t="shared" si="112"/>
        <v>42213.454571759255</v>
      </c>
      <c r="T3597" s="9">
        <f t="shared" si="113"/>
        <v>42243.454571759255</v>
      </c>
    </row>
    <row r="3598" spans="1:20" ht="45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2.5000000000000001E-3</v>
      </c>
      <c r="P3598">
        <f>E3598/L3598</f>
        <v>5</v>
      </c>
      <c r="Q3598" t="s">
        <v>8313</v>
      </c>
      <c r="R3598" t="s">
        <v>8314</v>
      </c>
      <c r="S3598" s="9">
        <f t="shared" si="112"/>
        <v>42109.593379629623</v>
      </c>
      <c r="T3598" s="9">
        <f t="shared" si="113"/>
        <v>42139.593379629623</v>
      </c>
    </row>
    <row r="3599" spans="1:20" ht="30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>E3599/D3599</f>
        <v>3.2500000000000001E-2</v>
      </c>
      <c r="P3599">
        <f>E3599/L3599</f>
        <v>39</v>
      </c>
      <c r="Q3599" t="s">
        <v>8313</v>
      </c>
      <c r="R3599" t="s">
        <v>8314</v>
      </c>
      <c r="S3599" s="9">
        <f t="shared" si="112"/>
        <v>42031.625254629624</v>
      </c>
      <c r="T3599" s="9">
        <f t="shared" si="113"/>
        <v>42063.124999999993</v>
      </c>
    </row>
    <row r="3600" spans="1:20" ht="45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>E3600/D3600</f>
        <v>3.3666666666666664E-2</v>
      </c>
      <c r="P3600">
        <f>E3600/L3600</f>
        <v>50.5</v>
      </c>
      <c r="Q3600" t="s">
        <v>8313</v>
      </c>
      <c r="R3600" t="s">
        <v>8314</v>
      </c>
      <c r="S3600" s="9">
        <f t="shared" si="112"/>
        <v>42614.934537037036</v>
      </c>
      <c r="T3600" s="9">
        <f t="shared" si="113"/>
        <v>42644.934537037036</v>
      </c>
    </row>
    <row r="3601" spans="1:20" ht="45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>E3601/D3601</f>
        <v>0</v>
      </c>
      <c r="P3601" t="e">
        <f>E3601/L3601</f>
        <v>#DIV/0!</v>
      </c>
      <c r="Q3601" t="s">
        <v>8313</v>
      </c>
      <c r="R3601" t="s">
        <v>8314</v>
      </c>
      <c r="S3601" s="9">
        <f t="shared" si="112"/>
        <v>41829.117164351854</v>
      </c>
      <c r="T3601" s="9">
        <f t="shared" si="113"/>
        <v>41889.117164351854</v>
      </c>
    </row>
    <row r="3602" spans="1:20" ht="45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>E3602/D3602</f>
        <v>0.15770000000000001</v>
      </c>
      <c r="P3602">
        <f>E3602/L3602</f>
        <v>49.28125</v>
      </c>
      <c r="Q3602" t="s">
        <v>8313</v>
      </c>
      <c r="R3602" t="s">
        <v>8314</v>
      </c>
      <c r="S3602" s="9">
        <f t="shared" si="112"/>
        <v>42015.912280092591</v>
      </c>
      <c r="T3602" s="9">
        <f t="shared" si="113"/>
        <v>42045.912280092591</v>
      </c>
    </row>
    <row r="3603" spans="1:20" ht="45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6.2500000000000003E-3</v>
      </c>
      <c r="P3603">
        <f>E3603/L3603</f>
        <v>25</v>
      </c>
      <c r="Q3603" t="s">
        <v>8313</v>
      </c>
      <c r="R3603" t="s">
        <v>8314</v>
      </c>
      <c r="S3603" s="9">
        <f t="shared" si="112"/>
        <v>42439.493981481479</v>
      </c>
      <c r="T3603" s="9">
        <f t="shared" si="113"/>
        <v>42468.565972222219</v>
      </c>
    </row>
    <row r="3604" spans="1:20" ht="45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>E3604/D3604</f>
        <v>5.0000000000000004E-6</v>
      </c>
      <c r="P3604">
        <f>E3604/L3604</f>
        <v>1</v>
      </c>
      <c r="Q3604" t="s">
        <v>8313</v>
      </c>
      <c r="R3604" t="s">
        <v>8314</v>
      </c>
      <c r="S3604" s="9">
        <f t="shared" si="112"/>
        <v>42433.617384259262</v>
      </c>
      <c r="T3604" s="9">
        <f t="shared" si="113"/>
        <v>42493.57571759259</v>
      </c>
    </row>
    <row r="3605" spans="1:20" ht="45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>E3605/D3605</f>
        <v>9.6153846153846159E-4</v>
      </c>
      <c r="P3605">
        <f>E3605/L3605</f>
        <v>25</v>
      </c>
      <c r="Q3605" t="s">
        <v>8313</v>
      </c>
      <c r="R3605" t="s">
        <v>8314</v>
      </c>
      <c r="S3605" s="9">
        <f t="shared" si="112"/>
        <v>42243.582060185181</v>
      </c>
      <c r="T3605" s="9">
        <f t="shared" si="113"/>
        <v>42303.582060185181</v>
      </c>
    </row>
    <row r="3606" spans="1:20" ht="45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>E3606/D3606</f>
        <v>0</v>
      </c>
      <c r="P3606" t="e">
        <f>E3606/L3606</f>
        <v>#DIV/0!</v>
      </c>
      <c r="Q3606" t="s">
        <v>8313</v>
      </c>
      <c r="R3606" t="s">
        <v>8314</v>
      </c>
      <c r="S3606" s="9">
        <f t="shared" si="112"/>
        <v>42549.840115740742</v>
      </c>
      <c r="T3606" s="9">
        <f t="shared" si="113"/>
        <v>42580.770138888889</v>
      </c>
    </row>
    <row r="3607" spans="1:20" ht="45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>E3607/D3607</f>
        <v>0</v>
      </c>
      <c r="P3607" t="e">
        <f>E3607/L3607</f>
        <v>#DIV/0!</v>
      </c>
      <c r="Q3607" t="s">
        <v>8313</v>
      </c>
      <c r="R3607" t="s">
        <v>8314</v>
      </c>
      <c r="S3607" s="9">
        <f t="shared" si="112"/>
        <v>41774.442870370367</v>
      </c>
      <c r="T3607" s="9">
        <f t="shared" si="113"/>
        <v>41834.442870370367</v>
      </c>
    </row>
    <row r="3608" spans="1:20" ht="45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>E3608/D3608</f>
        <v>0.24285714285714285</v>
      </c>
      <c r="P3608">
        <f>E3608/L3608</f>
        <v>53.125</v>
      </c>
      <c r="Q3608" t="s">
        <v>8313</v>
      </c>
      <c r="R3608" t="s">
        <v>8314</v>
      </c>
      <c r="S3608" s="9">
        <f t="shared" si="112"/>
        <v>42306.640520833331</v>
      </c>
      <c r="T3608" s="9">
        <f t="shared" si="113"/>
        <v>42336.682187499995</v>
      </c>
    </row>
    <row r="3609" spans="1:20" ht="45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>E3609/D3609</f>
        <v>0</v>
      </c>
      <c r="P3609" t="e">
        <f>E3609/L3609</f>
        <v>#DIV/0!</v>
      </c>
      <c r="Q3609" t="s">
        <v>8313</v>
      </c>
      <c r="R3609" t="s">
        <v>8314</v>
      </c>
      <c r="S3609" s="9">
        <f t="shared" si="112"/>
        <v>42457.723692129628</v>
      </c>
      <c r="T3609" s="9">
        <f t="shared" si="113"/>
        <v>42484.805555555555</v>
      </c>
    </row>
    <row r="3610" spans="1:20" ht="45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>E3610/D3610</f>
        <v>2.5000000000000001E-4</v>
      </c>
      <c r="P3610">
        <f>E3610/L3610</f>
        <v>7</v>
      </c>
      <c r="Q3610" t="s">
        <v>8313</v>
      </c>
      <c r="R3610" t="s">
        <v>8314</v>
      </c>
      <c r="S3610" s="9">
        <f t="shared" si="112"/>
        <v>42513.76798611111</v>
      </c>
      <c r="T3610" s="9">
        <f t="shared" si="113"/>
        <v>42559.76798611111</v>
      </c>
    </row>
    <row r="3611" spans="1:20" ht="45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>E3611/D3611</f>
        <v>0.32050000000000001</v>
      </c>
      <c r="P3611">
        <f>E3611/L3611</f>
        <v>40.0625</v>
      </c>
      <c r="Q3611" t="s">
        <v>8313</v>
      </c>
      <c r="R3611" t="s">
        <v>8314</v>
      </c>
      <c r="S3611" s="9">
        <f t="shared" si="112"/>
        <v>41816.742037037031</v>
      </c>
      <c r="T3611" s="9">
        <f t="shared" si="113"/>
        <v>41853.375</v>
      </c>
    </row>
    <row r="3612" spans="1:20" ht="45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>E3612/D3612</f>
        <v>0.24333333333333335</v>
      </c>
      <c r="P3612">
        <f>E3612/L3612</f>
        <v>24.333333333333332</v>
      </c>
      <c r="Q3612" t="s">
        <v>8313</v>
      </c>
      <c r="R3612" t="s">
        <v>8314</v>
      </c>
      <c r="S3612" s="9">
        <f t="shared" si="112"/>
        <v>41880.580509259256</v>
      </c>
      <c r="T3612" s="9">
        <f t="shared" si="113"/>
        <v>41910.580509259256</v>
      </c>
    </row>
    <row r="3613" spans="1:20" ht="45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>E3613/D3613</f>
        <v>1.4999999999999999E-2</v>
      </c>
      <c r="P3613">
        <f>E3613/L3613</f>
        <v>11.25</v>
      </c>
      <c r="Q3613" t="s">
        <v>8313</v>
      </c>
      <c r="R3613" t="s">
        <v>8314</v>
      </c>
      <c r="S3613" s="9">
        <f t="shared" si="112"/>
        <v>42342.63722222222</v>
      </c>
      <c r="T3613" s="9">
        <f t="shared" si="113"/>
        <v>42372.63722222222</v>
      </c>
    </row>
    <row r="3614" spans="1:20" ht="45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4.1999999999999997E-3</v>
      </c>
      <c r="P3614">
        <f>E3614/L3614</f>
        <v>10.5</v>
      </c>
      <c r="Q3614" t="s">
        <v>8313</v>
      </c>
      <c r="R3614" t="s">
        <v>8314</v>
      </c>
      <c r="S3614" s="9">
        <f t="shared" si="112"/>
        <v>41745.682986111111</v>
      </c>
      <c r="T3614" s="9">
        <f t="shared" si="113"/>
        <v>41767.682986111111</v>
      </c>
    </row>
    <row r="3615" spans="1:20" ht="45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>E3615/D3615</f>
        <v>3.214285714285714E-2</v>
      </c>
      <c r="P3615">
        <f>E3615/L3615</f>
        <v>15</v>
      </c>
      <c r="Q3615" t="s">
        <v>8313</v>
      </c>
      <c r="R3615" t="s">
        <v>8314</v>
      </c>
      <c r="S3615" s="9">
        <f t="shared" si="112"/>
        <v>42311.413124999999</v>
      </c>
      <c r="T3615" s="9">
        <f t="shared" si="113"/>
        <v>42336.413124999999</v>
      </c>
    </row>
    <row r="3616" spans="1:20" ht="45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>E3616/D3616</f>
        <v>0</v>
      </c>
      <c r="P3616" t="e">
        <f>E3616/L3616</f>
        <v>#DIV/0!</v>
      </c>
      <c r="Q3616" t="s">
        <v>8313</v>
      </c>
      <c r="R3616" t="s">
        <v>8314</v>
      </c>
      <c r="S3616" s="9">
        <f t="shared" si="112"/>
        <v>42295.945798611108</v>
      </c>
      <c r="T3616" s="9">
        <f t="shared" si="113"/>
        <v>42325.987465277773</v>
      </c>
    </row>
    <row r="3617" spans="1:20" ht="45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>E3617/D3617</f>
        <v>6.3E-2</v>
      </c>
      <c r="P3617">
        <f>E3617/L3617</f>
        <v>42</v>
      </c>
      <c r="Q3617" t="s">
        <v>8313</v>
      </c>
      <c r="R3617" t="s">
        <v>8314</v>
      </c>
      <c r="S3617" s="9">
        <f t="shared" si="112"/>
        <v>42053.513726851852</v>
      </c>
      <c r="T3617" s="9">
        <f t="shared" si="113"/>
        <v>42113.47206018518</v>
      </c>
    </row>
    <row r="3618" spans="1:20" ht="45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>E3618/D3618</f>
        <v>0.14249999999999999</v>
      </c>
      <c r="P3618">
        <f>E3618/L3618</f>
        <v>71.25</v>
      </c>
      <c r="Q3618" t="s">
        <v>8313</v>
      </c>
      <c r="R3618" t="s">
        <v>8314</v>
      </c>
      <c r="S3618" s="9">
        <f t="shared" si="112"/>
        <v>42414.027546296296</v>
      </c>
      <c r="T3618" s="9">
        <f t="shared" si="113"/>
        <v>42473.985879629625</v>
      </c>
    </row>
    <row r="3619" spans="1:20" ht="45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>E3619/D3619</f>
        <v>6.0000000000000001E-3</v>
      </c>
      <c r="P3619">
        <f>E3619/L3619</f>
        <v>22.5</v>
      </c>
      <c r="Q3619" t="s">
        <v>8313</v>
      </c>
      <c r="R3619" t="s">
        <v>8314</v>
      </c>
      <c r="S3619" s="9">
        <f t="shared" si="112"/>
        <v>41801.503217592588</v>
      </c>
      <c r="T3619" s="9">
        <f t="shared" si="113"/>
        <v>41843.915972222218</v>
      </c>
    </row>
    <row r="3620" spans="1:20" ht="45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>E3620/D3620</f>
        <v>0.2411764705882353</v>
      </c>
      <c r="P3620">
        <f>E3620/L3620</f>
        <v>41</v>
      </c>
      <c r="Q3620" t="s">
        <v>8313</v>
      </c>
      <c r="R3620" t="s">
        <v>8314</v>
      </c>
      <c r="S3620" s="9">
        <f t="shared" si="112"/>
        <v>42770.082256944443</v>
      </c>
      <c r="T3620" s="9">
        <f t="shared" si="113"/>
        <v>42800.082256944443</v>
      </c>
    </row>
    <row r="3621" spans="1:20" ht="45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>E3621/D3621</f>
        <v>0.10539999999999999</v>
      </c>
      <c r="P3621">
        <f>E3621/L3621</f>
        <v>47.909090909090907</v>
      </c>
      <c r="Q3621" t="s">
        <v>8313</v>
      </c>
      <c r="R3621" t="s">
        <v>8314</v>
      </c>
      <c r="S3621" s="9">
        <f t="shared" si="112"/>
        <v>42452.60732638889</v>
      </c>
      <c r="T3621" s="9">
        <f t="shared" si="113"/>
        <v>42512.60732638889</v>
      </c>
    </row>
    <row r="3622" spans="1:20" ht="45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>E3622/D3622</f>
        <v>7.4690265486725665E-2</v>
      </c>
      <c r="P3622">
        <f>E3622/L3622</f>
        <v>35.166666666666664</v>
      </c>
      <c r="Q3622" t="s">
        <v>8313</v>
      </c>
      <c r="R3622" t="s">
        <v>8314</v>
      </c>
      <c r="S3622" s="9">
        <f t="shared" si="112"/>
        <v>42601.646365740737</v>
      </c>
      <c r="T3622" s="9">
        <f t="shared" si="113"/>
        <v>42610.954861111109</v>
      </c>
    </row>
    <row r="3623" spans="1:20" ht="60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>E3623/D3623</f>
        <v>7.3333333333333334E-4</v>
      </c>
      <c r="P3623">
        <f>E3623/L3623</f>
        <v>5.5</v>
      </c>
      <c r="Q3623" t="s">
        <v>8313</v>
      </c>
      <c r="R3623" t="s">
        <v>8314</v>
      </c>
      <c r="S3623" s="9">
        <f t="shared" si="112"/>
        <v>42447.655219907407</v>
      </c>
      <c r="T3623" s="9">
        <f t="shared" si="113"/>
        <v>42477.655219907407</v>
      </c>
    </row>
    <row r="3624" spans="1:20" ht="45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>E3624/D3624</f>
        <v>9.7142857142857135E-3</v>
      </c>
      <c r="P3624">
        <f>E3624/L3624</f>
        <v>22.666666666666668</v>
      </c>
      <c r="Q3624" t="s">
        <v>8313</v>
      </c>
      <c r="R3624" t="s">
        <v>8314</v>
      </c>
      <c r="S3624" s="9">
        <f t="shared" si="112"/>
        <v>41811.327847222223</v>
      </c>
      <c r="T3624" s="9">
        <f t="shared" si="113"/>
        <v>41841.327847222223</v>
      </c>
    </row>
    <row r="3625" spans="1:20" ht="30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>E3625/D3625</f>
        <v>0.21099999999999999</v>
      </c>
      <c r="P3625">
        <f>E3625/L3625</f>
        <v>26.375</v>
      </c>
      <c r="Q3625" t="s">
        <v>8313</v>
      </c>
      <c r="R3625" t="s">
        <v>8314</v>
      </c>
      <c r="S3625" s="9">
        <f t="shared" si="112"/>
        <v>41980.859189814808</v>
      </c>
      <c r="T3625" s="9">
        <f t="shared" si="113"/>
        <v>42040.859189814808</v>
      </c>
    </row>
    <row r="3626" spans="1:20" ht="45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>E3626/D3626</f>
        <v>0.78100000000000003</v>
      </c>
      <c r="P3626">
        <f>E3626/L3626</f>
        <v>105.54054054054055</v>
      </c>
      <c r="Q3626" t="s">
        <v>8313</v>
      </c>
      <c r="R3626" t="s">
        <v>8314</v>
      </c>
      <c r="S3626" s="9">
        <f t="shared" si="112"/>
        <v>42469.475810185184</v>
      </c>
      <c r="T3626" s="9">
        <f t="shared" si="113"/>
        <v>42498.958333333336</v>
      </c>
    </row>
    <row r="3627" spans="1:20" ht="45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>E3627/D3627</f>
        <v>0.32</v>
      </c>
      <c r="P3627">
        <f>E3627/L3627</f>
        <v>29.09090909090909</v>
      </c>
      <c r="Q3627" t="s">
        <v>8313</v>
      </c>
      <c r="R3627" t="s">
        <v>8314</v>
      </c>
      <c r="S3627" s="9">
        <f t="shared" si="112"/>
        <v>42493.338518518511</v>
      </c>
      <c r="T3627" s="9">
        <f t="shared" si="113"/>
        <v>42523.338518518511</v>
      </c>
    </row>
    <row r="3628" spans="1:20" ht="45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>E3628/D3628</f>
        <v>0</v>
      </c>
      <c r="P3628" t="e">
        <f>E3628/L3628</f>
        <v>#DIV/0!</v>
      </c>
      <c r="Q3628" t="s">
        <v>8313</v>
      </c>
      <c r="R3628" t="s">
        <v>8314</v>
      </c>
      <c r="S3628" s="9">
        <f t="shared" si="112"/>
        <v>42534.658541666664</v>
      </c>
      <c r="T3628" s="9">
        <f t="shared" si="113"/>
        <v>42564.658541666664</v>
      </c>
    </row>
    <row r="3629" spans="1:20" ht="45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>E3629/D3629</f>
        <v>0.47692307692307695</v>
      </c>
      <c r="P3629">
        <f>E3629/L3629</f>
        <v>62</v>
      </c>
      <c r="Q3629" t="s">
        <v>8313</v>
      </c>
      <c r="R3629" t="s">
        <v>8314</v>
      </c>
      <c r="S3629" s="9">
        <f t="shared" si="112"/>
        <v>41830.650011574071</v>
      </c>
      <c r="T3629" s="9">
        <f t="shared" si="113"/>
        <v>41852.083333333328</v>
      </c>
    </row>
    <row r="3630" spans="1:20" ht="45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>E3630/D3630</f>
        <v>1.4500000000000001E-2</v>
      </c>
      <c r="P3630">
        <f>E3630/L3630</f>
        <v>217.5</v>
      </c>
      <c r="Q3630" t="s">
        <v>8313</v>
      </c>
      <c r="R3630" t="s">
        <v>8314</v>
      </c>
      <c r="S3630" s="9">
        <f t="shared" si="112"/>
        <v>42543.580231481479</v>
      </c>
      <c r="T3630" s="9">
        <f t="shared" si="113"/>
        <v>42573.580231481479</v>
      </c>
    </row>
    <row r="3631" spans="1:20" ht="45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>E3631/D3631</f>
        <v>0.107</v>
      </c>
      <c r="P3631">
        <f>E3631/L3631</f>
        <v>26.75</v>
      </c>
      <c r="Q3631" t="s">
        <v>8313</v>
      </c>
      <c r="R3631" t="s">
        <v>8314</v>
      </c>
      <c r="S3631" s="9">
        <f t="shared" si="112"/>
        <v>41975.434641203705</v>
      </c>
      <c r="T3631" s="9">
        <f t="shared" si="113"/>
        <v>42035.434641203705</v>
      </c>
    </row>
    <row r="3632" spans="1:20" ht="45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>E3632/D3632</f>
        <v>1.8333333333333333E-2</v>
      </c>
      <c r="P3632">
        <f>E3632/L3632</f>
        <v>18.333333333333332</v>
      </c>
      <c r="Q3632" t="s">
        <v>8313</v>
      </c>
      <c r="R3632" t="s">
        <v>8314</v>
      </c>
      <c r="S3632" s="9">
        <f t="shared" si="112"/>
        <v>42069.695104166669</v>
      </c>
      <c r="T3632" s="9">
        <f t="shared" si="113"/>
        <v>42092.624999999993</v>
      </c>
    </row>
    <row r="3633" spans="1:20" ht="45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>E3633/D3633</f>
        <v>0.18</v>
      </c>
      <c r="P3633">
        <f>E3633/L3633</f>
        <v>64.285714285714292</v>
      </c>
      <c r="Q3633" t="s">
        <v>8313</v>
      </c>
      <c r="R3633" t="s">
        <v>8314</v>
      </c>
      <c r="S3633" s="9">
        <f t="shared" si="112"/>
        <v>41795.390590277777</v>
      </c>
      <c r="T3633" s="9">
        <f t="shared" si="113"/>
        <v>41825.390590277777</v>
      </c>
    </row>
    <row r="3634" spans="1:20" ht="30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>E3634/D3634</f>
        <v>4.0833333333333333E-2</v>
      </c>
      <c r="P3634">
        <f>E3634/L3634</f>
        <v>175</v>
      </c>
      <c r="Q3634" t="s">
        <v>8313</v>
      </c>
      <c r="R3634" t="s">
        <v>8314</v>
      </c>
      <c r="S3634" s="9">
        <f t="shared" si="112"/>
        <v>42507.971631944441</v>
      </c>
      <c r="T3634" s="9">
        <f t="shared" si="113"/>
        <v>42567.971631944441</v>
      </c>
    </row>
    <row r="3635" spans="1:20" ht="60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>E3635/D3635</f>
        <v>0.2</v>
      </c>
      <c r="P3635">
        <f>E3635/L3635</f>
        <v>34</v>
      </c>
      <c r="Q3635" t="s">
        <v>8313</v>
      </c>
      <c r="R3635" t="s">
        <v>8314</v>
      </c>
      <c r="S3635" s="9">
        <f t="shared" si="112"/>
        <v>42132.601620370369</v>
      </c>
      <c r="T3635" s="9">
        <f t="shared" si="113"/>
        <v>42192.601620370369</v>
      </c>
    </row>
    <row r="3636" spans="1:20" ht="45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>E3636/D3636</f>
        <v>0.34802513464991025</v>
      </c>
      <c r="P3636">
        <f>E3636/L3636</f>
        <v>84.282608695652172</v>
      </c>
      <c r="Q3636" t="s">
        <v>8313</v>
      </c>
      <c r="R3636" t="s">
        <v>8314</v>
      </c>
      <c r="S3636" s="9">
        <f t="shared" si="112"/>
        <v>41747.661527777775</v>
      </c>
      <c r="T3636" s="9">
        <f t="shared" si="113"/>
        <v>41779.082638888889</v>
      </c>
    </row>
    <row r="3637" spans="1:20" ht="45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>E3637/D3637</f>
        <v>6.3333333333333339E-2</v>
      </c>
      <c r="P3637">
        <f>E3637/L3637</f>
        <v>9.5</v>
      </c>
      <c r="Q3637" t="s">
        <v>8313</v>
      </c>
      <c r="R3637" t="s">
        <v>8314</v>
      </c>
      <c r="S3637" s="9">
        <f t="shared" si="112"/>
        <v>41920.75513888889</v>
      </c>
      <c r="T3637" s="9">
        <f t="shared" si="113"/>
        <v>41950.791666666664</v>
      </c>
    </row>
    <row r="3638" spans="1:20" ht="45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>E3638/D3638</f>
        <v>0.32050000000000001</v>
      </c>
      <c r="P3638">
        <f>E3638/L3638</f>
        <v>33.736842105263158</v>
      </c>
      <c r="Q3638" t="s">
        <v>8313</v>
      </c>
      <c r="R3638" t="s">
        <v>8314</v>
      </c>
      <c r="S3638" s="9">
        <f t="shared" si="112"/>
        <v>42399.499074074069</v>
      </c>
      <c r="T3638" s="9">
        <f t="shared" si="113"/>
        <v>42420.670138888883</v>
      </c>
    </row>
    <row r="3639" spans="1:20" ht="45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>E3639/D3639</f>
        <v>9.7600000000000006E-2</v>
      </c>
      <c r="P3639">
        <f>E3639/L3639</f>
        <v>37.53846153846154</v>
      </c>
      <c r="Q3639" t="s">
        <v>8313</v>
      </c>
      <c r="R3639" t="s">
        <v>8314</v>
      </c>
      <c r="S3639" s="9">
        <f t="shared" si="112"/>
        <v>42467.340208333328</v>
      </c>
      <c r="T3639" s="9">
        <f t="shared" si="113"/>
        <v>42496.336111111108</v>
      </c>
    </row>
    <row r="3640" spans="1:20" ht="45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>E3640/D3640</f>
        <v>0.3775</v>
      </c>
      <c r="P3640">
        <f>E3640/L3640</f>
        <v>11.615384615384615</v>
      </c>
      <c r="Q3640" t="s">
        <v>8313</v>
      </c>
      <c r="R3640" t="s">
        <v>8314</v>
      </c>
      <c r="S3640" s="9">
        <f t="shared" si="112"/>
        <v>41765.716319444444</v>
      </c>
      <c r="T3640" s="9">
        <f t="shared" si="113"/>
        <v>41775.716319444444</v>
      </c>
    </row>
    <row r="3641" spans="1:20" ht="30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>E3641/D3641</f>
        <v>2.1333333333333333E-2</v>
      </c>
      <c r="P3641">
        <f>E3641/L3641</f>
        <v>8</v>
      </c>
      <c r="Q3641" t="s">
        <v>8313</v>
      </c>
      <c r="R3641" t="s">
        <v>8314</v>
      </c>
      <c r="S3641" s="9">
        <f t="shared" si="112"/>
        <v>42229.872835648144</v>
      </c>
      <c r="T3641" s="9">
        <f t="shared" si="113"/>
        <v>42244.872835648144</v>
      </c>
    </row>
    <row r="3642" spans="1:20" ht="45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>E3642/D3642</f>
        <v>0</v>
      </c>
      <c r="P3642" t="e">
        <f>E3642/L3642</f>
        <v>#DIV/0!</v>
      </c>
      <c r="Q3642" t="s">
        <v>8313</v>
      </c>
      <c r="R3642" t="s">
        <v>8314</v>
      </c>
      <c r="S3642" s="9">
        <f t="shared" si="112"/>
        <v>42286.541446759256</v>
      </c>
      <c r="T3642" s="9">
        <f t="shared" si="113"/>
        <v>42316.583113425928</v>
      </c>
    </row>
    <row r="3643" spans="1:20" ht="45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>E3643/D3643</f>
        <v>4.1818181818181817E-2</v>
      </c>
      <c r="P3643">
        <f>E3643/L3643</f>
        <v>23</v>
      </c>
      <c r="Q3643" t="s">
        <v>8313</v>
      </c>
      <c r="R3643" t="s">
        <v>8314</v>
      </c>
      <c r="S3643" s="9">
        <f t="shared" si="112"/>
        <v>42401.464039351849</v>
      </c>
      <c r="T3643" s="9">
        <f t="shared" si="113"/>
        <v>42431.464039351849</v>
      </c>
    </row>
    <row r="3644" spans="1:20" ht="30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>E3644/D3644</f>
        <v>0.2</v>
      </c>
      <c r="P3644">
        <f>E3644/L3644</f>
        <v>100</v>
      </c>
      <c r="Q3644" t="s">
        <v>8313</v>
      </c>
      <c r="R3644" t="s">
        <v>8314</v>
      </c>
      <c r="S3644" s="9">
        <f t="shared" si="112"/>
        <v>42125.436134259253</v>
      </c>
      <c r="T3644" s="9">
        <f t="shared" si="113"/>
        <v>42155.436134259253</v>
      </c>
    </row>
    <row r="3645" spans="1:20" ht="45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>E3645/D3645</f>
        <v>5.4100000000000002E-2</v>
      </c>
      <c r="P3645">
        <f>E3645/L3645</f>
        <v>60.111111111111114</v>
      </c>
      <c r="Q3645" t="s">
        <v>8313</v>
      </c>
      <c r="R3645" t="s">
        <v>8314</v>
      </c>
      <c r="S3645" s="9">
        <f t="shared" si="112"/>
        <v>42289.732164351844</v>
      </c>
      <c r="T3645" s="9">
        <f t="shared" si="113"/>
        <v>42349.773831018516</v>
      </c>
    </row>
    <row r="3646" spans="1:20" ht="45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>E3646/D3646</f>
        <v>6.0000000000000002E-5</v>
      </c>
      <c r="P3646">
        <f>E3646/L3646</f>
        <v>3</v>
      </c>
      <c r="Q3646" t="s">
        <v>8313</v>
      </c>
      <c r="R3646" t="s">
        <v>8314</v>
      </c>
      <c r="S3646" s="9">
        <f t="shared" si="112"/>
        <v>42107.656388888885</v>
      </c>
      <c r="T3646" s="9">
        <f t="shared" si="113"/>
        <v>42137.656388888885</v>
      </c>
    </row>
    <row r="3647" spans="1:20" ht="30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>E3647/D3647</f>
        <v>2.5000000000000001E-3</v>
      </c>
      <c r="P3647">
        <f>E3647/L3647</f>
        <v>5</v>
      </c>
      <c r="Q3647" t="s">
        <v>8313</v>
      </c>
      <c r="R3647" t="s">
        <v>8314</v>
      </c>
      <c r="S3647" s="9">
        <f t="shared" si="112"/>
        <v>41809.181597222218</v>
      </c>
      <c r="T3647" s="9">
        <f t="shared" si="113"/>
        <v>41839.181597222218</v>
      </c>
    </row>
    <row r="3648" spans="1:20" ht="45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>E3648/D3648</f>
        <v>0.35</v>
      </c>
      <c r="P3648">
        <f>E3648/L3648</f>
        <v>17.5</v>
      </c>
      <c r="Q3648" t="s">
        <v>8313</v>
      </c>
      <c r="R3648" t="s">
        <v>8314</v>
      </c>
      <c r="S3648" s="9">
        <f t="shared" si="112"/>
        <v>42019.475428240738</v>
      </c>
      <c r="T3648" s="9">
        <f t="shared" si="113"/>
        <v>42049.268749999996</v>
      </c>
    </row>
    <row r="3649" spans="1:20" ht="45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>E3649/D3649</f>
        <v>0.16566666666666666</v>
      </c>
      <c r="P3649">
        <f>E3649/L3649</f>
        <v>29.235294117647058</v>
      </c>
      <c r="Q3649" t="s">
        <v>8313</v>
      </c>
      <c r="R3649" t="s">
        <v>8314</v>
      </c>
      <c r="S3649" s="9">
        <f t="shared" si="112"/>
        <v>41950.058611111112</v>
      </c>
      <c r="T3649" s="9">
        <f t="shared" si="113"/>
        <v>41963.461111111108</v>
      </c>
    </row>
    <row r="3650" spans="1:20" ht="45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>E3650/D3650</f>
        <v>0</v>
      </c>
      <c r="P3650" t="e">
        <f>E3650/L3650</f>
        <v>#DIV/0!</v>
      </c>
      <c r="Q3650" t="s">
        <v>8313</v>
      </c>
      <c r="R3650" t="s">
        <v>8314</v>
      </c>
      <c r="S3650" s="9">
        <f t="shared" si="112"/>
        <v>42069.183113425919</v>
      </c>
      <c r="T3650" s="9">
        <f t="shared" si="113"/>
        <v>42099.141446759262</v>
      </c>
    </row>
    <row r="3651" spans="1:20" ht="45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>E3651/D3651</f>
        <v>0.57199999999999995</v>
      </c>
      <c r="P3651">
        <f>E3651/L3651</f>
        <v>59.583333333333336</v>
      </c>
      <c r="Q3651" t="s">
        <v>8313</v>
      </c>
      <c r="R3651" t="s">
        <v>8314</v>
      </c>
      <c r="S3651" s="9">
        <f t="shared" ref="S3651:S3714" si="114">(J3651/86400)+25569+(-5/24)</f>
        <v>42061.754930555551</v>
      </c>
      <c r="T3651" s="9">
        <f t="shared" ref="T3651:T3714" si="115">(I3651/86400)+25569+(-5/24)</f>
        <v>42091.713263888887</v>
      </c>
    </row>
    <row r="3652" spans="1:20" ht="45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>E3652/D3652</f>
        <v>0.16514285714285715</v>
      </c>
      <c r="P3652">
        <f>E3652/L3652</f>
        <v>82.571428571428569</v>
      </c>
      <c r="Q3652" t="s">
        <v>8313</v>
      </c>
      <c r="R3652" t="s">
        <v>8314</v>
      </c>
      <c r="S3652" s="9">
        <f t="shared" si="114"/>
        <v>41842.620347222219</v>
      </c>
      <c r="T3652" s="9">
        <f t="shared" si="115"/>
        <v>41882.619317129625</v>
      </c>
    </row>
    <row r="3653" spans="1:20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>E3653/D3653</f>
        <v>1.25E-3</v>
      </c>
      <c r="P3653">
        <f>E3653/L3653</f>
        <v>10</v>
      </c>
      <c r="Q3653" t="s">
        <v>8313</v>
      </c>
      <c r="R3653" t="s">
        <v>8314</v>
      </c>
      <c r="S3653" s="9">
        <f t="shared" si="114"/>
        <v>42437.437013888884</v>
      </c>
      <c r="T3653" s="9">
        <f t="shared" si="115"/>
        <v>42497.39534722222</v>
      </c>
    </row>
    <row r="3654" spans="1:20" ht="45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>E3654/D3654</f>
        <v>0.3775</v>
      </c>
      <c r="P3654">
        <f>E3654/L3654</f>
        <v>32.357142857142854</v>
      </c>
      <c r="Q3654" t="s">
        <v>8313</v>
      </c>
      <c r="R3654" t="s">
        <v>8314</v>
      </c>
      <c r="S3654" s="9">
        <f t="shared" si="114"/>
        <v>42775.755879629629</v>
      </c>
      <c r="T3654" s="9">
        <f t="shared" si="115"/>
        <v>42795.583333333336</v>
      </c>
    </row>
    <row r="3655" spans="1:20" ht="45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>E3655/D3655</f>
        <v>1.84E-2</v>
      </c>
      <c r="P3655">
        <f>E3655/L3655</f>
        <v>5.75</v>
      </c>
      <c r="Q3655" t="s">
        <v>8313</v>
      </c>
      <c r="R3655" t="s">
        <v>8314</v>
      </c>
      <c r="S3655" s="9">
        <f t="shared" si="114"/>
        <v>41878.835196759253</v>
      </c>
      <c r="T3655" s="9">
        <f t="shared" si="115"/>
        <v>41908.835196759253</v>
      </c>
    </row>
    <row r="3656" spans="1:20" ht="45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>E3656/D3656</f>
        <v>0.10050000000000001</v>
      </c>
      <c r="P3656">
        <f>E3656/L3656</f>
        <v>100.5</v>
      </c>
      <c r="Q3656" t="s">
        <v>8313</v>
      </c>
      <c r="R3656" t="s">
        <v>8314</v>
      </c>
      <c r="S3656" s="9">
        <f t="shared" si="114"/>
        <v>42020.379016203697</v>
      </c>
      <c r="T3656" s="9">
        <f t="shared" si="115"/>
        <v>42050.379016203697</v>
      </c>
    </row>
    <row r="3657" spans="1:20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>E3657/D3657</f>
        <v>2E-3</v>
      </c>
      <c r="P3657">
        <f>E3657/L3657</f>
        <v>1</v>
      </c>
      <c r="Q3657" t="s">
        <v>8313</v>
      </c>
      <c r="R3657" t="s">
        <v>8314</v>
      </c>
      <c r="S3657" s="9">
        <f t="shared" si="114"/>
        <v>41889.954363425924</v>
      </c>
      <c r="T3657" s="9">
        <f t="shared" si="115"/>
        <v>41919.954363425924</v>
      </c>
    </row>
    <row r="3658" spans="1:20" ht="45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>E3658/D3658</f>
        <v>1.3333333333333334E-2</v>
      </c>
      <c r="P3658">
        <f>E3658/L3658</f>
        <v>20</v>
      </c>
      <c r="Q3658" t="s">
        <v>8313</v>
      </c>
      <c r="R3658" t="s">
        <v>8314</v>
      </c>
      <c r="S3658" s="9">
        <f t="shared" si="114"/>
        <v>41872.599363425921</v>
      </c>
      <c r="T3658" s="9">
        <f t="shared" si="115"/>
        <v>41932.599363425921</v>
      </c>
    </row>
    <row r="3659" spans="1:20" ht="45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>E3659/D3659</f>
        <v>6.666666666666667E-5</v>
      </c>
      <c r="P3659">
        <f>E3659/L3659</f>
        <v>2</v>
      </c>
      <c r="Q3659" t="s">
        <v>8313</v>
      </c>
      <c r="R3659" t="s">
        <v>8314</v>
      </c>
      <c r="S3659" s="9">
        <f t="shared" si="114"/>
        <v>42391.564664351848</v>
      </c>
      <c r="T3659" s="9">
        <f t="shared" si="115"/>
        <v>42416.564664351848</v>
      </c>
    </row>
    <row r="3660" spans="1:20" ht="45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>E3660/D3660</f>
        <v>2.5000000000000001E-3</v>
      </c>
      <c r="P3660">
        <f>E3660/L3660</f>
        <v>5</v>
      </c>
      <c r="Q3660" t="s">
        <v>8313</v>
      </c>
      <c r="R3660" t="s">
        <v>8314</v>
      </c>
      <c r="S3660" s="9">
        <f t="shared" si="114"/>
        <v>41848.564594907402</v>
      </c>
      <c r="T3660" s="9">
        <f t="shared" si="115"/>
        <v>41877.477777777771</v>
      </c>
    </row>
    <row r="3661" spans="1:20" ht="45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>E3661/D3661</f>
        <v>0.06</v>
      </c>
      <c r="P3661">
        <f>E3661/L3661</f>
        <v>15</v>
      </c>
      <c r="Q3661" t="s">
        <v>8313</v>
      </c>
      <c r="R3661" t="s">
        <v>8314</v>
      </c>
      <c r="S3661" s="9">
        <f t="shared" si="114"/>
        <v>42177.755868055552</v>
      </c>
      <c r="T3661" s="9">
        <f t="shared" si="115"/>
        <v>42207.755868055552</v>
      </c>
    </row>
    <row r="3662" spans="1:20" ht="45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>E3662/D3662</f>
        <v>3.8860103626943004E-2</v>
      </c>
      <c r="P3662">
        <f>E3662/L3662</f>
        <v>25</v>
      </c>
      <c r="Q3662" t="s">
        <v>8313</v>
      </c>
      <c r="R3662" t="s">
        <v>8314</v>
      </c>
      <c r="S3662" s="9">
        <f t="shared" si="114"/>
        <v>41851.492592592593</v>
      </c>
      <c r="T3662" s="9">
        <f t="shared" si="115"/>
        <v>41891.492592592593</v>
      </c>
    </row>
    <row r="3663" spans="1:20" ht="45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>E3663/D3663</f>
        <v>0.24194444444444443</v>
      </c>
      <c r="P3663">
        <f>E3663/L3663</f>
        <v>45.842105263157897</v>
      </c>
      <c r="Q3663" t="s">
        <v>8313</v>
      </c>
      <c r="R3663" t="s">
        <v>8314</v>
      </c>
      <c r="S3663" s="9">
        <f t="shared" si="114"/>
        <v>41921.562106481477</v>
      </c>
      <c r="T3663" s="9">
        <f t="shared" si="115"/>
        <v>41938.562106481477</v>
      </c>
    </row>
    <row r="3664" spans="1:20" ht="45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>E3664/D3664</f>
        <v>7.5999999999999998E-2</v>
      </c>
      <c r="P3664">
        <f>E3664/L3664</f>
        <v>4.75</v>
      </c>
      <c r="Q3664" t="s">
        <v>8313</v>
      </c>
      <c r="R3664" t="s">
        <v>8314</v>
      </c>
      <c r="S3664" s="9">
        <f t="shared" si="114"/>
        <v>42002.336550925924</v>
      </c>
      <c r="T3664" s="9">
        <f t="shared" si="115"/>
        <v>42032.336550925924</v>
      </c>
    </row>
    <row r="3665" spans="1:20" ht="45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>E3665/D3665</f>
        <v>0</v>
      </c>
      <c r="P3665" t="e">
        <f>E3665/L3665</f>
        <v>#DIV/0!</v>
      </c>
      <c r="Q3665" t="s">
        <v>8313</v>
      </c>
      <c r="R3665" t="s">
        <v>8314</v>
      </c>
      <c r="S3665" s="9">
        <f t="shared" si="114"/>
        <v>42096.336215277777</v>
      </c>
      <c r="T3665" s="9">
        <f t="shared" si="115"/>
        <v>42126.336215277777</v>
      </c>
    </row>
    <row r="3666" spans="1:20" ht="45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>E3666/D3666</f>
        <v>1.2999999999999999E-2</v>
      </c>
      <c r="P3666">
        <f>E3666/L3666</f>
        <v>13</v>
      </c>
      <c r="Q3666" t="s">
        <v>8313</v>
      </c>
      <c r="R3666" t="s">
        <v>8314</v>
      </c>
      <c r="S3666" s="9">
        <f t="shared" si="114"/>
        <v>42021.092858796292</v>
      </c>
      <c r="T3666" s="9">
        <f t="shared" si="115"/>
        <v>42051.092858796292</v>
      </c>
    </row>
    <row r="3667" spans="1:20" ht="45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>E3667/D3667</f>
        <v>0</v>
      </c>
      <c r="P3667" t="e">
        <f>E3667/L3667</f>
        <v>#DIV/0!</v>
      </c>
      <c r="Q3667" t="s">
        <v>8313</v>
      </c>
      <c r="R3667" t="s">
        <v>8314</v>
      </c>
      <c r="S3667" s="9">
        <f t="shared" si="114"/>
        <v>42419.037835648145</v>
      </c>
      <c r="T3667" s="9">
        <f t="shared" si="115"/>
        <v>42434.037835648145</v>
      </c>
    </row>
    <row r="3668" spans="1:20" ht="45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>E3668/D3668</f>
        <v>1.4285714285714287E-4</v>
      </c>
      <c r="P3668">
        <f>E3668/L3668</f>
        <v>1</v>
      </c>
      <c r="Q3668" t="s">
        <v>8313</v>
      </c>
      <c r="R3668" t="s">
        <v>8314</v>
      </c>
      <c r="S3668" s="9">
        <f t="shared" si="114"/>
        <v>42174.572488425925</v>
      </c>
      <c r="T3668" s="9">
        <f t="shared" si="115"/>
        <v>42204.572488425925</v>
      </c>
    </row>
    <row r="3669" spans="1:20" ht="45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>E3669/D3669</f>
        <v>0.14000000000000001</v>
      </c>
      <c r="P3669">
        <f>E3669/L3669</f>
        <v>10</v>
      </c>
      <c r="Q3669" t="s">
        <v>8313</v>
      </c>
      <c r="R3669" t="s">
        <v>8314</v>
      </c>
      <c r="S3669" s="9">
        <f t="shared" si="114"/>
        <v>41869.664351851847</v>
      </c>
      <c r="T3669" s="9">
        <f t="shared" si="115"/>
        <v>41899.664351851847</v>
      </c>
    </row>
    <row r="3670" spans="1:20" ht="45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>E3670/D3670</f>
        <v>1.0500000000000001E-2</v>
      </c>
      <c r="P3670">
        <f>E3670/L3670</f>
        <v>52.5</v>
      </c>
      <c r="Q3670" t="s">
        <v>8313</v>
      </c>
      <c r="R3670" t="s">
        <v>8314</v>
      </c>
      <c r="S3670" s="9">
        <f t="shared" si="114"/>
        <v>41856.463819444441</v>
      </c>
      <c r="T3670" s="9">
        <f t="shared" si="115"/>
        <v>41886.463819444441</v>
      </c>
    </row>
    <row r="3671" spans="1:20" ht="30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>E3671/D3671</f>
        <v>8.666666666666667E-2</v>
      </c>
      <c r="P3671">
        <f>E3671/L3671</f>
        <v>32.5</v>
      </c>
      <c r="Q3671" t="s">
        <v>8313</v>
      </c>
      <c r="R3671" t="s">
        <v>8314</v>
      </c>
      <c r="S3671" s="9">
        <f t="shared" si="114"/>
        <v>42620.702638888884</v>
      </c>
      <c r="T3671" s="9">
        <f t="shared" si="115"/>
        <v>42650.702638888884</v>
      </c>
    </row>
    <row r="3672" spans="1:20" ht="45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>E3672/D3672</f>
        <v>8.2857142857142851E-3</v>
      </c>
      <c r="P3672">
        <f>E3672/L3672</f>
        <v>7.25</v>
      </c>
      <c r="Q3672" t="s">
        <v>8313</v>
      </c>
      <c r="R3672" t="s">
        <v>8314</v>
      </c>
      <c r="S3672" s="9">
        <f t="shared" si="114"/>
        <v>42417.467546296299</v>
      </c>
      <c r="T3672" s="9">
        <f t="shared" si="115"/>
        <v>42475.477777777771</v>
      </c>
    </row>
    <row r="3673" spans="1:20" ht="45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>E3673/D3673</f>
        <v>0.16666666666666666</v>
      </c>
      <c r="P3673">
        <f>E3673/L3673</f>
        <v>33.333333333333336</v>
      </c>
      <c r="Q3673" t="s">
        <v>8313</v>
      </c>
      <c r="R3673" t="s">
        <v>8314</v>
      </c>
      <c r="S3673" s="9">
        <f t="shared" si="114"/>
        <v>42056.982627314814</v>
      </c>
      <c r="T3673" s="9">
        <f t="shared" si="115"/>
        <v>42086.940960648142</v>
      </c>
    </row>
    <row r="3674" spans="1:20" ht="45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>E3674/D3674</f>
        <v>8.3333333333333332E-3</v>
      </c>
      <c r="P3674">
        <f>E3674/L3674</f>
        <v>62.5</v>
      </c>
      <c r="Q3674" t="s">
        <v>8313</v>
      </c>
      <c r="R3674" t="s">
        <v>8314</v>
      </c>
      <c r="S3674" s="9">
        <f t="shared" si="114"/>
        <v>41878.703217592592</v>
      </c>
      <c r="T3674" s="9">
        <f t="shared" si="115"/>
        <v>41938.703217592592</v>
      </c>
    </row>
    <row r="3675" spans="1:20" ht="30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>E3675/D3675</f>
        <v>0.69561111111111107</v>
      </c>
      <c r="P3675">
        <f>E3675/L3675</f>
        <v>63.558375634517766</v>
      </c>
      <c r="Q3675" t="s">
        <v>8313</v>
      </c>
      <c r="R3675" t="s">
        <v>8314</v>
      </c>
      <c r="S3675" s="9">
        <f t="shared" si="114"/>
        <v>41990.375775462962</v>
      </c>
      <c r="T3675" s="9">
        <f t="shared" si="115"/>
        <v>42035.912499999999</v>
      </c>
    </row>
    <row r="3676" spans="1:20" ht="45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>E3676/D3676</f>
        <v>0</v>
      </c>
      <c r="P3676" t="e">
        <f>E3676/L3676</f>
        <v>#DIV/0!</v>
      </c>
      <c r="Q3676" t="s">
        <v>8313</v>
      </c>
      <c r="R3676" t="s">
        <v>8314</v>
      </c>
      <c r="S3676" s="9">
        <f t="shared" si="114"/>
        <v>42408.791238425925</v>
      </c>
      <c r="T3676" s="9">
        <f t="shared" si="115"/>
        <v>42453.749571759261</v>
      </c>
    </row>
    <row r="3677" spans="1:20" ht="45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>E3677/D3677</f>
        <v>1.2500000000000001E-2</v>
      </c>
      <c r="P3677">
        <f>E3677/L3677</f>
        <v>10</v>
      </c>
      <c r="Q3677" t="s">
        <v>8313</v>
      </c>
      <c r="R3677" t="s">
        <v>8314</v>
      </c>
      <c r="S3677" s="9">
        <f t="shared" si="114"/>
        <v>42217.461770833332</v>
      </c>
      <c r="T3677" s="9">
        <f t="shared" si="115"/>
        <v>42247.461770833332</v>
      </c>
    </row>
    <row r="3678" spans="1:20" ht="45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>E3678/D3678</f>
        <v>0.05</v>
      </c>
      <c r="P3678">
        <f>E3678/L3678</f>
        <v>62.5</v>
      </c>
      <c r="Q3678" t="s">
        <v>8313</v>
      </c>
      <c r="R3678" t="s">
        <v>8314</v>
      </c>
      <c r="S3678" s="9">
        <f t="shared" si="114"/>
        <v>42151.029351851852</v>
      </c>
      <c r="T3678" s="9">
        <f t="shared" si="115"/>
        <v>42211.029351851852</v>
      </c>
    </row>
    <row r="3679" spans="1:20" ht="45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>E3679/D3679</f>
        <v>0</v>
      </c>
      <c r="P3679" t="e">
        <f>E3679/L3679</f>
        <v>#DIV/0!</v>
      </c>
      <c r="Q3679" t="s">
        <v>8313</v>
      </c>
      <c r="R3679" t="s">
        <v>8314</v>
      </c>
      <c r="S3679" s="9">
        <f t="shared" si="114"/>
        <v>42282.447210648148</v>
      </c>
      <c r="T3679" s="9">
        <f t="shared" si="115"/>
        <v>42342.488877314812</v>
      </c>
    </row>
    <row r="3680" spans="1:20" ht="45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>E3680/D3680</f>
        <v>7.166666666666667E-2</v>
      </c>
      <c r="P3680">
        <f>E3680/L3680</f>
        <v>30.714285714285715</v>
      </c>
      <c r="Q3680" t="s">
        <v>8313</v>
      </c>
      <c r="R3680" t="s">
        <v>8314</v>
      </c>
      <c r="S3680" s="9">
        <f t="shared" si="114"/>
        <v>42768.762511574074</v>
      </c>
      <c r="T3680" s="9">
        <f t="shared" si="115"/>
        <v>42788.833333333336</v>
      </c>
    </row>
    <row r="3681" spans="1:20" ht="45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>E3681/D3681</f>
        <v>0.28050000000000003</v>
      </c>
      <c r="P3681">
        <f>E3681/L3681</f>
        <v>51</v>
      </c>
      <c r="Q3681" t="s">
        <v>8313</v>
      </c>
      <c r="R3681" t="s">
        <v>8314</v>
      </c>
      <c r="S3681" s="9">
        <f t="shared" si="114"/>
        <v>41765.730324074073</v>
      </c>
      <c r="T3681" s="9">
        <f t="shared" si="115"/>
        <v>41795.730324074073</v>
      </c>
    </row>
    <row r="3682" spans="1:20" ht="45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>E3682/D3682</f>
        <v>0</v>
      </c>
      <c r="P3682" t="e">
        <f>E3682/L3682</f>
        <v>#DIV/0!</v>
      </c>
      <c r="Q3682" t="s">
        <v>8313</v>
      </c>
      <c r="R3682" t="s">
        <v>8314</v>
      </c>
      <c r="S3682" s="9">
        <f t="shared" si="114"/>
        <v>42321.816782407404</v>
      </c>
      <c r="T3682" s="9">
        <f t="shared" si="115"/>
        <v>42351.816782407404</v>
      </c>
    </row>
    <row r="3683" spans="1:20" ht="45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>E3683/D3683</f>
        <v>0.16</v>
      </c>
      <c r="P3683">
        <f>E3683/L3683</f>
        <v>66.666666666666671</v>
      </c>
      <c r="Q3683" t="s">
        <v>8313</v>
      </c>
      <c r="R3683" t="s">
        <v>8314</v>
      </c>
      <c r="S3683" s="9">
        <f t="shared" si="114"/>
        <v>42374.446747685179</v>
      </c>
      <c r="T3683" s="9">
        <f t="shared" si="115"/>
        <v>42403.575694444444</v>
      </c>
    </row>
    <row r="3684" spans="1:20" ht="45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>E3684/D3684</f>
        <v>0</v>
      </c>
      <c r="P3684" t="e">
        <f>E3684/L3684</f>
        <v>#DIV/0!</v>
      </c>
      <c r="Q3684" t="s">
        <v>8313</v>
      </c>
      <c r="R3684" t="s">
        <v>8314</v>
      </c>
      <c r="S3684" s="9">
        <f t="shared" si="114"/>
        <v>41941.376898148148</v>
      </c>
      <c r="T3684" s="9">
        <f t="shared" si="115"/>
        <v>41991.418564814812</v>
      </c>
    </row>
    <row r="3685" spans="1:20" ht="45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>E3685/D3685</f>
        <v>6.8287037037037035E-2</v>
      </c>
      <c r="P3685">
        <f>E3685/L3685</f>
        <v>59</v>
      </c>
      <c r="Q3685" t="s">
        <v>8313</v>
      </c>
      <c r="R3685" t="s">
        <v>8314</v>
      </c>
      <c r="S3685" s="9">
        <f t="shared" si="114"/>
        <v>42293.60087962963</v>
      </c>
      <c r="T3685" s="9">
        <f t="shared" si="115"/>
        <v>42353.642546296294</v>
      </c>
    </row>
    <row r="3686" spans="1:20" ht="45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>E3686/D3686</f>
        <v>0.25698702928870293</v>
      </c>
      <c r="P3686">
        <f>E3686/L3686</f>
        <v>65.340319148936175</v>
      </c>
      <c r="Q3686" t="s">
        <v>8313</v>
      </c>
      <c r="R3686" t="s">
        <v>8314</v>
      </c>
      <c r="S3686" s="9">
        <f t="shared" si="114"/>
        <v>42614.06046296296</v>
      </c>
      <c r="T3686" s="9">
        <f t="shared" si="115"/>
        <v>42645.166666666664</v>
      </c>
    </row>
    <row r="3687" spans="1:20" ht="45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>E3687/D3687</f>
        <v>1.4814814814814815E-2</v>
      </c>
      <c r="P3687">
        <f>E3687/L3687</f>
        <v>100</v>
      </c>
      <c r="Q3687" t="s">
        <v>8313</v>
      </c>
      <c r="R3687" t="s">
        <v>8314</v>
      </c>
      <c r="S3687" s="9">
        <f t="shared" si="114"/>
        <v>42067.739004629628</v>
      </c>
      <c r="T3687" s="9">
        <f t="shared" si="115"/>
        <v>42097.697337962956</v>
      </c>
    </row>
    <row r="3688" spans="1:20" ht="30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>E3688/D3688</f>
        <v>0.36849999999999999</v>
      </c>
      <c r="P3688">
        <f>E3688/L3688</f>
        <v>147.4</v>
      </c>
      <c r="Q3688" t="s">
        <v>8313</v>
      </c>
      <c r="R3688" t="s">
        <v>8314</v>
      </c>
      <c r="S3688" s="9">
        <f t="shared" si="114"/>
        <v>41903.674618055556</v>
      </c>
      <c r="T3688" s="9">
        <f t="shared" si="115"/>
        <v>41933.674618055556</v>
      </c>
    </row>
    <row r="3689" spans="1:20" ht="45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>E3689/D3689</f>
        <v>0.47049999999999997</v>
      </c>
      <c r="P3689">
        <f>E3689/L3689</f>
        <v>166.05882352941177</v>
      </c>
      <c r="Q3689" t="s">
        <v>8313</v>
      </c>
      <c r="R3689" t="s">
        <v>8314</v>
      </c>
      <c r="S3689" s="9">
        <f t="shared" si="114"/>
        <v>41804.728750000002</v>
      </c>
      <c r="T3689" s="9">
        <f t="shared" si="115"/>
        <v>41821.729166666664</v>
      </c>
    </row>
    <row r="3690" spans="1:20" ht="45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>E3690/D3690</f>
        <v>0.11428571428571428</v>
      </c>
      <c r="P3690">
        <f>E3690/L3690</f>
        <v>40</v>
      </c>
      <c r="Q3690" t="s">
        <v>8313</v>
      </c>
      <c r="R3690" t="s">
        <v>8314</v>
      </c>
      <c r="S3690" s="9">
        <f t="shared" si="114"/>
        <v>42496.862442129626</v>
      </c>
      <c r="T3690" s="9">
        <f t="shared" si="115"/>
        <v>42514.392361111109</v>
      </c>
    </row>
    <row r="3691" spans="1:20" ht="45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>E3691/D3691</f>
        <v>0.12039999999999999</v>
      </c>
      <c r="P3691">
        <f>E3691/L3691</f>
        <v>75.25</v>
      </c>
      <c r="Q3691" t="s">
        <v>8313</v>
      </c>
      <c r="R3691" t="s">
        <v>8314</v>
      </c>
      <c r="S3691" s="9">
        <f t="shared" si="114"/>
        <v>41869.590393518512</v>
      </c>
      <c r="T3691" s="9">
        <f t="shared" si="115"/>
        <v>41929.590393518512</v>
      </c>
    </row>
    <row r="3692" spans="1:20" ht="30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>E3692/D3692</f>
        <v>0.6</v>
      </c>
      <c r="P3692">
        <f>E3692/L3692</f>
        <v>60</v>
      </c>
      <c r="Q3692" t="s">
        <v>8313</v>
      </c>
      <c r="R3692" t="s">
        <v>8314</v>
      </c>
      <c r="S3692" s="9">
        <f t="shared" si="114"/>
        <v>42305.462581018517</v>
      </c>
      <c r="T3692" s="9">
        <f t="shared" si="115"/>
        <v>42339.040972222218</v>
      </c>
    </row>
    <row r="3693" spans="1:20" ht="45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>E3693/D3693</f>
        <v>0.3125</v>
      </c>
      <c r="P3693">
        <f>E3693/L3693</f>
        <v>1250</v>
      </c>
      <c r="Q3693" t="s">
        <v>8313</v>
      </c>
      <c r="R3693" t="s">
        <v>8314</v>
      </c>
      <c r="S3693" s="9">
        <f t="shared" si="114"/>
        <v>42144.023194444446</v>
      </c>
      <c r="T3693" s="9">
        <f t="shared" si="115"/>
        <v>42202.916666666664</v>
      </c>
    </row>
    <row r="3694" spans="1:20" ht="30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>E3694/D3694</f>
        <v>4.1999999999999997E-3</v>
      </c>
      <c r="P3694">
        <f>E3694/L3694</f>
        <v>10.5</v>
      </c>
      <c r="Q3694" t="s">
        <v>8313</v>
      </c>
      <c r="R3694" t="s">
        <v>8314</v>
      </c>
      <c r="S3694" s="9">
        <f t="shared" si="114"/>
        <v>42559.265671296293</v>
      </c>
      <c r="T3694" s="9">
        <f t="shared" si="115"/>
        <v>42619.265671296293</v>
      </c>
    </row>
    <row r="3695" spans="1:20" ht="45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>E3695/D3695</f>
        <v>2.0999999999999999E-3</v>
      </c>
      <c r="P3695">
        <f>E3695/L3695</f>
        <v>7</v>
      </c>
      <c r="Q3695" t="s">
        <v>8313</v>
      </c>
      <c r="R3695" t="s">
        <v>8314</v>
      </c>
      <c r="S3695" s="9">
        <f t="shared" si="114"/>
        <v>41994.875740740739</v>
      </c>
      <c r="T3695" s="9">
        <f t="shared" si="115"/>
        <v>42024.594444444439</v>
      </c>
    </row>
    <row r="3696" spans="1:20" ht="45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>E3696/D3696</f>
        <v>0</v>
      </c>
      <c r="P3696" t="e">
        <f>E3696/L3696</f>
        <v>#DIV/0!</v>
      </c>
      <c r="Q3696" t="s">
        <v>8313</v>
      </c>
      <c r="R3696" t="s">
        <v>8314</v>
      </c>
      <c r="S3696" s="9">
        <f t="shared" si="114"/>
        <v>41948.749131944445</v>
      </c>
      <c r="T3696" s="9">
        <f t="shared" si="115"/>
        <v>41963.749131944445</v>
      </c>
    </row>
    <row r="3697" spans="1:20" ht="45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>E3697/D3697</f>
        <v>0.375</v>
      </c>
      <c r="P3697">
        <f>E3697/L3697</f>
        <v>56.25</v>
      </c>
      <c r="Q3697" t="s">
        <v>8313</v>
      </c>
      <c r="R3697" t="s">
        <v>8314</v>
      </c>
      <c r="S3697" s="9">
        <f t="shared" si="114"/>
        <v>42074.011365740742</v>
      </c>
      <c r="T3697" s="9">
        <f t="shared" si="115"/>
        <v>42103.999999999993</v>
      </c>
    </row>
    <row r="3698" spans="1:20" ht="45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2.0000000000000001E-4</v>
      </c>
      <c r="P3698">
        <f>E3698/L3698</f>
        <v>1</v>
      </c>
      <c r="Q3698" t="s">
        <v>8313</v>
      </c>
      <c r="R3698" t="s">
        <v>8314</v>
      </c>
      <c r="S3698" s="9">
        <f t="shared" si="114"/>
        <v>41841.992928240739</v>
      </c>
      <c r="T3698" s="9">
        <f t="shared" si="115"/>
        <v>41871.992928240739</v>
      </c>
    </row>
    <row r="3699" spans="1:20" ht="45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>E3699/D3699</f>
        <v>8.2142857142857142E-2</v>
      </c>
      <c r="P3699">
        <f>E3699/L3699</f>
        <v>38.333333333333336</v>
      </c>
      <c r="Q3699" t="s">
        <v>8313</v>
      </c>
      <c r="R3699" t="s">
        <v>8314</v>
      </c>
      <c r="S3699" s="9">
        <f t="shared" si="114"/>
        <v>41904.442245370366</v>
      </c>
      <c r="T3699" s="9">
        <f t="shared" si="115"/>
        <v>41934.442245370366</v>
      </c>
    </row>
    <row r="3700" spans="1:20" ht="45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>E3700/D3700</f>
        <v>2.1999999999999999E-2</v>
      </c>
      <c r="P3700">
        <f>E3700/L3700</f>
        <v>27.5</v>
      </c>
      <c r="Q3700" t="s">
        <v>8313</v>
      </c>
      <c r="R3700" t="s">
        <v>8314</v>
      </c>
      <c r="S3700" s="9">
        <f t="shared" si="114"/>
        <v>41990.814155092587</v>
      </c>
      <c r="T3700" s="9">
        <f t="shared" si="115"/>
        <v>42014.833333333336</v>
      </c>
    </row>
    <row r="3701" spans="1:20" ht="45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>E3701/D3701</f>
        <v>0.17652941176470588</v>
      </c>
      <c r="P3701">
        <f>E3701/L3701</f>
        <v>32.978021978021978</v>
      </c>
      <c r="Q3701" t="s">
        <v>8313</v>
      </c>
      <c r="R3701" t="s">
        <v>8314</v>
      </c>
      <c r="S3701" s="9">
        <f t="shared" si="114"/>
        <v>42436.300775462958</v>
      </c>
      <c r="T3701" s="9">
        <f t="shared" si="115"/>
        <v>42471.259108796294</v>
      </c>
    </row>
    <row r="3702" spans="1:20" ht="45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8.0000000000000004E-4</v>
      </c>
      <c r="P3702">
        <f>E3702/L3702</f>
        <v>16</v>
      </c>
      <c r="Q3702" t="s">
        <v>8313</v>
      </c>
      <c r="R3702" t="s">
        <v>8314</v>
      </c>
      <c r="S3702" s="9">
        <f t="shared" si="114"/>
        <v>42169.750173611108</v>
      </c>
      <c r="T3702" s="9">
        <f t="shared" si="115"/>
        <v>42199.750173611108</v>
      </c>
    </row>
    <row r="3703" spans="1:20" ht="45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>
        <f>E3703/L3703</f>
        <v>1</v>
      </c>
      <c r="Q3703" t="s">
        <v>8313</v>
      </c>
      <c r="R3703" t="s">
        <v>8314</v>
      </c>
      <c r="S3703" s="9">
        <f t="shared" si="114"/>
        <v>41905.428136574068</v>
      </c>
      <c r="T3703" s="9">
        <f t="shared" si="115"/>
        <v>41935.428136574068</v>
      </c>
    </row>
    <row r="3704" spans="1:20" ht="45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>E3704/D3704</f>
        <v>0</v>
      </c>
      <c r="P3704" t="e">
        <f>E3704/L3704</f>
        <v>#DIV/0!</v>
      </c>
      <c r="Q3704" t="s">
        <v>8313</v>
      </c>
      <c r="R3704" t="s">
        <v>8314</v>
      </c>
      <c r="S3704" s="9">
        <f t="shared" si="114"/>
        <v>41761.601817129624</v>
      </c>
      <c r="T3704" s="9">
        <f t="shared" si="115"/>
        <v>41768.078472222223</v>
      </c>
    </row>
    <row r="3705" spans="1:20" ht="60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>E3705/D3705</f>
        <v>0.37533333333333335</v>
      </c>
      <c r="P3705">
        <f>E3705/L3705</f>
        <v>86.615384615384613</v>
      </c>
      <c r="Q3705" t="s">
        <v>8313</v>
      </c>
      <c r="R3705" t="s">
        <v>8314</v>
      </c>
      <c r="S3705" s="9">
        <f t="shared" si="114"/>
        <v>41865.670324074068</v>
      </c>
      <c r="T3705" s="9">
        <f t="shared" si="115"/>
        <v>41925.670324074068</v>
      </c>
    </row>
    <row r="3706" spans="1:20" ht="45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>E3706/D3706</f>
        <v>0.22</v>
      </c>
      <c r="P3706">
        <f>E3706/L3706</f>
        <v>55</v>
      </c>
      <c r="Q3706" t="s">
        <v>8313</v>
      </c>
      <c r="R3706" t="s">
        <v>8314</v>
      </c>
      <c r="S3706" s="9">
        <f t="shared" si="114"/>
        <v>41928.481805555552</v>
      </c>
      <c r="T3706" s="9">
        <f t="shared" si="115"/>
        <v>41958.624999999993</v>
      </c>
    </row>
    <row r="3707" spans="1:20" ht="45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t="e">
        <f>E3707/L3707</f>
        <v>#DIV/0!</v>
      </c>
      <c r="Q3707" t="s">
        <v>8313</v>
      </c>
      <c r="R3707" t="s">
        <v>8314</v>
      </c>
      <c r="S3707" s="9">
        <f t="shared" si="114"/>
        <v>42613.632928240739</v>
      </c>
      <c r="T3707" s="9">
        <f t="shared" si="115"/>
        <v>42643.958333333336</v>
      </c>
    </row>
    <row r="3708" spans="1:20" ht="45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>E3708/D3708</f>
        <v>0.1762</v>
      </c>
      <c r="P3708">
        <f>E3708/L3708</f>
        <v>41.952380952380949</v>
      </c>
      <c r="Q3708" t="s">
        <v>8313</v>
      </c>
      <c r="R3708" t="s">
        <v>8314</v>
      </c>
      <c r="S3708" s="9">
        <f t="shared" si="114"/>
        <v>41779.44017361111</v>
      </c>
      <c r="T3708" s="9">
        <f t="shared" si="115"/>
        <v>41809.44017361111</v>
      </c>
    </row>
    <row r="3709" spans="1:20" ht="45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>E3709/D3709</f>
        <v>0.53</v>
      </c>
      <c r="P3709">
        <f>E3709/L3709</f>
        <v>88.333333333333329</v>
      </c>
      <c r="Q3709" t="s">
        <v>8313</v>
      </c>
      <c r="R3709" t="s">
        <v>8314</v>
      </c>
      <c r="S3709" s="9">
        <f t="shared" si="114"/>
        <v>42534.724988425922</v>
      </c>
      <c r="T3709" s="9">
        <f t="shared" si="115"/>
        <v>42554.624305555553</v>
      </c>
    </row>
    <row r="3710" spans="1:20" ht="45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>E3710/D3710</f>
        <v>0.22142857142857142</v>
      </c>
      <c r="P3710">
        <f>E3710/L3710</f>
        <v>129.16666666666666</v>
      </c>
      <c r="Q3710" t="s">
        <v>8313</v>
      </c>
      <c r="R3710" t="s">
        <v>8314</v>
      </c>
      <c r="S3710" s="9">
        <f t="shared" si="114"/>
        <v>42310.760185185187</v>
      </c>
      <c r="T3710" s="9">
        <f t="shared" si="115"/>
        <v>42333.749999999993</v>
      </c>
    </row>
    <row r="3711" spans="1:20" ht="45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>E3711/D3711</f>
        <v>2.5333333333333333E-2</v>
      </c>
      <c r="P3711">
        <f>E3711/L3711</f>
        <v>23.75</v>
      </c>
      <c r="Q3711" t="s">
        <v>8313</v>
      </c>
      <c r="R3711" t="s">
        <v>8314</v>
      </c>
      <c r="S3711" s="9">
        <f t="shared" si="114"/>
        <v>42445.852361111109</v>
      </c>
      <c r="T3711" s="9">
        <f t="shared" si="115"/>
        <v>42460.957638888889</v>
      </c>
    </row>
    <row r="3712" spans="1:20" ht="45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>E3712/D3712</f>
        <v>2.5000000000000001E-2</v>
      </c>
      <c r="P3712">
        <f>E3712/L3712</f>
        <v>35.714285714285715</v>
      </c>
      <c r="Q3712" t="s">
        <v>8313</v>
      </c>
      <c r="R3712" t="s">
        <v>8314</v>
      </c>
      <c r="S3712" s="9">
        <f t="shared" si="114"/>
        <v>41866.432314814811</v>
      </c>
      <c r="T3712" s="9">
        <f t="shared" si="115"/>
        <v>41897.916666666664</v>
      </c>
    </row>
    <row r="3713" spans="1:20" ht="45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>E3713/D3713</f>
        <v>2.8500000000000001E-2</v>
      </c>
      <c r="P3713">
        <f>E3713/L3713</f>
        <v>57</v>
      </c>
      <c r="Q3713" t="s">
        <v>8313</v>
      </c>
      <c r="R3713" t="s">
        <v>8314</v>
      </c>
      <c r="S3713" s="9">
        <f t="shared" si="114"/>
        <v>41779.486759259256</v>
      </c>
      <c r="T3713" s="9">
        <f t="shared" si="115"/>
        <v>41813.458333333328</v>
      </c>
    </row>
    <row r="3714" spans="1:20" ht="30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>E3714/D3714</f>
        <v>0</v>
      </c>
      <c r="P3714" t="e">
        <f>E3714/L3714</f>
        <v>#DIV/0!</v>
      </c>
      <c r="Q3714" t="s">
        <v>8313</v>
      </c>
      <c r="R3714" t="s">
        <v>8314</v>
      </c>
      <c r="S3714" s="9">
        <f t="shared" si="114"/>
        <v>42420.933136574073</v>
      </c>
      <c r="T3714" s="9">
        <f t="shared" si="115"/>
        <v>42480.891469907401</v>
      </c>
    </row>
    <row r="3715" spans="1:20" ht="45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>E3715/D3715</f>
        <v>2.4500000000000001E-2</v>
      </c>
      <c r="P3715">
        <f>E3715/L3715</f>
        <v>163.33333333333334</v>
      </c>
      <c r="Q3715" t="s">
        <v>8313</v>
      </c>
      <c r="R3715" t="s">
        <v>8314</v>
      </c>
      <c r="S3715" s="9">
        <f t="shared" ref="S3715:S3778" si="116">(J3715/86400)+25569+(-5/24)</f>
        <v>42523.530879629623</v>
      </c>
      <c r="T3715" s="9">
        <f t="shared" ref="T3715:T3778" si="117">(I3715/86400)+25569+(-5/24)</f>
        <v>42553.530879629623</v>
      </c>
    </row>
    <row r="3716" spans="1:20" ht="45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>E3716/D3716</f>
        <v>1.4210526315789474E-2</v>
      </c>
      <c r="P3716">
        <f>E3716/L3716</f>
        <v>15</v>
      </c>
      <c r="Q3716" t="s">
        <v>8313</v>
      </c>
      <c r="R3716" t="s">
        <v>8314</v>
      </c>
      <c r="S3716" s="9">
        <f t="shared" si="116"/>
        <v>41787.473194444443</v>
      </c>
      <c r="T3716" s="9">
        <f t="shared" si="117"/>
        <v>41817.473194444443</v>
      </c>
    </row>
    <row r="3717" spans="1:20" ht="45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>E3717/D3717</f>
        <v>0.1925</v>
      </c>
      <c r="P3717">
        <f>E3717/L3717</f>
        <v>64.166666666666671</v>
      </c>
      <c r="Q3717" t="s">
        <v>8313</v>
      </c>
      <c r="R3717" t="s">
        <v>8314</v>
      </c>
      <c r="S3717" s="9">
        <f t="shared" si="116"/>
        <v>42093.379930555551</v>
      </c>
      <c r="T3717" s="9">
        <f t="shared" si="117"/>
        <v>42123.379930555551</v>
      </c>
    </row>
    <row r="3718" spans="1:20" ht="30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>E3718/D3718</f>
        <v>6.7499999999999999E-3</v>
      </c>
      <c r="P3718">
        <f>E3718/L3718</f>
        <v>6.75</v>
      </c>
      <c r="Q3718" t="s">
        <v>8313</v>
      </c>
      <c r="R3718" t="s">
        <v>8314</v>
      </c>
      <c r="S3718" s="9">
        <f t="shared" si="116"/>
        <v>41833.74318287037</v>
      </c>
      <c r="T3718" s="9">
        <f t="shared" si="117"/>
        <v>41863.74318287037</v>
      </c>
    </row>
    <row r="3719" spans="1:20" ht="45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>E3719/D3719</f>
        <v>1.6666666666666668E-3</v>
      </c>
      <c r="P3719">
        <f>E3719/L3719</f>
        <v>25</v>
      </c>
      <c r="Q3719" t="s">
        <v>8313</v>
      </c>
      <c r="R3719" t="s">
        <v>8314</v>
      </c>
      <c r="S3719" s="9">
        <f t="shared" si="116"/>
        <v>42478.830879629626</v>
      </c>
      <c r="T3719" s="9">
        <f t="shared" si="117"/>
        <v>42508.830879629626</v>
      </c>
    </row>
    <row r="3720" spans="1:20" ht="45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>E3720/D3720</f>
        <v>0.60899999999999999</v>
      </c>
      <c r="P3720">
        <f>E3720/L3720</f>
        <v>179.11764705882354</v>
      </c>
      <c r="Q3720" t="s">
        <v>8313</v>
      </c>
      <c r="R3720" t="s">
        <v>8314</v>
      </c>
      <c r="S3720" s="9">
        <f t="shared" si="116"/>
        <v>42234.909143518518</v>
      </c>
      <c r="T3720" s="9">
        <f t="shared" si="117"/>
        <v>42274.909143518518</v>
      </c>
    </row>
    <row r="3721" spans="1:20" ht="30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>E3721/D3721</f>
        <v>0.01</v>
      </c>
      <c r="P3721">
        <f>E3721/L3721</f>
        <v>34.950000000000003</v>
      </c>
      <c r="Q3721" t="s">
        <v>8313</v>
      </c>
      <c r="R3721" t="s">
        <v>8314</v>
      </c>
      <c r="S3721" s="9">
        <f t="shared" si="116"/>
        <v>42718.755266203698</v>
      </c>
      <c r="T3721" s="9">
        <f t="shared" si="117"/>
        <v>42748.753472222219</v>
      </c>
    </row>
    <row r="3722" spans="1:20" ht="45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>E3722/D3722</f>
        <v>0.34399999999999997</v>
      </c>
      <c r="P3722">
        <f>E3722/L3722</f>
        <v>33.07692307692308</v>
      </c>
      <c r="Q3722" t="s">
        <v>8313</v>
      </c>
      <c r="R3722" t="s">
        <v>8314</v>
      </c>
      <c r="S3722" s="9">
        <f t="shared" si="116"/>
        <v>42022.453194444439</v>
      </c>
      <c r="T3722" s="9">
        <f t="shared" si="117"/>
        <v>42063.291666666664</v>
      </c>
    </row>
    <row r="3723" spans="1:20" ht="30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>E3723/D3723</f>
        <v>0.16500000000000001</v>
      </c>
      <c r="P3723">
        <f>E3723/L3723</f>
        <v>27.5</v>
      </c>
      <c r="Q3723" t="s">
        <v>8313</v>
      </c>
      <c r="R3723" t="s">
        <v>8314</v>
      </c>
      <c r="S3723" s="9">
        <f t="shared" si="116"/>
        <v>42031.458564814813</v>
      </c>
      <c r="T3723" s="9">
        <f t="shared" si="117"/>
        <v>42063.916666666664</v>
      </c>
    </row>
    <row r="3724" spans="1:20" ht="45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>E3724/D3724</f>
        <v>0</v>
      </c>
      <c r="P3724" t="e">
        <f>E3724/L3724</f>
        <v>#DIV/0!</v>
      </c>
      <c r="Q3724" t="s">
        <v>8313</v>
      </c>
      <c r="R3724" t="s">
        <v>8314</v>
      </c>
      <c r="S3724" s="9">
        <f t="shared" si="116"/>
        <v>42700.59642361111</v>
      </c>
      <c r="T3724" s="9">
        <f t="shared" si="117"/>
        <v>42730.59642361111</v>
      </c>
    </row>
    <row r="3725" spans="1:20" ht="45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>E3725/D3725</f>
        <v>4.0000000000000001E-3</v>
      </c>
      <c r="P3725">
        <f>E3725/L3725</f>
        <v>2</v>
      </c>
      <c r="Q3725" t="s">
        <v>8313</v>
      </c>
      <c r="R3725" t="s">
        <v>8314</v>
      </c>
      <c r="S3725" s="9">
        <f t="shared" si="116"/>
        <v>41812.566099537034</v>
      </c>
      <c r="T3725" s="9">
        <f t="shared" si="117"/>
        <v>41872.566099537034</v>
      </c>
    </row>
    <row r="3726" spans="1:20" ht="45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>E3726/D3726</f>
        <v>1.0571428571428572E-2</v>
      </c>
      <c r="P3726">
        <f>E3726/L3726</f>
        <v>18.5</v>
      </c>
      <c r="Q3726" t="s">
        <v>8313</v>
      </c>
      <c r="R3726" t="s">
        <v>8314</v>
      </c>
      <c r="S3726" s="9">
        <f t="shared" si="116"/>
        <v>42078.136874999997</v>
      </c>
      <c r="T3726" s="9">
        <f t="shared" si="117"/>
        <v>42132.958333333336</v>
      </c>
    </row>
    <row r="3727" spans="1:20" ht="45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>E3727/D3727</f>
        <v>0.26727272727272727</v>
      </c>
      <c r="P3727">
        <f>E3727/L3727</f>
        <v>35</v>
      </c>
      <c r="Q3727" t="s">
        <v>8313</v>
      </c>
      <c r="R3727" t="s">
        <v>8314</v>
      </c>
      <c r="S3727" s="9">
        <f t="shared" si="116"/>
        <v>42283.344618055555</v>
      </c>
      <c r="T3727" s="9">
        <f t="shared" si="117"/>
        <v>42313.386284722219</v>
      </c>
    </row>
    <row r="3728" spans="1:20" ht="45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>E3728/D3728</f>
        <v>0.28799999999999998</v>
      </c>
      <c r="P3728">
        <f>E3728/L3728</f>
        <v>44.307692307692307</v>
      </c>
      <c r="Q3728" t="s">
        <v>8313</v>
      </c>
      <c r="R3728" t="s">
        <v>8314</v>
      </c>
      <c r="S3728" s="9">
        <f t="shared" si="116"/>
        <v>41778.837604166663</v>
      </c>
      <c r="T3728" s="9">
        <f t="shared" si="117"/>
        <v>41820.519444444442</v>
      </c>
    </row>
    <row r="3729" spans="1:20" ht="45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>E3729/D3729</f>
        <v>0</v>
      </c>
      <c r="P3729" t="e">
        <f>E3729/L3729</f>
        <v>#DIV/0!</v>
      </c>
      <c r="Q3729" t="s">
        <v>8313</v>
      </c>
      <c r="R3729" t="s">
        <v>8314</v>
      </c>
      <c r="S3729" s="9">
        <f t="shared" si="116"/>
        <v>41905.587372685179</v>
      </c>
      <c r="T3729" s="9">
        <f t="shared" si="117"/>
        <v>41933.618750000001</v>
      </c>
    </row>
    <row r="3730" spans="1:20" ht="45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>E3730/D3730</f>
        <v>8.8999999999999996E-2</v>
      </c>
      <c r="P3730">
        <f>E3730/L3730</f>
        <v>222.5</v>
      </c>
      <c r="Q3730" t="s">
        <v>8313</v>
      </c>
      <c r="R3730" t="s">
        <v>8314</v>
      </c>
      <c r="S3730" s="9">
        <f t="shared" si="116"/>
        <v>42695.502245370364</v>
      </c>
      <c r="T3730" s="9">
        <f t="shared" si="117"/>
        <v>42725.502245370364</v>
      </c>
    </row>
    <row r="3731" spans="1:20" ht="45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>E3731/D3731</f>
        <v>0</v>
      </c>
      <c r="P3731" t="e">
        <f>E3731/L3731</f>
        <v>#DIV/0!</v>
      </c>
      <c r="Q3731" t="s">
        <v>8313</v>
      </c>
      <c r="R3731" t="s">
        <v>8314</v>
      </c>
      <c r="S3731" s="9">
        <f t="shared" si="116"/>
        <v>42732.579189814809</v>
      </c>
      <c r="T3731" s="9">
        <f t="shared" si="117"/>
        <v>42762.579189814809</v>
      </c>
    </row>
    <row r="3732" spans="1:20" ht="45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1.6666666666666668E-3</v>
      </c>
      <c r="P3732">
        <f>E3732/L3732</f>
        <v>5</v>
      </c>
      <c r="Q3732" t="s">
        <v>8313</v>
      </c>
      <c r="R3732" t="s">
        <v>8314</v>
      </c>
      <c r="S3732" s="9">
        <f t="shared" si="116"/>
        <v>42510.730567129627</v>
      </c>
      <c r="T3732" s="9">
        <f t="shared" si="117"/>
        <v>42540.730567129627</v>
      </c>
    </row>
    <row r="3733" spans="1:20" ht="45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>E3733/D3733</f>
        <v>0</v>
      </c>
      <c r="P3733" t="e">
        <f>E3733/L3733</f>
        <v>#DIV/0!</v>
      </c>
      <c r="Q3733" t="s">
        <v>8313</v>
      </c>
      <c r="R3733" t="s">
        <v>8314</v>
      </c>
      <c r="S3733" s="9">
        <f t="shared" si="116"/>
        <v>42511.489768518521</v>
      </c>
      <c r="T3733" s="9">
        <f t="shared" si="117"/>
        <v>42535.579166666663</v>
      </c>
    </row>
    <row r="3734" spans="1:20" ht="45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>E3734/D3734</f>
        <v>0.15737410071942445</v>
      </c>
      <c r="P3734">
        <f>E3734/L3734</f>
        <v>29.166666666666668</v>
      </c>
      <c r="Q3734" t="s">
        <v>8313</v>
      </c>
      <c r="R3734" t="s">
        <v>8314</v>
      </c>
      <c r="S3734" s="9">
        <f t="shared" si="116"/>
        <v>42041.372974537029</v>
      </c>
      <c r="T3734" s="9">
        <f t="shared" si="117"/>
        <v>42071.331307870372</v>
      </c>
    </row>
    <row r="3735" spans="1:20" ht="45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>E3735/D3735</f>
        <v>0.02</v>
      </c>
      <c r="P3735">
        <f>E3735/L3735</f>
        <v>1.5</v>
      </c>
      <c r="Q3735" t="s">
        <v>8313</v>
      </c>
      <c r="R3735" t="s">
        <v>8314</v>
      </c>
      <c r="S3735" s="9">
        <f t="shared" si="116"/>
        <v>42306.980937499997</v>
      </c>
      <c r="T3735" s="9">
        <f t="shared" si="117"/>
        <v>42322.749999999993</v>
      </c>
    </row>
    <row r="3736" spans="1:20" ht="45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>E3736/D3736</f>
        <v>0.21685714285714286</v>
      </c>
      <c r="P3736">
        <f>E3736/L3736</f>
        <v>126.5</v>
      </c>
      <c r="Q3736" t="s">
        <v>8313</v>
      </c>
      <c r="R3736" t="s">
        <v>8314</v>
      </c>
      <c r="S3736" s="9">
        <f t="shared" si="116"/>
        <v>42353.553425925922</v>
      </c>
      <c r="T3736" s="9">
        <f t="shared" si="117"/>
        <v>42383.553425925922</v>
      </c>
    </row>
    <row r="3737" spans="1:20" ht="45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>E3737/D3737</f>
        <v>3.3333333333333335E-3</v>
      </c>
      <c r="P3737">
        <f>E3737/L3737</f>
        <v>10</v>
      </c>
      <c r="Q3737" t="s">
        <v>8313</v>
      </c>
      <c r="R3737" t="s">
        <v>8314</v>
      </c>
      <c r="S3737" s="9">
        <f t="shared" si="116"/>
        <v>42622.228078703702</v>
      </c>
      <c r="T3737" s="9">
        <f t="shared" si="117"/>
        <v>42652.228078703702</v>
      </c>
    </row>
    <row r="3738" spans="1:20" ht="45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2.8571428571428571E-3</v>
      </c>
      <c r="P3738">
        <f>E3738/L3738</f>
        <v>10</v>
      </c>
      <c r="Q3738" t="s">
        <v>8313</v>
      </c>
      <c r="R3738" t="s">
        <v>8314</v>
      </c>
      <c r="S3738" s="9">
        <f t="shared" si="116"/>
        <v>42058.395543981482</v>
      </c>
      <c r="T3738" s="9">
        <f t="shared" si="117"/>
        <v>42086.957638888889</v>
      </c>
    </row>
    <row r="3739" spans="1:20" ht="45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>E3739/D3739</f>
        <v>4.7E-2</v>
      </c>
      <c r="P3739">
        <f>E3739/L3739</f>
        <v>9.4</v>
      </c>
      <c r="Q3739" t="s">
        <v>8313</v>
      </c>
      <c r="R3739" t="s">
        <v>8314</v>
      </c>
      <c r="S3739" s="9">
        <f t="shared" si="116"/>
        <v>42304.732627314814</v>
      </c>
      <c r="T3739" s="9">
        <f t="shared" si="117"/>
        <v>42328.958333333336</v>
      </c>
    </row>
    <row r="3740" spans="1:20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>E3740/D3740</f>
        <v>0</v>
      </c>
      <c r="P3740" t="e">
        <f>E3740/L3740</f>
        <v>#DIV/0!</v>
      </c>
      <c r="Q3740" t="s">
        <v>8313</v>
      </c>
      <c r="R3740" t="s">
        <v>8314</v>
      </c>
      <c r="S3740" s="9">
        <f t="shared" si="116"/>
        <v>42538.53456018518</v>
      </c>
      <c r="T3740" s="9">
        <f t="shared" si="117"/>
        <v>42568.53456018518</v>
      </c>
    </row>
    <row r="3741" spans="1:20" ht="45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>E3741/D3741</f>
        <v>0.108</v>
      </c>
      <c r="P3741">
        <f>E3741/L3741</f>
        <v>72</v>
      </c>
      <c r="Q3741" t="s">
        <v>8313</v>
      </c>
      <c r="R3741" t="s">
        <v>8314</v>
      </c>
      <c r="S3741" s="9">
        <f t="shared" si="116"/>
        <v>41990.40421296296</v>
      </c>
      <c r="T3741" s="9">
        <f t="shared" si="117"/>
        <v>42020.226388888885</v>
      </c>
    </row>
    <row r="3742" spans="1:20" ht="45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>E3742/D3742</f>
        <v>4.8000000000000001E-2</v>
      </c>
      <c r="P3742">
        <f>E3742/L3742</f>
        <v>30</v>
      </c>
      <c r="Q3742" t="s">
        <v>8313</v>
      </c>
      <c r="R3742" t="s">
        <v>8314</v>
      </c>
      <c r="S3742" s="9">
        <f t="shared" si="116"/>
        <v>42122.524166666662</v>
      </c>
      <c r="T3742" s="9">
        <f t="shared" si="117"/>
        <v>42155.524305555555</v>
      </c>
    </row>
    <row r="3743" spans="1:20" ht="45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>E3743/D3743</f>
        <v>3.2000000000000001E-2</v>
      </c>
      <c r="P3743">
        <f>E3743/L3743</f>
        <v>10.666666666666666</v>
      </c>
      <c r="Q3743" t="s">
        <v>8313</v>
      </c>
      <c r="R3743" t="s">
        <v>8314</v>
      </c>
      <c r="S3743" s="9">
        <f t="shared" si="116"/>
        <v>42209.464548611104</v>
      </c>
      <c r="T3743" s="9">
        <f t="shared" si="117"/>
        <v>42223.416666666664</v>
      </c>
    </row>
    <row r="3744" spans="1:20" ht="45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>E3744/D3744</f>
        <v>0.1275</v>
      </c>
      <c r="P3744">
        <f>E3744/L3744</f>
        <v>25.5</v>
      </c>
      <c r="Q3744" t="s">
        <v>8313</v>
      </c>
      <c r="R3744" t="s">
        <v>8314</v>
      </c>
      <c r="S3744" s="9">
        <f t="shared" si="116"/>
        <v>41990.298043981478</v>
      </c>
      <c r="T3744" s="9">
        <f t="shared" si="117"/>
        <v>42020.298043981478</v>
      </c>
    </row>
    <row r="3745" spans="1:20" ht="45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>E3745/D3745</f>
        <v>1.8181818181818181E-4</v>
      </c>
      <c r="P3745">
        <f>E3745/L3745</f>
        <v>20</v>
      </c>
      <c r="Q3745" t="s">
        <v>8313</v>
      </c>
      <c r="R3745" t="s">
        <v>8314</v>
      </c>
      <c r="S3745" s="9">
        <f t="shared" si="116"/>
        <v>42038.986655092587</v>
      </c>
      <c r="T3745" s="9">
        <f t="shared" si="117"/>
        <v>42098.944988425923</v>
      </c>
    </row>
    <row r="3746" spans="1:20" ht="45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>E3746/D3746</f>
        <v>2.4E-2</v>
      </c>
      <c r="P3746">
        <f>E3746/L3746</f>
        <v>15</v>
      </c>
      <c r="Q3746" t="s">
        <v>8313</v>
      </c>
      <c r="R3746" t="s">
        <v>8314</v>
      </c>
      <c r="S3746" s="9">
        <f t="shared" si="116"/>
        <v>42178.607557870368</v>
      </c>
      <c r="T3746" s="9">
        <f t="shared" si="117"/>
        <v>42238.607557870368</v>
      </c>
    </row>
    <row r="3747" spans="1:20" ht="45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>E3747/D3747</f>
        <v>0.36499999999999999</v>
      </c>
      <c r="P3747">
        <f>E3747/L3747</f>
        <v>91.25</v>
      </c>
      <c r="Q3747" t="s">
        <v>8313</v>
      </c>
      <c r="R3747" t="s">
        <v>8314</v>
      </c>
      <c r="S3747" s="9">
        <f t="shared" si="116"/>
        <v>41889.878472222219</v>
      </c>
      <c r="T3747" s="9">
        <f t="shared" si="117"/>
        <v>41933.999305555553</v>
      </c>
    </row>
    <row r="3748" spans="1:20" ht="30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2.6666666666666668E-2</v>
      </c>
      <c r="P3748">
        <f>E3748/L3748</f>
        <v>800</v>
      </c>
      <c r="Q3748" t="s">
        <v>8313</v>
      </c>
      <c r="R3748" t="s">
        <v>8314</v>
      </c>
      <c r="S3748" s="9">
        <f t="shared" si="116"/>
        <v>42692.823495370372</v>
      </c>
      <c r="T3748" s="9">
        <f t="shared" si="117"/>
        <v>42722.823495370372</v>
      </c>
    </row>
    <row r="3749" spans="1:20" ht="45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>E3749/D3749</f>
        <v>0.11428571428571428</v>
      </c>
      <c r="P3749">
        <f>E3749/L3749</f>
        <v>80</v>
      </c>
      <c r="Q3749" t="s">
        <v>8313</v>
      </c>
      <c r="R3749" t="s">
        <v>8314</v>
      </c>
      <c r="S3749" s="9">
        <f t="shared" si="116"/>
        <v>42750.321979166663</v>
      </c>
      <c r="T3749" s="9">
        <f t="shared" si="117"/>
        <v>42794.160416666666</v>
      </c>
    </row>
    <row r="3750" spans="1:20" ht="45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>E3750/D3750</f>
        <v>0</v>
      </c>
      <c r="P3750" t="e">
        <f>E3750/L3750</f>
        <v>#DIV/0!</v>
      </c>
      <c r="Q3750" t="s">
        <v>8313</v>
      </c>
      <c r="R3750" t="s">
        <v>8314</v>
      </c>
      <c r="S3750" s="9">
        <f t="shared" si="116"/>
        <v>42344.616168981483</v>
      </c>
      <c r="T3750" s="9">
        <f t="shared" si="117"/>
        <v>42400.788194444445</v>
      </c>
    </row>
    <row r="3751" spans="1:20" ht="45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>E3751/D3751</f>
        <v>0</v>
      </c>
      <c r="P3751" t="e">
        <f>E3751/L3751</f>
        <v>#DIV/0!</v>
      </c>
      <c r="Q3751" t="s">
        <v>8313</v>
      </c>
      <c r="R3751" t="s">
        <v>8314</v>
      </c>
      <c r="S3751" s="9">
        <f t="shared" si="116"/>
        <v>42495.51385416666</v>
      </c>
      <c r="T3751" s="9">
        <f t="shared" si="117"/>
        <v>42525.51385416666</v>
      </c>
    </row>
    <row r="3752" spans="1:20" ht="45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>E3752/D3752</f>
        <v>1.1111111111111112E-2</v>
      </c>
      <c r="P3752">
        <f>E3752/L3752</f>
        <v>50</v>
      </c>
      <c r="Q3752" t="s">
        <v>8313</v>
      </c>
      <c r="R3752" t="s">
        <v>8314</v>
      </c>
      <c r="S3752" s="9">
        <f t="shared" si="116"/>
        <v>42570.642048611109</v>
      </c>
      <c r="T3752" s="9">
        <f t="shared" si="117"/>
        <v>42615.642048611109</v>
      </c>
    </row>
    <row r="3753" spans="1:20" ht="30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>E3753/D3753</f>
        <v>0</v>
      </c>
      <c r="P3753" t="e">
        <f>E3753/L3753</f>
        <v>#DIV/0!</v>
      </c>
      <c r="Q3753" t="s">
        <v>8313</v>
      </c>
      <c r="R3753" t="s">
        <v>8314</v>
      </c>
      <c r="S3753" s="9">
        <f t="shared" si="116"/>
        <v>41926.916550925926</v>
      </c>
      <c r="T3753" s="9">
        <f t="shared" si="117"/>
        <v>41936.916550925926</v>
      </c>
    </row>
    <row r="3754" spans="1:20" ht="45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>E3754/D3754</f>
        <v>0</v>
      </c>
      <c r="P3754" t="e">
        <f>E3754/L3754</f>
        <v>#DIV/0!</v>
      </c>
      <c r="Q3754" t="s">
        <v>8313</v>
      </c>
      <c r="R3754" t="s">
        <v>8314</v>
      </c>
      <c r="S3754" s="9">
        <f t="shared" si="116"/>
        <v>42730.695393518516</v>
      </c>
      <c r="T3754" s="9">
        <f t="shared" si="117"/>
        <v>42760.695393518516</v>
      </c>
    </row>
    <row r="3755" spans="1:20" ht="45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>E3755/D3755</f>
        <v>0.27400000000000002</v>
      </c>
      <c r="P3755">
        <f>E3755/L3755</f>
        <v>22.833333333333332</v>
      </c>
      <c r="Q3755" t="s">
        <v>8313</v>
      </c>
      <c r="R3755" t="s">
        <v>8314</v>
      </c>
      <c r="S3755" s="9">
        <f t="shared" si="116"/>
        <v>42475.639733796292</v>
      </c>
      <c r="T3755" s="9">
        <f t="shared" si="117"/>
        <v>42505.639733796292</v>
      </c>
    </row>
    <row r="3756" spans="1:20" ht="45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>E3756/D3756</f>
        <v>0.1</v>
      </c>
      <c r="P3756">
        <f>E3756/L3756</f>
        <v>16.666666666666668</v>
      </c>
      <c r="Q3756" t="s">
        <v>8313</v>
      </c>
      <c r="R3756" t="s">
        <v>8314</v>
      </c>
      <c r="S3756" s="9">
        <f t="shared" si="116"/>
        <v>42188.624606481484</v>
      </c>
      <c r="T3756" s="9">
        <f t="shared" si="117"/>
        <v>42242.563888888886</v>
      </c>
    </row>
    <row r="3757" spans="1:20" ht="45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>E3757/D3757</f>
        <v>0.21366666666666667</v>
      </c>
      <c r="P3757">
        <f>E3757/L3757</f>
        <v>45.785714285714285</v>
      </c>
      <c r="Q3757" t="s">
        <v>8313</v>
      </c>
      <c r="R3757" t="s">
        <v>8314</v>
      </c>
      <c r="S3757" s="9">
        <f t="shared" si="116"/>
        <v>42640.069837962961</v>
      </c>
      <c r="T3757" s="9">
        <f t="shared" si="117"/>
        <v>42670.069837962961</v>
      </c>
    </row>
    <row r="3758" spans="1:20" ht="45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>E3758/D3758</f>
        <v>6.9696969696969702E-2</v>
      </c>
      <c r="P3758">
        <f>E3758/L3758</f>
        <v>383.33333333333331</v>
      </c>
      <c r="Q3758" t="s">
        <v>8313</v>
      </c>
      <c r="R3758" t="s">
        <v>8314</v>
      </c>
      <c r="S3758" s="9">
        <f t="shared" si="116"/>
        <v>42696.802187499998</v>
      </c>
      <c r="T3758" s="9">
        <f t="shared" si="117"/>
        <v>42729.802187499998</v>
      </c>
    </row>
    <row r="3759" spans="1:20" ht="45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>E3759/D3759</f>
        <v>0.70599999999999996</v>
      </c>
      <c r="P3759">
        <f>E3759/L3759</f>
        <v>106.96969696969697</v>
      </c>
      <c r="Q3759" t="s">
        <v>8313</v>
      </c>
      <c r="R3759" t="s">
        <v>8314</v>
      </c>
      <c r="S3759" s="9">
        <f t="shared" si="116"/>
        <v>42052.841041666667</v>
      </c>
      <c r="T3759" s="9">
        <f t="shared" si="117"/>
        <v>42095.833333333336</v>
      </c>
    </row>
    <row r="3760" spans="1:20" ht="45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>E3760/D3760</f>
        <v>2.0500000000000001E-2</v>
      </c>
      <c r="P3760">
        <f>E3760/L3760</f>
        <v>10.25</v>
      </c>
      <c r="Q3760" t="s">
        <v>8313</v>
      </c>
      <c r="R3760" t="s">
        <v>8314</v>
      </c>
      <c r="S3760" s="9">
        <f t="shared" si="116"/>
        <v>41883.708344907405</v>
      </c>
      <c r="T3760" s="9">
        <f t="shared" si="117"/>
        <v>41906.708344907405</v>
      </c>
    </row>
    <row r="3761" spans="1:20" ht="45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>E3761/D3761</f>
        <v>1.9666666666666666E-2</v>
      </c>
      <c r="P3761">
        <f>E3761/L3761</f>
        <v>59</v>
      </c>
      <c r="Q3761" t="s">
        <v>8313</v>
      </c>
      <c r="R3761" t="s">
        <v>8314</v>
      </c>
      <c r="S3761" s="9">
        <f t="shared" si="116"/>
        <v>42766.823344907403</v>
      </c>
      <c r="T3761" s="9">
        <f t="shared" si="117"/>
        <v>42796.999999999993</v>
      </c>
    </row>
    <row r="3762" spans="1:20" ht="45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>E3762/D3762</f>
        <v>0</v>
      </c>
      <c r="P3762" t="e">
        <f>E3762/L3762</f>
        <v>#DIV/0!</v>
      </c>
      <c r="Q3762" t="s">
        <v>8313</v>
      </c>
      <c r="R3762" t="s">
        <v>8314</v>
      </c>
      <c r="S3762" s="9">
        <f t="shared" si="116"/>
        <v>42307.331064814811</v>
      </c>
      <c r="T3762" s="9">
        <f t="shared" si="117"/>
        <v>42337.372731481482</v>
      </c>
    </row>
    <row r="3763" spans="1:20" ht="45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>E3763/D3763</f>
        <v>0.28666666666666668</v>
      </c>
      <c r="P3763">
        <f>E3763/L3763</f>
        <v>14.333333333333334</v>
      </c>
      <c r="Q3763" t="s">
        <v>8313</v>
      </c>
      <c r="R3763" t="s">
        <v>8314</v>
      </c>
      <c r="S3763" s="9">
        <f t="shared" si="116"/>
        <v>42512.418414351851</v>
      </c>
      <c r="T3763" s="9">
        <f t="shared" si="117"/>
        <v>42572.418414351851</v>
      </c>
    </row>
    <row r="3764" spans="1:20" ht="45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>E3764/D3764</f>
        <v>3.1333333333333331E-2</v>
      </c>
      <c r="P3764">
        <f>E3764/L3764</f>
        <v>15.666666666666666</v>
      </c>
      <c r="Q3764" t="s">
        <v>8313</v>
      </c>
      <c r="R3764" t="s">
        <v>8314</v>
      </c>
      <c r="S3764" s="9">
        <f t="shared" si="116"/>
        <v>42028.927546296291</v>
      </c>
      <c r="T3764" s="9">
        <f t="shared" si="117"/>
        <v>42058.927546296291</v>
      </c>
    </row>
    <row r="3765" spans="1:20" ht="45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>E3765/D3765</f>
        <v>4.0000000000000002E-4</v>
      </c>
      <c r="P3765">
        <f>E3765/L3765</f>
        <v>1</v>
      </c>
      <c r="Q3765" t="s">
        <v>8313</v>
      </c>
      <c r="R3765" t="s">
        <v>8314</v>
      </c>
      <c r="S3765" s="9">
        <f t="shared" si="116"/>
        <v>42400.738263888888</v>
      </c>
      <c r="T3765" s="9">
        <f t="shared" si="117"/>
        <v>42427.791666666664</v>
      </c>
    </row>
    <row r="3766" spans="1:20" ht="45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>E3766/D3766</f>
        <v>2E-3</v>
      </c>
      <c r="P3766">
        <f>E3766/L3766</f>
        <v>1</v>
      </c>
      <c r="Q3766" t="s">
        <v>8313</v>
      </c>
      <c r="R3766" t="s">
        <v>8314</v>
      </c>
      <c r="S3766" s="9">
        <f t="shared" si="116"/>
        <v>42358.364849537036</v>
      </c>
      <c r="T3766" s="9">
        <f t="shared" si="117"/>
        <v>42377.06527777778</v>
      </c>
    </row>
    <row r="3767" spans="1:20" ht="45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>E3767/D3767</f>
        <v>1.4285714285714287E-4</v>
      </c>
      <c r="P3767">
        <f>E3767/L3767</f>
        <v>10</v>
      </c>
      <c r="Q3767" t="s">
        <v>8306</v>
      </c>
      <c r="R3767" t="s">
        <v>8309</v>
      </c>
      <c r="S3767" s="9">
        <f t="shared" si="116"/>
        <v>42615.841516203705</v>
      </c>
      <c r="T3767" s="9">
        <f t="shared" si="117"/>
        <v>42645.841516203705</v>
      </c>
    </row>
    <row r="3768" spans="1:20" ht="45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>E3768/D3768</f>
        <v>3.3333333333333332E-4</v>
      </c>
      <c r="P3768">
        <f>E3768/L3768</f>
        <v>1</v>
      </c>
      <c r="Q3768" t="s">
        <v>8306</v>
      </c>
      <c r="R3768" t="s">
        <v>8309</v>
      </c>
      <c r="S3768" s="9">
        <f t="shared" si="116"/>
        <v>42096.496643518512</v>
      </c>
      <c r="T3768" s="9">
        <f t="shared" si="117"/>
        <v>42112.219444444439</v>
      </c>
    </row>
    <row r="3769" spans="1:20" ht="30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>E3769/D3769</f>
        <v>0</v>
      </c>
      <c r="P3769" t="e">
        <f>E3769/L3769</f>
        <v>#DIV/0!</v>
      </c>
      <c r="Q3769" t="s">
        <v>8306</v>
      </c>
      <c r="R3769" t="s">
        <v>8309</v>
      </c>
      <c r="S3769" s="9">
        <f t="shared" si="116"/>
        <v>42593.223460648143</v>
      </c>
      <c r="T3769" s="9">
        <f t="shared" si="117"/>
        <v>42653.223460648143</v>
      </c>
    </row>
    <row r="3770" spans="1:20" ht="45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>E3770/D3770</f>
        <v>2.7454545454545453E-3</v>
      </c>
      <c r="P3770">
        <f>E3770/L3770</f>
        <v>25.166666666666668</v>
      </c>
      <c r="Q3770" t="s">
        <v>8306</v>
      </c>
      <c r="R3770" t="s">
        <v>8309</v>
      </c>
      <c r="S3770" s="9">
        <f t="shared" si="116"/>
        <v>41904.573657407404</v>
      </c>
      <c r="T3770" s="9">
        <f t="shared" si="117"/>
        <v>41940.708333333328</v>
      </c>
    </row>
    <row r="3771" spans="1:20" ht="45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>E3771/D3771</f>
        <v>0</v>
      </c>
      <c r="P3771" t="e">
        <f>E3771/L3771</f>
        <v>#DIV/0!</v>
      </c>
      <c r="Q3771" t="s">
        <v>8306</v>
      </c>
      <c r="R3771" t="s">
        <v>8309</v>
      </c>
      <c r="S3771" s="9">
        <f t="shared" si="116"/>
        <v>42114.720393518517</v>
      </c>
      <c r="T3771" s="9">
        <f t="shared" si="117"/>
        <v>42139.720393518517</v>
      </c>
    </row>
    <row r="3772" spans="1:20" ht="45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>E3772/D3772</f>
        <v>0.14000000000000001</v>
      </c>
      <c r="P3772">
        <f>E3772/L3772</f>
        <v>11.666666666666666</v>
      </c>
      <c r="Q3772" t="s">
        <v>8306</v>
      </c>
      <c r="R3772" t="s">
        <v>8309</v>
      </c>
      <c r="S3772" s="9">
        <f t="shared" si="116"/>
        <v>42709.78564814815</v>
      </c>
      <c r="T3772" s="9">
        <f t="shared" si="117"/>
        <v>42769.78564814815</v>
      </c>
    </row>
    <row r="3773" spans="1:20" ht="45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>E3773/D3773</f>
        <v>5.5480000000000002E-2</v>
      </c>
      <c r="P3773">
        <f>E3773/L3773</f>
        <v>106.69230769230769</v>
      </c>
      <c r="Q3773" t="s">
        <v>8306</v>
      </c>
      <c r="R3773" t="s">
        <v>8309</v>
      </c>
      <c r="S3773" s="9">
        <f t="shared" si="116"/>
        <v>42135.381215277775</v>
      </c>
      <c r="T3773" s="9">
        <f t="shared" si="117"/>
        <v>42165.874999999993</v>
      </c>
    </row>
    <row r="3774" spans="1:20" ht="45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>E3774/D3774</f>
        <v>2.375E-2</v>
      </c>
      <c r="P3774">
        <f>E3774/L3774</f>
        <v>47.5</v>
      </c>
      <c r="Q3774" t="s">
        <v>8306</v>
      </c>
      <c r="R3774" t="s">
        <v>8309</v>
      </c>
      <c r="S3774" s="9">
        <f t="shared" si="116"/>
        <v>42067.415983796294</v>
      </c>
      <c r="T3774" s="9">
        <f t="shared" si="117"/>
        <v>42097.37431712963</v>
      </c>
    </row>
    <row r="3775" spans="1:20" ht="30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>E3775/D3775</f>
        <v>1.8669999999999999E-2</v>
      </c>
      <c r="P3775">
        <f>E3775/L3775</f>
        <v>311.16666666666669</v>
      </c>
      <c r="Q3775" t="s">
        <v>8306</v>
      </c>
      <c r="R3775" t="s">
        <v>8309</v>
      </c>
      <c r="S3775" s="9">
        <f t="shared" si="116"/>
        <v>42628.019594907404</v>
      </c>
      <c r="T3775" s="9">
        <f t="shared" si="117"/>
        <v>42663.019594907404</v>
      </c>
    </row>
    <row r="3776" spans="1:20" ht="45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>E3776/D3776</f>
        <v>0</v>
      </c>
      <c r="P3776" t="e">
        <f>E3776/L3776</f>
        <v>#DIV/0!</v>
      </c>
      <c r="Q3776" t="s">
        <v>8306</v>
      </c>
      <c r="R3776" t="s">
        <v>8309</v>
      </c>
      <c r="S3776" s="9">
        <f t="shared" si="116"/>
        <v>41882.728969907403</v>
      </c>
      <c r="T3776" s="9">
        <f t="shared" si="117"/>
        <v>41942.728969907403</v>
      </c>
    </row>
    <row r="3777" spans="1:20" ht="45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>E3777/D3777</f>
        <v>0</v>
      </c>
      <c r="P3777" t="e">
        <f>E3777/L3777</f>
        <v>#DIV/0!</v>
      </c>
      <c r="Q3777" t="s">
        <v>8306</v>
      </c>
      <c r="R3777" t="s">
        <v>8309</v>
      </c>
      <c r="S3777" s="9">
        <f t="shared" si="116"/>
        <v>41778.707083333335</v>
      </c>
      <c r="T3777" s="9">
        <f t="shared" si="117"/>
        <v>41806.636111111111</v>
      </c>
    </row>
    <row r="3778" spans="1:20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>E3778/D3778</f>
        <v>0</v>
      </c>
      <c r="P3778" t="e">
        <f>E3778/L3778</f>
        <v>#DIV/0!</v>
      </c>
      <c r="Q3778" t="s">
        <v>8306</v>
      </c>
      <c r="R3778" t="s">
        <v>8309</v>
      </c>
      <c r="S3778" s="9">
        <f t="shared" si="116"/>
        <v>42541.629178240742</v>
      </c>
      <c r="T3778" s="9">
        <f t="shared" si="117"/>
        <v>42556.791666666664</v>
      </c>
    </row>
    <row r="3779" spans="1:20" ht="45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>E3779/D3779</f>
        <v>9.5687499999999995E-2</v>
      </c>
      <c r="P3779">
        <f>E3779/L3779</f>
        <v>94.506172839506178</v>
      </c>
      <c r="Q3779" t="s">
        <v>8306</v>
      </c>
      <c r="R3779" t="s">
        <v>8309</v>
      </c>
      <c r="S3779" s="9">
        <f t="shared" ref="S3779:S3842" si="118">(J3779/86400)+25569+(-5/24)</f>
        <v>41905.60424768518</v>
      </c>
      <c r="T3779" s="9">
        <f t="shared" ref="T3779:T3842" si="119">(I3779/86400)+25569+(-5/24)</f>
        <v>41950.645914351851</v>
      </c>
    </row>
    <row r="3780" spans="1:20" ht="30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>E3780/D3780</f>
        <v>0</v>
      </c>
      <c r="P3780" t="e">
        <f>E3780/L3780</f>
        <v>#DIV/0!</v>
      </c>
      <c r="Q3780" t="s">
        <v>8306</v>
      </c>
      <c r="R3780" t="s">
        <v>8309</v>
      </c>
      <c r="S3780" s="9">
        <f t="shared" si="118"/>
        <v>42491.599351851844</v>
      </c>
      <c r="T3780" s="9">
        <f t="shared" si="119"/>
        <v>42521.521527777775</v>
      </c>
    </row>
    <row r="3781" spans="1:20" ht="30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>E3781/D3781</f>
        <v>0</v>
      </c>
      <c r="P3781" t="e">
        <f>E3781/L3781</f>
        <v>#DIV/0!</v>
      </c>
      <c r="Q3781" t="s">
        <v>8306</v>
      </c>
      <c r="R3781" t="s">
        <v>8309</v>
      </c>
      <c r="S3781" s="9">
        <f t="shared" si="118"/>
        <v>42221.701597222222</v>
      </c>
      <c r="T3781" s="9">
        <f t="shared" si="119"/>
        <v>42251.499999999993</v>
      </c>
    </row>
    <row r="3782" spans="1:20" ht="45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>E3782/D3782</f>
        <v>0.13433333333333333</v>
      </c>
      <c r="P3782">
        <f>E3782/L3782</f>
        <v>80.599999999999994</v>
      </c>
      <c r="Q3782" t="s">
        <v>8306</v>
      </c>
      <c r="R3782" t="s">
        <v>8309</v>
      </c>
      <c r="S3782" s="9">
        <f t="shared" si="118"/>
        <v>41788.173576388886</v>
      </c>
      <c r="T3782" s="9">
        <f t="shared" si="119"/>
        <v>41821.583333333328</v>
      </c>
    </row>
    <row r="3783" spans="1:20" ht="45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 t="e">
        <f>E3783/L3783</f>
        <v>#DIV/0!</v>
      </c>
      <c r="Q3783" t="s">
        <v>8306</v>
      </c>
      <c r="R3783" t="s">
        <v>8309</v>
      </c>
      <c r="S3783" s="9">
        <f t="shared" si="118"/>
        <v>42096.201782407406</v>
      </c>
      <c r="T3783" s="9">
        <f t="shared" si="119"/>
        <v>42140.219444444439</v>
      </c>
    </row>
    <row r="3784" spans="1:20" ht="45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>E3784/D3784</f>
        <v>0</v>
      </c>
      <c r="P3784" t="e">
        <f>E3784/L3784</f>
        <v>#DIV/0!</v>
      </c>
      <c r="Q3784" t="s">
        <v>8306</v>
      </c>
      <c r="R3784" t="s">
        <v>8309</v>
      </c>
      <c r="S3784" s="9">
        <f t="shared" si="118"/>
        <v>42239.365659722222</v>
      </c>
      <c r="T3784" s="9">
        <f t="shared" si="119"/>
        <v>42289.365659722222</v>
      </c>
    </row>
    <row r="3785" spans="1:20" ht="45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>E3785/D3785</f>
        <v>3.1413333333333335E-2</v>
      </c>
      <c r="P3785">
        <f>E3785/L3785</f>
        <v>81.241379310344826</v>
      </c>
      <c r="Q3785" t="s">
        <v>8306</v>
      </c>
      <c r="R3785" t="s">
        <v>8309</v>
      </c>
      <c r="S3785" s="9">
        <f t="shared" si="118"/>
        <v>42186.049085648141</v>
      </c>
      <c r="T3785" s="9">
        <f t="shared" si="119"/>
        <v>42216.999305555553</v>
      </c>
    </row>
    <row r="3786" spans="1:20" ht="30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>E3786/D3786</f>
        <v>1</v>
      </c>
      <c r="P3786">
        <f>E3786/L3786</f>
        <v>500</v>
      </c>
      <c r="Q3786" t="s">
        <v>8306</v>
      </c>
      <c r="R3786" t="s">
        <v>8309</v>
      </c>
      <c r="S3786" s="9">
        <f t="shared" si="118"/>
        <v>42187.712638888886</v>
      </c>
      <c r="T3786" s="9">
        <f t="shared" si="119"/>
        <v>42197.712638888886</v>
      </c>
    </row>
    <row r="3787" spans="1:20" ht="45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>E3787/D3787</f>
        <v>0</v>
      </c>
      <c r="P3787" t="e">
        <f>E3787/L3787</f>
        <v>#DIV/0!</v>
      </c>
      <c r="Q3787" t="s">
        <v>8306</v>
      </c>
      <c r="R3787" t="s">
        <v>8309</v>
      </c>
      <c r="S3787" s="9">
        <f t="shared" si="118"/>
        <v>42052.989953703705</v>
      </c>
      <c r="T3787" s="9">
        <f t="shared" si="119"/>
        <v>42082.948287037034</v>
      </c>
    </row>
    <row r="3788" spans="1:20" ht="45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>E3788/D3788</f>
        <v>0.10775</v>
      </c>
      <c r="P3788">
        <f>E3788/L3788</f>
        <v>46.178571428571431</v>
      </c>
      <c r="Q3788" t="s">
        <v>8306</v>
      </c>
      <c r="R3788" t="s">
        <v>8309</v>
      </c>
      <c r="S3788" s="9">
        <f t="shared" si="118"/>
        <v>42109.944710648146</v>
      </c>
      <c r="T3788" s="9">
        <f t="shared" si="119"/>
        <v>42154.944710648146</v>
      </c>
    </row>
    <row r="3789" spans="1:20" ht="45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>E3789/D3789</f>
        <v>3.3333333333333335E-3</v>
      </c>
      <c r="P3789">
        <f>E3789/L3789</f>
        <v>10</v>
      </c>
      <c r="Q3789" t="s">
        <v>8306</v>
      </c>
      <c r="R3789" t="s">
        <v>8309</v>
      </c>
      <c r="S3789" s="9">
        <f t="shared" si="118"/>
        <v>41938.684930555552</v>
      </c>
      <c r="T3789" s="9">
        <f t="shared" si="119"/>
        <v>41959.726597222216</v>
      </c>
    </row>
    <row r="3790" spans="1:20" ht="45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>E3790/D3790</f>
        <v>0</v>
      </c>
      <c r="P3790" t="e">
        <f>E3790/L3790</f>
        <v>#DIV/0!</v>
      </c>
      <c r="Q3790" t="s">
        <v>8306</v>
      </c>
      <c r="R3790" t="s">
        <v>8309</v>
      </c>
      <c r="S3790" s="9">
        <f t="shared" si="118"/>
        <v>42558.855810185181</v>
      </c>
      <c r="T3790" s="9">
        <f t="shared" si="119"/>
        <v>42616.038194444445</v>
      </c>
    </row>
    <row r="3791" spans="1:20" ht="45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>E3791/D3791</f>
        <v>0.27600000000000002</v>
      </c>
      <c r="P3791">
        <f>E3791/L3791</f>
        <v>55.945945945945944</v>
      </c>
      <c r="Q3791" t="s">
        <v>8306</v>
      </c>
      <c r="R3791" t="s">
        <v>8309</v>
      </c>
      <c r="S3791" s="9">
        <f t="shared" si="118"/>
        <v>42047.554074074076</v>
      </c>
      <c r="T3791" s="9">
        <f t="shared" si="119"/>
        <v>42107.512407407405</v>
      </c>
    </row>
    <row r="3792" spans="1:20" ht="45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>E3792/D3792</f>
        <v>7.5111111111111115E-2</v>
      </c>
      <c r="P3792">
        <f>E3792/L3792</f>
        <v>37.555555555555557</v>
      </c>
      <c r="Q3792" t="s">
        <v>8306</v>
      </c>
      <c r="R3792" t="s">
        <v>8309</v>
      </c>
      <c r="S3792" s="9">
        <f t="shared" si="118"/>
        <v>42200.333935185183</v>
      </c>
      <c r="T3792" s="9">
        <f t="shared" si="119"/>
        <v>42227.333935185183</v>
      </c>
    </row>
    <row r="3793" spans="1:20" ht="45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>E3793/D3793</f>
        <v>5.7499999999999999E-3</v>
      </c>
      <c r="P3793">
        <f>E3793/L3793</f>
        <v>38.333333333333336</v>
      </c>
      <c r="Q3793" t="s">
        <v>8306</v>
      </c>
      <c r="R3793" t="s">
        <v>8309</v>
      </c>
      <c r="S3793" s="9">
        <f t="shared" si="118"/>
        <v>42692.807847222219</v>
      </c>
      <c r="T3793" s="9">
        <f t="shared" si="119"/>
        <v>42752.807847222219</v>
      </c>
    </row>
    <row r="3794" spans="1:20" ht="30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>E3794/D3794</f>
        <v>0</v>
      </c>
      <c r="P3794" t="e">
        <f>E3794/L3794</f>
        <v>#DIV/0!</v>
      </c>
      <c r="Q3794" t="s">
        <v>8306</v>
      </c>
      <c r="R3794" t="s">
        <v>8309</v>
      </c>
      <c r="S3794" s="9">
        <f t="shared" si="118"/>
        <v>41969.559490740743</v>
      </c>
      <c r="T3794" s="9">
        <f t="shared" si="119"/>
        <v>42012.554166666661</v>
      </c>
    </row>
    <row r="3795" spans="1:20" ht="45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>E3795/D3795</f>
        <v>8.0000000000000004E-4</v>
      </c>
      <c r="P3795">
        <f>E3795/L3795</f>
        <v>20</v>
      </c>
      <c r="Q3795" t="s">
        <v>8306</v>
      </c>
      <c r="R3795" t="s">
        <v>8309</v>
      </c>
      <c r="S3795" s="9">
        <f t="shared" si="118"/>
        <v>42397.073333333326</v>
      </c>
      <c r="T3795" s="9">
        <f t="shared" si="119"/>
        <v>42427.073333333326</v>
      </c>
    </row>
    <row r="3796" spans="1:20" ht="45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>E3796/D3796</f>
        <v>9.1999999999999998E-3</v>
      </c>
      <c r="P3796">
        <f>E3796/L3796</f>
        <v>15.333333333333334</v>
      </c>
      <c r="Q3796" t="s">
        <v>8306</v>
      </c>
      <c r="R3796" t="s">
        <v>8309</v>
      </c>
      <c r="S3796" s="9">
        <f t="shared" si="118"/>
        <v>41967.963773148142</v>
      </c>
      <c r="T3796" s="9">
        <f t="shared" si="119"/>
        <v>41998.124999999993</v>
      </c>
    </row>
    <row r="3797" spans="1:20" ht="45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>E3797/D3797</f>
        <v>0.23163076923076922</v>
      </c>
      <c r="P3797">
        <f>E3797/L3797</f>
        <v>449.43283582089555</v>
      </c>
      <c r="Q3797" t="s">
        <v>8306</v>
      </c>
      <c r="R3797" t="s">
        <v>8309</v>
      </c>
      <c r="S3797" s="9">
        <f t="shared" si="118"/>
        <v>42089.95349537037</v>
      </c>
      <c r="T3797" s="9">
        <f t="shared" si="119"/>
        <v>42149.95349537037</v>
      </c>
    </row>
    <row r="3798" spans="1:20" ht="45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>E3798/D3798</f>
        <v>5.5999999999999995E-4</v>
      </c>
      <c r="P3798">
        <f>E3798/L3798</f>
        <v>28</v>
      </c>
      <c r="Q3798" t="s">
        <v>8306</v>
      </c>
      <c r="R3798" t="s">
        <v>8309</v>
      </c>
      <c r="S3798" s="9">
        <f t="shared" si="118"/>
        <v>42113.342488425922</v>
      </c>
      <c r="T3798" s="9">
        <f t="shared" si="119"/>
        <v>42173.342488425922</v>
      </c>
    </row>
    <row r="3799" spans="1:20" ht="30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>E3799/D3799</f>
        <v>7.8947368421052633E-5</v>
      </c>
      <c r="P3799">
        <f>E3799/L3799</f>
        <v>15</v>
      </c>
      <c r="Q3799" t="s">
        <v>8306</v>
      </c>
      <c r="R3799" t="s">
        <v>8309</v>
      </c>
      <c r="S3799" s="9">
        <f t="shared" si="118"/>
        <v>41874.869212962956</v>
      </c>
      <c r="T3799" s="9">
        <f t="shared" si="119"/>
        <v>41904.869212962956</v>
      </c>
    </row>
    <row r="3800" spans="1:20" ht="45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>E3800/D3800</f>
        <v>7.1799999999999998E-3</v>
      </c>
      <c r="P3800">
        <f>E3800/L3800</f>
        <v>35.9</v>
      </c>
      <c r="Q3800" t="s">
        <v>8306</v>
      </c>
      <c r="R3800" t="s">
        <v>8309</v>
      </c>
      <c r="S3800" s="9">
        <f t="shared" si="118"/>
        <v>41933.377824074072</v>
      </c>
      <c r="T3800" s="9">
        <f t="shared" si="119"/>
        <v>41975.419490740744</v>
      </c>
    </row>
    <row r="3801" spans="1:20" ht="30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>E3801/D3801</f>
        <v>2.6666666666666668E-2</v>
      </c>
      <c r="P3801">
        <f>E3801/L3801</f>
        <v>13.333333333333334</v>
      </c>
      <c r="Q3801" t="s">
        <v>8306</v>
      </c>
      <c r="R3801" t="s">
        <v>8309</v>
      </c>
      <c r="S3801" s="9">
        <f t="shared" si="118"/>
        <v>42115.339062499996</v>
      </c>
      <c r="T3801" s="9">
        <f t="shared" si="119"/>
        <v>42158.339062499996</v>
      </c>
    </row>
    <row r="3802" spans="1:20" ht="60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>E3802/D3802</f>
        <v>6.0000000000000002E-5</v>
      </c>
      <c r="P3802">
        <f>E3802/L3802</f>
        <v>20.25</v>
      </c>
      <c r="Q3802" t="s">
        <v>8306</v>
      </c>
      <c r="R3802" t="s">
        <v>8309</v>
      </c>
      <c r="S3802" s="9">
        <f t="shared" si="118"/>
        <v>42168.351099537038</v>
      </c>
      <c r="T3802" s="9">
        <f t="shared" si="119"/>
        <v>42208.351099537038</v>
      </c>
    </row>
    <row r="3803" spans="1:20" ht="45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>E3803/D3803</f>
        <v>5.0999999999999997E-2</v>
      </c>
      <c r="P3803">
        <f>E3803/L3803</f>
        <v>119</v>
      </c>
      <c r="Q3803" t="s">
        <v>8306</v>
      </c>
      <c r="R3803" t="s">
        <v>8309</v>
      </c>
      <c r="S3803" s="9">
        <f t="shared" si="118"/>
        <v>41793.916620370372</v>
      </c>
      <c r="T3803" s="9">
        <f t="shared" si="119"/>
        <v>41853.916620370372</v>
      </c>
    </row>
    <row r="3804" spans="1:20" ht="45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>E3804/D3804</f>
        <v>2.671118530884808E-3</v>
      </c>
      <c r="P3804">
        <f>E3804/L3804</f>
        <v>4</v>
      </c>
      <c r="Q3804" t="s">
        <v>8306</v>
      </c>
      <c r="R3804" t="s">
        <v>8309</v>
      </c>
      <c r="S3804" s="9">
        <f t="shared" si="118"/>
        <v>42396.703379629624</v>
      </c>
      <c r="T3804" s="9">
        <f t="shared" si="119"/>
        <v>42426.703379629624</v>
      </c>
    </row>
    <row r="3805" spans="1:20" ht="45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>E3805/D3805</f>
        <v>0</v>
      </c>
      <c r="P3805" t="e">
        <f>E3805/L3805</f>
        <v>#DIV/0!</v>
      </c>
      <c r="Q3805" t="s">
        <v>8306</v>
      </c>
      <c r="R3805" t="s">
        <v>8309</v>
      </c>
      <c r="S3805" s="9">
        <f t="shared" si="118"/>
        <v>41903.868379629625</v>
      </c>
      <c r="T3805" s="9">
        <f t="shared" si="119"/>
        <v>41933.868379629625</v>
      </c>
    </row>
    <row r="3806" spans="1:20" ht="45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>E3806/D3806</f>
        <v>2.0000000000000002E-5</v>
      </c>
      <c r="P3806">
        <f>E3806/L3806</f>
        <v>10</v>
      </c>
      <c r="Q3806" t="s">
        <v>8306</v>
      </c>
      <c r="R3806" t="s">
        <v>8309</v>
      </c>
      <c r="S3806" s="9">
        <f t="shared" si="118"/>
        <v>42514.226215277777</v>
      </c>
      <c r="T3806" s="9">
        <f t="shared" si="119"/>
        <v>42554.226215277777</v>
      </c>
    </row>
    <row r="3807" spans="1:20" ht="30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>E3807/D3807</f>
        <v>0.02</v>
      </c>
      <c r="P3807">
        <f>E3807/L3807</f>
        <v>100</v>
      </c>
      <c r="Q3807" t="s">
        <v>8315</v>
      </c>
      <c r="R3807" t="s">
        <v>8316</v>
      </c>
      <c r="S3807" s="9">
        <f t="shared" si="118"/>
        <v>42073.589837962958</v>
      </c>
      <c r="T3807" s="9">
        <f t="shared" si="119"/>
        <v>42133.589837962958</v>
      </c>
    </row>
    <row r="3808" spans="1:20" ht="45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>E3808/D3808</f>
        <v>1.4E-2</v>
      </c>
      <c r="P3808">
        <f>E3808/L3808</f>
        <v>23.333333333333332</v>
      </c>
      <c r="Q3808" t="s">
        <v>8315</v>
      </c>
      <c r="R3808" t="s">
        <v>8316</v>
      </c>
      <c r="S3808" s="9">
        <f t="shared" si="118"/>
        <v>41969.64975694444</v>
      </c>
      <c r="T3808" s="9">
        <f t="shared" si="119"/>
        <v>41999.64975694444</v>
      </c>
    </row>
    <row r="3809" spans="1:20" ht="45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>E3809/D3809</f>
        <v>0</v>
      </c>
      <c r="P3809" t="e">
        <f>E3809/L3809</f>
        <v>#DIV/0!</v>
      </c>
      <c r="Q3809" t="s">
        <v>8315</v>
      </c>
      <c r="R3809" t="s">
        <v>8316</v>
      </c>
      <c r="S3809" s="9">
        <f t="shared" si="118"/>
        <v>42143.585821759254</v>
      </c>
      <c r="T3809" s="9">
        <f t="shared" si="119"/>
        <v>42173.585821759254</v>
      </c>
    </row>
    <row r="3810" spans="1:20" ht="45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>E3810/D3810</f>
        <v>3.9334666666666664E-2</v>
      </c>
      <c r="P3810">
        <f>E3810/L3810</f>
        <v>45.386153846153846</v>
      </c>
      <c r="Q3810" t="s">
        <v>8315</v>
      </c>
      <c r="R3810" t="s">
        <v>8316</v>
      </c>
      <c r="S3810" s="9">
        <f t="shared" si="118"/>
        <v>41835.430821759255</v>
      </c>
      <c r="T3810" s="9">
        <f t="shared" si="119"/>
        <v>41865.430821759255</v>
      </c>
    </row>
    <row r="3811" spans="1:20" ht="45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>E3811/D3811</f>
        <v>0</v>
      </c>
      <c r="P3811" t="e">
        <f>E3811/L3811</f>
        <v>#DIV/0!</v>
      </c>
      <c r="Q3811" t="s">
        <v>8315</v>
      </c>
      <c r="R3811" t="s">
        <v>8316</v>
      </c>
      <c r="S3811" s="9">
        <f t="shared" si="118"/>
        <v>41848.827037037037</v>
      </c>
      <c r="T3811" s="9">
        <f t="shared" si="119"/>
        <v>41878.827037037037</v>
      </c>
    </row>
    <row r="3812" spans="1:20" ht="30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>E3812/D3812</f>
        <v>2.6200000000000001E-2</v>
      </c>
      <c r="P3812">
        <f>E3812/L3812</f>
        <v>16.375</v>
      </c>
      <c r="Q3812" t="s">
        <v>8315</v>
      </c>
      <c r="R3812" t="s">
        <v>8316</v>
      </c>
      <c r="S3812" s="9">
        <f t="shared" si="118"/>
        <v>42194.149398148147</v>
      </c>
      <c r="T3812" s="9">
        <f t="shared" si="119"/>
        <v>42239.149398148147</v>
      </c>
    </row>
    <row r="3813" spans="1:20" ht="45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>E3813/D3813</f>
        <v>2E-3</v>
      </c>
      <c r="P3813">
        <f>E3813/L3813</f>
        <v>10</v>
      </c>
      <c r="Q3813" t="s">
        <v>8315</v>
      </c>
      <c r="R3813" t="s">
        <v>8316</v>
      </c>
      <c r="S3813" s="9">
        <f t="shared" si="118"/>
        <v>42102.442233796297</v>
      </c>
      <c r="T3813" s="9">
        <f t="shared" si="119"/>
        <v>42148.416666666664</v>
      </c>
    </row>
    <row r="3814" spans="1:20" ht="45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>E3814/D3814</f>
        <v>0</v>
      </c>
      <c r="P3814" t="e">
        <f>E3814/L3814</f>
        <v>#DIV/0!</v>
      </c>
      <c r="Q3814" t="s">
        <v>8315</v>
      </c>
      <c r="R3814" t="s">
        <v>8316</v>
      </c>
      <c r="S3814" s="9">
        <f t="shared" si="118"/>
        <v>42300.617314814815</v>
      </c>
      <c r="T3814" s="9">
        <f t="shared" si="119"/>
        <v>42330.65898148148</v>
      </c>
    </row>
    <row r="3815" spans="1:20" ht="45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>E3815/D3815</f>
        <v>9.7400000000000004E-3</v>
      </c>
      <c r="P3815">
        <f>E3815/L3815</f>
        <v>292.2</v>
      </c>
      <c r="Q3815" t="s">
        <v>8315</v>
      </c>
      <c r="R3815" t="s">
        <v>8316</v>
      </c>
      <c r="S3815" s="9">
        <f t="shared" si="118"/>
        <v>42140.712731481479</v>
      </c>
      <c r="T3815" s="9">
        <f t="shared" si="119"/>
        <v>42170.712731481479</v>
      </c>
    </row>
    <row r="3816" spans="1:20" ht="45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>E3816/D3816</f>
        <v>6.41025641025641E-3</v>
      </c>
      <c r="P3816">
        <f>E3816/L3816</f>
        <v>5</v>
      </c>
      <c r="Q3816" t="s">
        <v>8315</v>
      </c>
      <c r="R3816" t="s">
        <v>8316</v>
      </c>
      <c r="S3816" s="9">
        <f t="shared" si="118"/>
        <v>42306.825740740744</v>
      </c>
      <c r="T3816" s="9">
        <f t="shared" si="119"/>
        <v>42336.867407407401</v>
      </c>
    </row>
    <row r="3817" spans="1:20" ht="45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>E3817/D3817</f>
        <v>0</v>
      </c>
      <c r="P3817" t="e">
        <f>E3817/L3817</f>
        <v>#DIV/0!</v>
      </c>
      <c r="Q3817" t="s">
        <v>8315</v>
      </c>
      <c r="R3817" t="s">
        <v>8316</v>
      </c>
      <c r="S3817" s="9">
        <f t="shared" si="118"/>
        <v>42086.622523148144</v>
      </c>
      <c r="T3817" s="9">
        <f t="shared" si="119"/>
        <v>42116.622523148144</v>
      </c>
    </row>
    <row r="3818" spans="1:20" ht="45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>E3818/D3818</f>
        <v>0</v>
      </c>
      <c r="P3818" t="e">
        <f>E3818/L3818</f>
        <v>#DIV/0!</v>
      </c>
      <c r="Q3818" t="s">
        <v>8315</v>
      </c>
      <c r="R3818" t="s">
        <v>8316</v>
      </c>
      <c r="S3818" s="9">
        <f t="shared" si="118"/>
        <v>42328.352280092593</v>
      </c>
      <c r="T3818" s="9">
        <f t="shared" si="119"/>
        <v>42388.352280092593</v>
      </c>
    </row>
    <row r="3819" spans="1:20" ht="30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>E3819/D3819</f>
        <v>0</v>
      </c>
      <c r="P3819" t="e">
        <f>E3819/L3819</f>
        <v>#DIV/0!</v>
      </c>
      <c r="Q3819" t="s">
        <v>8315</v>
      </c>
      <c r="R3819" t="s">
        <v>8316</v>
      </c>
      <c r="S3819" s="9">
        <f t="shared" si="118"/>
        <v>42584.823449074072</v>
      </c>
      <c r="T3819" s="9">
        <f t="shared" si="119"/>
        <v>42614.823449074072</v>
      </c>
    </row>
    <row r="3820" spans="1:20" ht="45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>E3820/D3820</f>
        <v>0.21363333333333334</v>
      </c>
      <c r="P3820">
        <f>E3820/L3820</f>
        <v>105.93388429752066</v>
      </c>
      <c r="Q3820" t="s">
        <v>8315</v>
      </c>
      <c r="R3820" t="s">
        <v>8316</v>
      </c>
      <c r="S3820" s="9">
        <f t="shared" si="118"/>
        <v>42247.288425925923</v>
      </c>
      <c r="T3820" s="9">
        <f t="shared" si="119"/>
        <v>42277.999305555553</v>
      </c>
    </row>
    <row r="3821" spans="1:20" ht="45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>E3821/D3821</f>
        <v>0</v>
      </c>
      <c r="P3821" t="e">
        <f>E3821/L3821</f>
        <v>#DIV/0!</v>
      </c>
      <c r="Q3821" t="s">
        <v>8315</v>
      </c>
      <c r="R3821" t="s">
        <v>8316</v>
      </c>
      <c r="S3821" s="9">
        <f t="shared" si="118"/>
        <v>42514.853472222218</v>
      </c>
      <c r="T3821" s="9">
        <f t="shared" si="119"/>
        <v>42544.853472222218</v>
      </c>
    </row>
    <row r="3822" spans="1:20" ht="45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E3822/D3822</f>
        <v>0</v>
      </c>
      <c r="P3822" t="e">
        <f>E3822/L3822</f>
        <v>#DIV/0!</v>
      </c>
      <c r="Q3822" t="s">
        <v>8315</v>
      </c>
      <c r="R3822" t="s">
        <v>8316</v>
      </c>
      <c r="S3822" s="9">
        <f t="shared" si="118"/>
        <v>42241.913877314808</v>
      </c>
      <c r="T3822" s="9">
        <f t="shared" si="119"/>
        <v>42271.913877314808</v>
      </c>
    </row>
    <row r="3823" spans="1:20" ht="45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>E3823/D3823</f>
        <v>0</v>
      </c>
      <c r="P3823" t="e">
        <f>E3823/L3823</f>
        <v>#DIV/0!</v>
      </c>
      <c r="Q3823" t="s">
        <v>8315</v>
      </c>
      <c r="R3823" t="s">
        <v>8316</v>
      </c>
      <c r="S3823" s="9">
        <f t="shared" si="118"/>
        <v>42761.167905092589</v>
      </c>
      <c r="T3823" s="9">
        <f t="shared" si="119"/>
        <v>42791.167905092589</v>
      </c>
    </row>
    <row r="3824" spans="1:20" ht="45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>E3824/D3824</f>
        <v>0.03</v>
      </c>
      <c r="P3824">
        <f>E3824/L3824</f>
        <v>20</v>
      </c>
      <c r="Q3824" t="s">
        <v>8315</v>
      </c>
      <c r="R3824" t="s">
        <v>8316</v>
      </c>
      <c r="S3824" s="9">
        <f t="shared" si="118"/>
        <v>42087.134756944441</v>
      </c>
      <c r="T3824" s="9">
        <f t="shared" si="119"/>
        <v>42132.134756944441</v>
      </c>
    </row>
    <row r="3825" spans="1:20" ht="45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>E3825/D3825</f>
        <v>0</v>
      </c>
      <c r="P3825" t="e">
        <f>E3825/L3825</f>
        <v>#DIV/0!</v>
      </c>
      <c r="Q3825" t="s">
        <v>8315</v>
      </c>
      <c r="R3825" t="s">
        <v>8316</v>
      </c>
      <c r="S3825" s="9">
        <f t="shared" si="118"/>
        <v>42317.60188657407</v>
      </c>
      <c r="T3825" s="9">
        <f t="shared" si="119"/>
        <v>42347.60188657407</v>
      </c>
    </row>
    <row r="3826" spans="1:20" ht="30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>E3826/D3826</f>
        <v>3.9999999999999998E-7</v>
      </c>
      <c r="P3826">
        <f>E3826/L3826</f>
        <v>1</v>
      </c>
      <c r="Q3826" t="s">
        <v>8315</v>
      </c>
      <c r="R3826" t="s">
        <v>8316</v>
      </c>
      <c r="S3826" s="9">
        <f t="shared" si="118"/>
        <v>41908.442013888889</v>
      </c>
      <c r="T3826" s="9">
        <f t="shared" si="119"/>
        <v>41968.483680555553</v>
      </c>
    </row>
    <row r="3827" spans="1:20" ht="45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>E3827/D3827</f>
        <v>0.01</v>
      </c>
      <c r="P3827">
        <f>E3827/L3827</f>
        <v>300</v>
      </c>
      <c r="Q3827" t="s">
        <v>8315</v>
      </c>
      <c r="R3827" t="s">
        <v>8316</v>
      </c>
      <c r="S3827" s="9">
        <f t="shared" si="118"/>
        <v>41831.508541666662</v>
      </c>
      <c r="T3827" s="9">
        <f t="shared" si="119"/>
        <v>41876.508541666662</v>
      </c>
    </row>
    <row r="3828" spans="1:20" ht="45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>E3828/D3828</f>
        <v>1.044E-2</v>
      </c>
      <c r="P3828">
        <f>E3828/L3828</f>
        <v>87</v>
      </c>
      <c r="Q3828" t="s">
        <v>8315</v>
      </c>
      <c r="R3828" t="s">
        <v>8316</v>
      </c>
      <c r="S3828" s="9">
        <f t="shared" si="118"/>
        <v>42528.779363425921</v>
      </c>
      <c r="T3828" s="9">
        <f t="shared" si="119"/>
        <v>42558.779363425921</v>
      </c>
    </row>
    <row r="3829" spans="1:20" ht="45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>E3829/D3829</f>
        <v>5.6833333333333333E-2</v>
      </c>
      <c r="P3829">
        <f>E3829/L3829</f>
        <v>37.888888888888886</v>
      </c>
      <c r="Q3829" t="s">
        <v>8315</v>
      </c>
      <c r="R3829" t="s">
        <v>8316</v>
      </c>
      <c r="S3829" s="9">
        <f t="shared" si="118"/>
        <v>42532.566412037035</v>
      </c>
      <c r="T3829" s="9">
        <f t="shared" si="119"/>
        <v>42552.566412037035</v>
      </c>
    </row>
    <row r="3830" spans="1:20" ht="45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>E3830/D3830</f>
        <v>0</v>
      </c>
      <c r="P3830" t="e">
        <f>E3830/L3830</f>
        <v>#DIV/0!</v>
      </c>
      <c r="Q3830" t="s">
        <v>8315</v>
      </c>
      <c r="R3830" t="s">
        <v>8316</v>
      </c>
      <c r="S3830" s="9">
        <f t="shared" si="118"/>
        <v>42121.800891203697</v>
      </c>
      <c r="T3830" s="9">
        <f t="shared" si="119"/>
        <v>42151.800891203697</v>
      </c>
    </row>
    <row r="3831" spans="1:20" ht="45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 t="e">
        <f>E3831/L3831</f>
        <v>#DIV/0!</v>
      </c>
      <c r="Q3831" t="s">
        <v>8315</v>
      </c>
      <c r="R3831" t="s">
        <v>8316</v>
      </c>
      <c r="S3831" s="9">
        <f t="shared" si="118"/>
        <v>42108.78056712963</v>
      </c>
      <c r="T3831" s="9">
        <f t="shared" si="119"/>
        <v>42138.78056712963</v>
      </c>
    </row>
    <row r="3832" spans="1:20" ht="45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t="e">
        <f>E3832/L3832</f>
        <v>#DIV/0!</v>
      </c>
      <c r="Q3832" t="s">
        <v>8315</v>
      </c>
      <c r="R3832" t="s">
        <v>8316</v>
      </c>
      <c r="S3832" s="9">
        <f t="shared" si="118"/>
        <v>42790.687233796292</v>
      </c>
      <c r="T3832" s="9">
        <f t="shared" si="119"/>
        <v>42820.645567129628</v>
      </c>
    </row>
    <row r="3833" spans="1:20" ht="45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>E3833/D3833</f>
        <v>0.17380000000000001</v>
      </c>
      <c r="P3833">
        <f>E3833/L3833</f>
        <v>111.41025641025641</v>
      </c>
      <c r="Q3833" t="s">
        <v>8315</v>
      </c>
      <c r="R3833" t="s">
        <v>8316</v>
      </c>
      <c r="S3833" s="9">
        <f t="shared" si="118"/>
        <v>42198.351145833331</v>
      </c>
      <c r="T3833" s="9">
        <f t="shared" si="119"/>
        <v>42231.348611111105</v>
      </c>
    </row>
    <row r="3834" spans="1:20" ht="45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>E3834/D3834</f>
        <v>2.0000000000000001E-4</v>
      </c>
      <c r="P3834">
        <f>E3834/L3834</f>
        <v>90</v>
      </c>
      <c r="Q3834" t="s">
        <v>8315</v>
      </c>
      <c r="R3834" t="s">
        <v>8316</v>
      </c>
      <c r="S3834" s="9">
        <f t="shared" si="118"/>
        <v>42384.098506944443</v>
      </c>
      <c r="T3834" s="9">
        <f t="shared" si="119"/>
        <v>42443.749999999993</v>
      </c>
    </row>
    <row r="3835" spans="1:20" ht="45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 t="e">
        <f>E3835/L3835</f>
        <v>#DIV/0!</v>
      </c>
      <c r="Q3835" t="s">
        <v>8315</v>
      </c>
      <c r="R3835" t="s">
        <v>8316</v>
      </c>
      <c r="S3835" s="9">
        <f t="shared" si="118"/>
        <v>41803.484456018516</v>
      </c>
      <c r="T3835" s="9">
        <f t="shared" si="119"/>
        <v>41833.484456018516</v>
      </c>
    </row>
    <row r="3836" spans="1:20" ht="45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>E3836/D3836</f>
        <v>1.75E-3</v>
      </c>
      <c r="P3836">
        <f>E3836/L3836</f>
        <v>116.66666666666667</v>
      </c>
      <c r="Q3836" t="s">
        <v>8315</v>
      </c>
      <c r="R3836" t="s">
        <v>8316</v>
      </c>
      <c r="S3836" s="9">
        <f t="shared" si="118"/>
        <v>42474.429490740738</v>
      </c>
      <c r="T3836" s="9">
        <f t="shared" si="119"/>
        <v>42504.429490740738</v>
      </c>
    </row>
    <row r="3837" spans="1:20" ht="45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E3837/D3837</f>
        <v>8.3340278356529708E-4</v>
      </c>
      <c r="P3837">
        <f>E3837/L3837</f>
        <v>10</v>
      </c>
      <c r="Q3837" t="s">
        <v>8315</v>
      </c>
      <c r="R3837" t="s">
        <v>8316</v>
      </c>
      <c r="S3837" s="9">
        <f t="shared" si="118"/>
        <v>42223.411122685182</v>
      </c>
      <c r="T3837" s="9">
        <f t="shared" si="119"/>
        <v>42253.006944444445</v>
      </c>
    </row>
    <row r="3838" spans="1:20" ht="30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>E3838/D3838</f>
        <v>1.38E-2</v>
      </c>
      <c r="P3838">
        <f>E3838/L3838</f>
        <v>76.666666666666671</v>
      </c>
      <c r="Q3838" t="s">
        <v>8315</v>
      </c>
      <c r="R3838" t="s">
        <v>8316</v>
      </c>
      <c r="S3838" s="9">
        <f t="shared" si="118"/>
        <v>42489.563993055555</v>
      </c>
      <c r="T3838" s="9">
        <f t="shared" si="119"/>
        <v>42518.563993055555</v>
      </c>
    </row>
    <row r="3839" spans="1:20" ht="30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>E3839/D3839</f>
        <v>0</v>
      </c>
      <c r="P3839" t="e">
        <f>E3839/L3839</f>
        <v>#DIV/0!</v>
      </c>
      <c r="Q3839" t="s">
        <v>8315</v>
      </c>
      <c r="R3839" t="s">
        <v>8316</v>
      </c>
      <c r="S3839" s="9">
        <f t="shared" si="118"/>
        <v>42303.450983796291</v>
      </c>
      <c r="T3839" s="9">
        <f t="shared" si="119"/>
        <v>42333.492650462962</v>
      </c>
    </row>
    <row r="3840" spans="1:20" ht="45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>E3840/D3840</f>
        <v>0.1245</v>
      </c>
      <c r="P3840">
        <f>E3840/L3840</f>
        <v>49.8</v>
      </c>
      <c r="Q3840" t="s">
        <v>8315</v>
      </c>
      <c r="R3840" t="s">
        <v>8316</v>
      </c>
      <c r="S3840" s="9">
        <f t="shared" si="118"/>
        <v>42507.090995370367</v>
      </c>
      <c r="T3840" s="9">
        <f t="shared" si="119"/>
        <v>42538.749999999993</v>
      </c>
    </row>
    <row r="3841" spans="1:20" ht="30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>E3841/D3841</f>
        <v>2.0000000000000001E-4</v>
      </c>
      <c r="P3841">
        <f>E3841/L3841</f>
        <v>1</v>
      </c>
      <c r="Q3841" t="s">
        <v>8315</v>
      </c>
      <c r="R3841" t="s">
        <v>8316</v>
      </c>
      <c r="S3841" s="9">
        <f t="shared" si="118"/>
        <v>42031.720243055555</v>
      </c>
      <c r="T3841" s="9">
        <f t="shared" si="119"/>
        <v>42061.720243055555</v>
      </c>
    </row>
    <row r="3842" spans="1:20" ht="30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>E3842/D3842</f>
        <v>8.0000000000000007E-5</v>
      </c>
      <c r="P3842">
        <f>E3842/L3842</f>
        <v>2</v>
      </c>
      <c r="Q3842" t="s">
        <v>8315</v>
      </c>
      <c r="R3842" t="s">
        <v>8316</v>
      </c>
      <c r="S3842" s="9">
        <f t="shared" si="118"/>
        <v>42075.883819444447</v>
      </c>
      <c r="T3842" s="9">
        <f t="shared" si="119"/>
        <v>42105.883819444447</v>
      </c>
    </row>
    <row r="3843" spans="1:20" ht="30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>E3843/D3843</f>
        <v>2E-3</v>
      </c>
      <c r="P3843">
        <f>E3843/L3843</f>
        <v>4</v>
      </c>
      <c r="Q3843" t="s">
        <v>8315</v>
      </c>
      <c r="R3843" t="s">
        <v>8316</v>
      </c>
      <c r="S3843" s="9">
        <f t="shared" ref="S3843:S3906" si="120">(J3843/86400)+25569+(-5/24)</f>
        <v>42131.247106481482</v>
      </c>
      <c r="T3843" s="9">
        <f t="shared" ref="T3843:T3906" si="121">(I3843/86400)+25569+(-5/24)</f>
        <v>42161.240972222215</v>
      </c>
    </row>
    <row r="3844" spans="1:20" ht="45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>E3844/D3844</f>
        <v>0</v>
      </c>
      <c r="P3844" t="e">
        <f>E3844/L3844</f>
        <v>#DIV/0!</v>
      </c>
      <c r="Q3844" t="s">
        <v>8315</v>
      </c>
      <c r="R3844" t="s">
        <v>8316</v>
      </c>
      <c r="S3844" s="9">
        <f t="shared" si="120"/>
        <v>42762.75368055555</v>
      </c>
      <c r="T3844" s="9">
        <f t="shared" si="121"/>
        <v>42791.75277777778</v>
      </c>
    </row>
    <row r="3845" spans="1:20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>E3845/D3845</f>
        <v>9.0000000000000006E-5</v>
      </c>
      <c r="P3845">
        <f>E3845/L3845</f>
        <v>3</v>
      </c>
      <c r="Q3845" t="s">
        <v>8315</v>
      </c>
      <c r="R3845" t="s">
        <v>8316</v>
      </c>
      <c r="S3845" s="9">
        <f t="shared" si="120"/>
        <v>42759.384976851848</v>
      </c>
      <c r="T3845" s="9">
        <f t="shared" si="121"/>
        <v>42819.343310185184</v>
      </c>
    </row>
    <row r="3846" spans="1:20" ht="30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>E3846/D3846</f>
        <v>9.9999999999999995E-7</v>
      </c>
      <c r="P3846">
        <f>E3846/L3846</f>
        <v>1</v>
      </c>
      <c r="Q3846" t="s">
        <v>8315</v>
      </c>
      <c r="R3846" t="s">
        <v>8316</v>
      </c>
      <c r="S3846" s="9">
        <f t="shared" si="120"/>
        <v>41865.374942129631</v>
      </c>
      <c r="T3846" s="9">
        <f t="shared" si="121"/>
        <v>41925.374942129631</v>
      </c>
    </row>
    <row r="3847" spans="1:20" ht="45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>E3847/D3847</f>
        <v>2.2157147647256063E-2</v>
      </c>
      <c r="P3847">
        <f>E3847/L3847</f>
        <v>3304</v>
      </c>
      <c r="Q3847" t="s">
        <v>8315</v>
      </c>
      <c r="R3847" t="s">
        <v>8317</v>
      </c>
      <c r="S3847" s="9">
        <f t="shared" si="120"/>
        <v>42748.851388888885</v>
      </c>
      <c r="T3847" s="9">
        <f t="shared" si="121"/>
        <v>42808.80972222222</v>
      </c>
    </row>
    <row r="3848" spans="1:20" ht="45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>E3848/D3848</f>
        <v>1.04</v>
      </c>
      <c r="P3848">
        <f>E3848/L3848</f>
        <v>1300</v>
      </c>
      <c r="Q3848" t="s">
        <v>8315</v>
      </c>
      <c r="R3848" t="s">
        <v>8317</v>
      </c>
      <c r="S3848" s="9">
        <f t="shared" si="120"/>
        <v>42720.511724537035</v>
      </c>
      <c r="T3848" s="9">
        <f t="shared" si="121"/>
        <v>42765.511724537035</v>
      </c>
    </row>
    <row r="3849" spans="1:20" ht="45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>E3849/D3849</f>
        <v>0.29602960296029601</v>
      </c>
      <c r="P3849">
        <f>E3849/L3849</f>
        <v>134.54545454545453</v>
      </c>
      <c r="Q3849" t="s">
        <v>8315</v>
      </c>
      <c r="R3849" t="s">
        <v>8317</v>
      </c>
      <c r="S3849" s="9">
        <f t="shared" si="120"/>
        <v>42325.475856481477</v>
      </c>
      <c r="T3849" s="9">
        <f t="shared" si="121"/>
        <v>42355.040972222218</v>
      </c>
    </row>
    <row r="3850" spans="1:20" ht="45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0.16055</v>
      </c>
      <c r="P3850">
        <f>E3850/L3850</f>
        <v>214.06666666666666</v>
      </c>
      <c r="Q3850" t="s">
        <v>8315</v>
      </c>
      <c r="R3850" t="s">
        <v>8317</v>
      </c>
      <c r="S3850" s="9">
        <f t="shared" si="120"/>
        <v>42780.500706018516</v>
      </c>
      <c r="T3850" s="9">
        <f t="shared" si="121"/>
        <v>42810.459039351852</v>
      </c>
    </row>
    <row r="3851" spans="1:20" ht="30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>E3851/D3851</f>
        <v>0.82208000000000003</v>
      </c>
      <c r="P3851">
        <f>E3851/L3851</f>
        <v>216.33684210526314</v>
      </c>
      <c r="Q3851" t="s">
        <v>8315</v>
      </c>
      <c r="R3851" t="s">
        <v>8317</v>
      </c>
      <c r="S3851" s="9">
        <f t="shared" si="120"/>
        <v>42388.5003125</v>
      </c>
      <c r="T3851" s="9">
        <f t="shared" si="121"/>
        <v>42418.5003125</v>
      </c>
    </row>
    <row r="3852" spans="1:20" ht="30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>E3852/D3852</f>
        <v>0.75051000000000001</v>
      </c>
      <c r="P3852">
        <f>E3852/L3852</f>
        <v>932.31055900621118</v>
      </c>
      <c r="Q3852" t="s">
        <v>8315</v>
      </c>
      <c r="R3852" t="s">
        <v>8317</v>
      </c>
      <c r="S3852" s="9">
        <f t="shared" si="120"/>
        <v>42276.41646990741</v>
      </c>
      <c r="T3852" s="9">
        <f t="shared" si="121"/>
        <v>42307.41646990741</v>
      </c>
    </row>
    <row r="3853" spans="1:20" ht="45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>E3853/D3853</f>
        <v>5.8500000000000003E-2</v>
      </c>
      <c r="P3853">
        <f>E3853/L3853</f>
        <v>29.25</v>
      </c>
      <c r="Q3853" t="s">
        <v>8315</v>
      </c>
      <c r="R3853" t="s">
        <v>8317</v>
      </c>
      <c r="S3853" s="9">
        <f t="shared" si="120"/>
        <v>41976.83185185185</v>
      </c>
      <c r="T3853" s="9">
        <f t="shared" si="121"/>
        <v>41985.09097222222</v>
      </c>
    </row>
    <row r="3854" spans="1:20" ht="45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>E3854/D3854</f>
        <v>0.44319999999999998</v>
      </c>
      <c r="P3854">
        <f>E3854/L3854</f>
        <v>174.94736842105263</v>
      </c>
      <c r="Q3854" t="s">
        <v>8315</v>
      </c>
      <c r="R3854" t="s">
        <v>8317</v>
      </c>
      <c r="S3854" s="9">
        <f t="shared" si="120"/>
        <v>42676.3752662037</v>
      </c>
      <c r="T3854" s="9">
        <f t="shared" si="121"/>
        <v>42718.416932870365</v>
      </c>
    </row>
    <row r="3855" spans="1:20" ht="45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2.6737967914438501E-3</v>
      </c>
      <c r="P3855">
        <f>E3855/L3855</f>
        <v>250</v>
      </c>
      <c r="Q3855" t="s">
        <v>8315</v>
      </c>
      <c r="R3855" t="s">
        <v>8317</v>
      </c>
      <c r="S3855" s="9">
        <f t="shared" si="120"/>
        <v>42702.600868055553</v>
      </c>
      <c r="T3855" s="9">
        <f t="shared" si="121"/>
        <v>42732.600868055553</v>
      </c>
    </row>
    <row r="3856" spans="1:20" ht="45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>E3856/D3856</f>
        <v>0.1313</v>
      </c>
      <c r="P3856">
        <f>E3856/L3856</f>
        <v>65</v>
      </c>
      <c r="Q3856" t="s">
        <v>8315</v>
      </c>
      <c r="R3856" t="s">
        <v>8317</v>
      </c>
      <c r="S3856" s="9">
        <f t="shared" si="120"/>
        <v>42510.396365740737</v>
      </c>
      <c r="T3856" s="9">
        <f t="shared" si="121"/>
        <v>42540.396365740737</v>
      </c>
    </row>
    <row r="3857" spans="1:20" ht="45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>E3857/D3857</f>
        <v>1.9088937093275488E-3</v>
      </c>
      <c r="P3857">
        <f>E3857/L3857</f>
        <v>55</v>
      </c>
      <c r="Q3857" t="s">
        <v>8315</v>
      </c>
      <c r="R3857" t="s">
        <v>8317</v>
      </c>
      <c r="S3857" s="9">
        <f t="shared" si="120"/>
        <v>42561.621087962958</v>
      </c>
      <c r="T3857" s="9">
        <f t="shared" si="121"/>
        <v>42617.915972222218</v>
      </c>
    </row>
    <row r="3858" spans="1:20" ht="45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>E3858/D3858</f>
        <v>3.7499999999999999E-3</v>
      </c>
      <c r="P3858">
        <f>E3858/L3858</f>
        <v>75</v>
      </c>
      <c r="Q3858" t="s">
        <v>8315</v>
      </c>
      <c r="R3858" t="s">
        <v>8317</v>
      </c>
      <c r="S3858" s="9">
        <f t="shared" si="120"/>
        <v>41946.689756944441</v>
      </c>
      <c r="T3858" s="9">
        <f t="shared" si="121"/>
        <v>41991.689756944441</v>
      </c>
    </row>
    <row r="3859" spans="1:20" ht="45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>E3859/D3859</f>
        <v>215.35021</v>
      </c>
      <c r="P3859">
        <f>E3859/L3859</f>
        <v>1389.3561935483872</v>
      </c>
      <c r="Q3859" t="s">
        <v>8315</v>
      </c>
      <c r="R3859" t="s">
        <v>8317</v>
      </c>
      <c r="S3859" s="9">
        <f t="shared" si="120"/>
        <v>42714.232083333329</v>
      </c>
      <c r="T3859" s="9">
        <f t="shared" si="121"/>
        <v>42759.232083333329</v>
      </c>
    </row>
    <row r="3860" spans="1:20" ht="45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>E3860/D3860</f>
        <v>0.34527999999999998</v>
      </c>
      <c r="P3860">
        <f>E3860/L3860</f>
        <v>95.911111111111111</v>
      </c>
      <c r="Q3860" t="s">
        <v>8315</v>
      </c>
      <c r="R3860" t="s">
        <v>8317</v>
      </c>
      <c r="S3860" s="9">
        <f t="shared" si="120"/>
        <v>42339.625648148147</v>
      </c>
      <c r="T3860" s="9">
        <f t="shared" si="121"/>
        <v>42367.624999999993</v>
      </c>
    </row>
    <row r="3861" spans="1:20" ht="30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>E3861/D3861</f>
        <v>0.30599999999999999</v>
      </c>
      <c r="P3861">
        <f>E3861/L3861</f>
        <v>191.25</v>
      </c>
      <c r="Q3861" t="s">
        <v>8315</v>
      </c>
      <c r="R3861" t="s">
        <v>8317</v>
      </c>
      <c r="S3861" s="9">
        <f t="shared" si="120"/>
        <v>41954.79415509259</v>
      </c>
      <c r="T3861" s="9">
        <f t="shared" si="121"/>
        <v>42004.79415509259</v>
      </c>
    </row>
    <row r="3862" spans="1:20" ht="30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>E3862/D3862</f>
        <v>2.6666666666666668E-2</v>
      </c>
      <c r="P3862">
        <f>E3862/L3862</f>
        <v>40</v>
      </c>
      <c r="Q3862" t="s">
        <v>8315</v>
      </c>
      <c r="R3862" t="s">
        <v>8317</v>
      </c>
      <c r="S3862" s="9">
        <f t="shared" si="120"/>
        <v>42303.670081018521</v>
      </c>
      <c r="T3862" s="9">
        <f t="shared" si="121"/>
        <v>42333.711747685178</v>
      </c>
    </row>
    <row r="3863" spans="1:20" ht="45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>E3863/D3863</f>
        <v>2.8420000000000001E-2</v>
      </c>
      <c r="P3863">
        <f>E3863/L3863</f>
        <v>74.78947368421052</v>
      </c>
      <c r="Q3863" t="s">
        <v>8315</v>
      </c>
      <c r="R3863" t="s">
        <v>8317</v>
      </c>
      <c r="S3863" s="9">
        <f t="shared" si="120"/>
        <v>42421.898796296293</v>
      </c>
      <c r="T3863" s="9">
        <f t="shared" si="121"/>
        <v>42466.857129629629</v>
      </c>
    </row>
    <row r="3864" spans="1:20" ht="45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>E3864/D3864</f>
        <v>0.22878799999999999</v>
      </c>
      <c r="P3864">
        <f>E3864/L3864</f>
        <v>161.11830985915492</v>
      </c>
      <c r="Q3864" t="s">
        <v>8315</v>
      </c>
      <c r="R3864" t="s">
        <v>8317</v>
      </c>
      <c r="S3864" s="9">
        <f t="shared" si="120"/>
        <v>42289.466840277775</v>
      </c>
      <c r="T3864" s="9">
        <f t="shared" si="121"/>
        <v>42329.508506944439</v>
      </c>
    </row>
    <row r="3865" spans="1:20" ht="45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>E3865/D3865</f>
        <v>3.1050000000000001E-2</v>
      </c>
      <c r="P3865">
        <f>E3865/L3865</f>
        <v>88.714285714285708</v>
      </c>
      <c r="Q3865" t="s">
        <v>8315</v>
      </c>
      <c r="R3865" t="s">
        <v>8317</v>
      </c>
      <c r="S3865" s="9">
        <f t="shared" si="120"/>
        <v>42535.283946759257</v>
      </c>
      <c r="T3865" s="9">
        <f t="shared" si="121"/>
        <v>42565.283946759257</v>
      </c>
    </row>
    <row r="3866" spans="1:20" ht="30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>E3866/D3866</f>
        <v>0.47333333333333333</v>
      </c>
      <c r="P3866">
        <f>E3866/L3866</f>
        <v>53.25</v>
      </c>
      <c r="Q3866" t="s">
        <v>8315</v>
      </c>
      <c r="R3866" t="s">
        <v>8317</v>
      </c>
      <c r="S3866" s="9">
        <f t="shared" si="120"/>
        <v>42009.765613425923</v>
      </c>
      <c r="T3866" s="9">
        <f t="shared" si="121"/>
        <v>42039.765613425923</v>
      </c>
    </row>
    <row r="3867" spans="1:20" ht="45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>E3867/D3867</f>
        <v>2.9411764705882353E-3</v>
      </c>
      <c r="P3867">
        <f>E3867/L3867</f>
        <v>250</v>
      </c>
      <c r="Q3867" t="s">
        <v>8327</v>
      </c>
      <c r="R3867" t="s">
        <v>8328</v>
      </c>
      <c r="S3867" s="9">
        <f t="shared" si="120"/>
        <v>42579.500104166662</v>
      </c>
      <c r="T3867" s="9">
        <f t="shared" si="121"/>
        <v>42609.500104166662</v>
      </c>
    </row>
    <row r="3868" spans="1:20" ht="45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>E3868/D3868</f>
        <v>0</v>
      </c>
      <c r="P3868" t="e">
        <f>E3868/L3868</f>
        <v>#DIV/0!</v>
      </c>
      <c r="Q3868" t="s">
        <v>8327</v>
      </c>
      <c r="R3868" t="s">
        <v>8328</v>
      </c>
      <c r="S3868" s="9">
        <f t="shared" si="120"/>
        <v>41830.851759259254</v>
      </c>
      <c r="T3868" s="9">
        <f t="shared" si="121"/>
        <v>41850.851759259254</v>
      </c>
    </row>
    <row r="3869" spans="1:20" ht="45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>E3869/D3869</f>
        <v>1.5384615384615385E-2</v>
      </c>
      <c r="P3869">
        <f>E3869/L3869</f>
        <v>10</v>
      </c>
      <c r="Q3869" t="s">
        <v>8327</v>
      </c>
      <c r="R3869" t="s">
        <v>8328</v>
      </c>
      <c r="S3869" s="9">
        <f t="shared" si="120"/>
        <v>41851.487824074073</v>
      </c>
      <c r="T3869" s="9">
        <f t="shared" si="121"/>
        <v>41894.208333333328</v>
      </c>
    </row>
    <row r="3870" spans="1:20" ht="45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>E3870/D3870</f>
        <v>8.5370000000000001E-2</v>
      </c>
      <c r="P3870">
        <f>E3870/L3870</f>
        <v>29.236301369863014</v>
      </c>
      <c r="Q3870" t="s">
        <v>8327</v>
      </c>
      <c r="R3870" t="s">
        <v>8328</v>
      </c>
      <c r="S3870" s="9">
        <f t="shared" si="120"/>
        <v>42114.044618055552</v>
      </c>
      <c r="T3870" s="9">
        <f t="shared" si="121"/>
        <v>42144.044618055552</v>
      </c>
    </row>
    <row r="3871" spans="1:20" ht="45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>E3871/D3871</f>
        <v>8.571428571428571E-4</v>
      </c>
      <c r="P3871">
        <f>E3871/L3871</f>
        <v>3</v>
      </c>
      <c r="Q3871" t="s">
        <v>8327</v>
      </c>
      <c r="R3871" t="s">
        <v>8328</v>
      </c>
      <c r="S3871" s="9">
        <f t="shared" si="120"/>
        <v>42011.717604166661</v>
      </c>
      <c r="T3871" s="9">
        <f t="shared" si="121"/>
        <v>42068.643749999996</v>
      </c>
    </row>
    <row r="3872" spans="1:20" ht="45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>E3872/D3872</f>
        <v>2.6599999999999999E-2</v>
      </c>
      <c r="P3872">
        <f>E3872/L3872</f>
        <v>33.25</v>
      </c>
      <c r="Q3872" t="s">
        <v>8327</v>
      </c>
      <c r="R3872" t="s">
        <v>8328</v>
      </c>
      <c r="S3872" s="9">
        <f t="shared" si="120"/>
        <v>41844.666087962956</v>
      </c>
      <c r="T3872" s="9">
        <f t="shared" si="121"/>
        <v>41874.666087962956</v>
      </c>
    </row>
    <row r="3873" spans="1:20" ht="45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>E3873/D3873</f>
        <v>0</v>
      </c>
      <c r="P3873" t="e">
        <f>E3873/L3873</f>
        <v>#DIV/0!</v>
      </c>
      <c r="Q3873" t="s">
        <v>8327</v>
      </c>
      <c r="R3873" t="s">
        <v>8328</v>
      </c>
      <c r="S3873" s="9">
        <f t="shared" si="120"/>
        <v>42319.643055555549</v>
      </c>
      <c r="T3873" s="9">
        <f t="shared" si="121"/>
        <v>42364.643055555549</v>
      </c>
    </row>
    <row r="3874" spans="1:20" ht="45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>E3874/D3874</f>
        <v>5.0000000000000001E-4</v>
      </c>
      <c r="P3874">
        <f>E3874/L3874</f>
        <v>1</v>
      </c>
      <c r="Q3874" t="s">
        <v>8327</v>
      </c>
      <c r="R3874" t="s">
        <v>8328</v>
      </c>
      <c r="S3874" s="9">
        <f t="shared" si="120"/>
        <v>41918.610127314816</v>
      </c>
      <c r="T3874" s="9">
        <f t="shared" si="121"/>
        <v>41948.65179398148</v>
      </c>
    </row>
    <row r="3875" spans="1:20" ht="45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>E3875/D3875</f>
        <v>1.4133333333333333E-2</v>
      </c>
      <c r="P3875">
        <f>E3875/L3875</f>
        <v>53</v>
      </c>
      <c r="Q3875" t="s">
        <v>8327</v>
      </c>
      <c r="R3875" t="s">
        <v>8328</v>
      </c>
      <c r="S3875" s="9">
        <f t="shared" si="120"/>
        <v>42597.844780092586</v>
      </c>
      <c r="T3875" s="9">
        <f t="shared" si="121"/>
        <v>42637.844780092586</v>
      </c>
    </row>
    <row r="3876" spans="1:20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>E3876/D3876</f>
        <v>0</v>
      </c>
      <c r="P3876" t="e">
        <f>E3876/L3876</f>
        <v>#DIV/0!</v>
      </c>
      <c r="Q3876" t="s">
        <v>8327</v>
      </c>
      <c r="R3876" t="s">
        <v>8328</v>
      </c>
      <c r="S3876" s="9">
        <f t="shared" si="120"/>
        <v>42382.222743055558</v>
      </c>
      <c r="T3876" s="9">
        <f t="shared" si="121"/>
        <v>42412.222743055558</v>
      </c>
    </row>
    <row r="3877" spans="1:20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>E3877/D3877</f>
        <v>0</v>
      </c>
      <c r="P3877" t="e">
        <f>E3877/L3877</f>
        <v>#DIV/0!</v>
      </c>
      <c r="Q3877" t="s">
        <v>8327</v>
      </c>
      <c r="R3877" t="s">
        <v>8328</v>
      </c>
      <c r="S3877" s="9">
        <f t="shared" si="120"/>
        <v>42231.588854166665</v>
      </c>
      <c r="T3877" s="9">
        <f t="shared" si="121"/>
        <v>42261.588854166665</v>
      </c>
    </row>
    <row r="3878" spans="1:20" ht="45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>E3878/D3878</f>
        <v>0</v>
      </c>
      <c r="P3878" t="e">
        <f>E3878/L3878</f>
        <v>#DIV/0!</v>
      </c>
      <c r="Q3878" t="s">
        <v>8327</v>
      </c>
      <c r="R3878" t="s">
        <v>8328</v>
      </c>
      <c r="S3878" s="9">
        <f t="shared" si="120"/>
        <v>41849.805844907409</v>
      </c>
      <c r="T3878" s="9">
        <f t="shared" si="121"/>
        <v>41877.805844907409</v>
      </c>
    </row>
    <row r="3879" spans="1:20" ht="60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>E3879/D3879</f>
        <v>0</v>
      </c>
      <c r="P3879" t="e">
        <f>E3879/L3879</f>
        <v>#DIV/0!</v>
      </c>
      <c r="Q3879" t="s">
        <v>8327</v>
      </c>
      <c r="R3879" t="s">
        <v>8328</v>
      </c>
      <c r="S3879" s="9">
        <f t="shared" si="120"/>
        <v>42483.589062499996</v>
      </c>
      <c r="T3879" s="9">
        <f t="shared" si="121"/>
        <v>42527.631249999999</v>
      </c>
    </row>
    <row r="3880" spans="1:20" ht="45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>E3880/D3880</f>
        <v>0.01</v>
      </c>
      <c r="P3880">
        <f>E3880/L3880</f>
        <v>15</v>
      </c>
      <c r="Q3880" t="s">
        <v>8327</v>
      </c>
      <c r="R3880" t="s">
        <v>8328</v>
      </c>
      <c r="S3880" s="9">
        <f t="shared" si="120"/>
        <v>42774.964490740742</v>
      </c>
      <c r="T3880" s="9">
        <f t="shared" si="121"/>
        <v>42799.964490740742</v>
      </c>
    </row>
    <row r="3881" spans="1:20" ht="45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>E3881/D3881</f>
        <v>0</v>
      </c>
      <c r="P3881" t="e">
        <f>E3881/L3881</f>
        <v>#DIV/0!</v>
      </c>
      <c r="Q3881" t="s">
        <v>8327</v>
      </c>
      <c r="R3881" t="s">
        <v>8328</v>
      </c>
      <c r="S3881" s="9">
        <f t="shared" si="120"/>
        <v>41831.643506944441</v>
      </c>
      <c r="T3881" s="9">
        <f t="shared" si="121"/>
        <v>41861.708333333328</v>
      </c>
    </row>
    <row r="3882" spans="1:20" ht="45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>E3882/D3882</f>
        <v>0</v>
      </c>
      <c r="P3882" t="e">
        <f>E3882/L3882</f>
        <v>#DIV/0!</v>
      </c>
      <c r="Q3882" t="s">
        <v>8327</v>
      </c>
      <c r="R3882" t="s">
        <v>8328</v>
      </c>
      <c r="S3882" s="9">
        <f t="shared" si="120"/>
        <v>42406.784085648142</v>
      </c>
      <c r="T3882" s="9">
        <f t="shared" si="121"/>
        <v>42436.784085648142</v>
      </c>
    </row>
    <row r="3883" spans="1:20" ht="45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>E3883/D3883</f>
        <v>0</v>
      </c>
      <c r="P3883" t="e">
        <f>E3883/L3883</f>
        <v>#DIV/0!</v>
      </c>
      <c r="Q3883" t="s">
        <v>8327</v>
      </c>
      <c r="R3883" t="s">
        <v>8328</v>
      </c>
      <c r="S3883" s="9">
        <f t="shared" si="120"/>
        <v>42058.511307870365</v>
      </c>
      <c r="T3883" s="9">
        <f t="shared" si="121"/>
        <v>42118.469641203701</v>
      </c>
    </row>
    <row r="3884" spans="1:20" ht="30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>E3884/D3884</f>
        <v>0</v>
      </c>
      <c r="P3884" t="e">
        <f>E3884/L3884</f>
        <v>#DIV/0!</v>
      </c>
      <c r="Q3884" t="s">
        <v>8327</v>
      </c>
      <c r="R3884" t="s">
        <v>8328</v>
      </c>
      <c r="S3884" s="9">
        <f t="shared" si="120"/>
        <v>42678.662997685184</v>
      </c>
      <c r="T3884" s="9">
        <f t="shared" si="121"/>
        <v>42708.704664351848</v>
      </c>
    </row>
    <row r="3885" spans="1:20" ht="45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>E3885/D3885</f>
        <v>0</v>
      </c>
      <c r="P3885" t="e">
        <f>E3885/L3885</f>
        <v>#DIV/0!</v>
      </c>
      <c r="Q3885" t="s">
        <v>8327</v>
      </c>
      <c r="R3885" t="s">
        <v>8328</v>
      </c>
      <c r="S3885" s="9">
        <f t="shared" si="120"/>
        <v>42047.692627314813</v>
      </c>
      <c r="T3885" s="9">
        <f t="shared" si="121"/>
        <v>42088.791666666664</v>
      </c>
    </row>
    <row r="3886" spans="1:20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>E3886/D3886</f>
        <v>0</v>
      </c>
      <c r="P3886" t="e">
        <f>E3886/L3886</f>
        <v>#DIV/0!</v>
      </c>
      <c r="Q3886" t="s">
        <v>8327</v>
      </c>
      <c r="R3886" t="s">
        <v>8328</v>
      </c>
      <c r="S3886" s="9">
        <f t="shared" si="120"/>
        <v>42046.581666666665</v>
      </c>
      <c r="T3886" s="9">
        <f t="shared" si="121"/>
        <v>42076.54</v>
      </c>
    </row>
    <row r="3887" spans="1:20" ht="45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>E3887/D3887</f>
        <v>0.01</v>
      </c>
      <c r="P3887">
        <f>E3887/L3887</f>
        <v>50</v>
      </c>
      <c r="Q3887" t="s">
        <v>8327</v>
      </c>
      <c r="R3887" t="s">
        <v>8328</v>
      </c>
      <c r="S3887" s="9">
        <f t="shared" si="120"/>
        <v>42079.704780092587</v>
      </c>
      <c r="T3887" s="9">
        <f t="shared" si="121"/>
        <v>42109.704780092587</v>
      </c>
    </row>
    <row r="3888" spans="1:20" ht="30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>E3888/D3888</f>
        <v>0</v>
      </c>
      <c r="P3888" t="e">
        <f>E3888/L3888</f>
        <v>#DIV/0!</v>
      </c>
      <c r="Q3888" t="s">
        <v>8327</v>
      </c>
      <c r="R3888" t="s">
        <v>8328</v>
      </c>
      <c r="S3888" s="9">
        <f t="shared" si="120"/>
        <v>42432.068379629629</v>
      </c>
      <c r="T3888" s="9">
        <f t="shared" si="121"/>
        <v>42491.833333333336</v>
      </c>
    </row>
    <row r="3889" spans="1:20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>E3889/D3889</f>
        <v>0.95477386934673369</v>
      </c>
      <c r="P3889">
        <f>E3889/L3889</f>
        <v>47.5</v>
      </c>
      <c r="Q3889" t="s">
        <v>8327</v>
      </c>
      <c r="R3889" t="s">
        <v>8328</v>
      </c>
      <c r="S3889" s="9">
        <f t="shared" si="120"/>
        <v>42556.598854166667</v>
      </c>
      <c r="T3889" s="9">
        <f t="shared" si="121"/>
        <v>42563.598854166667</v>
      </c>
    </row>
    <row r="3890" spans="1:20" ht="45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>E3890/D3890</f>
        <v>0</v>
      </c>
      <c r="P3890" t="e">
        <f>E3890/L3890</f>
        <v>#DIV/0!</v>
      </c>
      <c r="Q3890" t="s">
        <v>8327</v>
      </c>
      <c r="R3890" t="s">
        <v>8328</v>
      </c>
      <c r="S3890" s="9">
        <f t="shared" si="120"/>
        <v>42582.822476851848</v>
      </c>
      <c r="T3890" s="9">
        <f t="shared" si="121"/>
        <v>42612.822476851848</v>
      </c>
    </row>
    <row r="3891" spans="1:20" ht="30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>E3891/D3891</f>
        <v>7.0666666666666669E-2</v>
      </c>
      <c r="P3891">
        <f>E3891/L3891</f>
        <v>58.888888888888886</v>
      </c>
      <c r="Q3891" t="s">
        <v>8321</v>
      </c>
      <c r="R3891" t="s">
        <v>8336</v>
      </c>
      <c r="S3891" s="9">
        <f t="shared" si="120"/>
        <v>41736.341458333329</v>
      </c>
      <c r="T3891" s="9">
        <f t="shared" si="121"/>
        <v>41796.341458333329</v>
      </c>
    </row>
    <row r="3892" spans="1:20" ht="45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>E3892/D3892</f>
        <v>4.3999999999999997E-2</v>
      </c>
      <c r="P3892">
        <f>E3892/L3892</f>
        <v>44</v>
      </c>
      <c r="Q3892" t="s">
        <v>8321</v>
      </c>
      <c r="R3892" t="s">
        <v>8336</v>
      </c>
      <c r="S3892" s="9">
        <f t="shared" si="120"/>
        <v>41509.697662037033</v>
      </c>
      <c r="T3892" s="9">
        <f t="shared" si="121"/>
        <v>41569.697662037033</v>
      </c>
    </row>
    <row r="3893" spans="1:20" ht="45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>E3893/D3893</f>
        <v>3.8739999999999997E-2</v>
      </c>
      <c r="P3893">
        <f>E3893/L3893</f>
        <v>48.424999999999997</v>
      </c>
      <c r="Q3893" t="s">
        <v>8321</v>
      </c>
      <c r="R3893" t="s">
        <v>8336</v>
      </c>
      <c r="S3893" s="9">
        <f t="shared" si="120"/>
        <v>41715.666446759256</v>
      </c>
      <c r="T3893" s="9">
        <f t="shared" si="121"/>
        <v>41749.833333333328</v>
      </c>
    </row>
    <row r="3894" spans="1:20" ht="45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>E3894/D3894</f>
        <v>0</v>
      </c>
      <c r="P3894" t="e">
        <f>E3894/L3894</f>
        <v>#DIV/0!</v>
      </c>
      <c r="Q3894" t="s">
        <v>8321</v>
      </c>
      <c r="R3894" t="s">
        <v>8336</v>
      </c>
      <c r="S3894" s="9">
        <f t="shared" si="120"/>
        <v>41827.710833333331</v>
      </c>
      <c r="T3894" s="9">
        <f t="shared" si="121"/>
        <v>41858.083333333328</v>
      </c>
    </row>
    <row r="3895" spans="1:20" ht="30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>E3895/D3895</f>
        <v>0.29299999999999998</v>
      </c>
      <c r="P3895">
        <f>E3895/L3895</f>
        <v>61.041666666666664</v>
      </c>
      <c r="Q3895" t="s">
        <v>8321</v>
      </c>
      <c r="R3895" t="s">
        <v>8336</v>
      </c>
      <c r="S3895" s="9">
        <f t="shared" si="120"/>
        <v>40754.520925925921</v>
      </c>
      <c r="T3895" s="9">
        <f t="shared" si="121"/>
        <v>40814.520925925921</v>
      </c>
    </row>
    <row r="3896" spans="1:20" ht="45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>E3896/D3896</f>
        <v>9.0909090909090905E-3</v>
      </c>
      <c r="P3896">
        <f>E3896/L3896</f>
        <v>25</v>
      </c>
      <c r="Q3896" t="s">
        <v>8321</v>
      </c>
      <c r="R3896" t="s">
        <v>8336</v>
      </c>
      <c r="S3896" s="9">
        <f t="shared" si="120"/>
        <v>40985.251469907402</v>
      </c>
      <c r="T3896" s="9">
        <f t="shared" si="121"/>
        <v>41015.458333333328</v>
      </c>
    </row>
    <row r="3897" spans="1:20" ht="45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>E3897/D3897</f>
        <v>0</v>
      </c>
      <c r="P3897" t="e">
        <f>E3897/L3897</f>
        <v>#DIV/0!</v>
      </c>
      <c r="Q3897" t="s">
        <v>8321</v>
      </c>
      <c r="R3897" t="s">
        <v>8336</v>
      </c>
      <c r="S3897" s="9">
        <f t="shared" si="120"/>
        <v>40568.764236111107</v>
      </c>
      <c r="T3897" s="9">
        <f t="shared" si="121"/>
        <v>40598.764236111107</v>
      </c>
    </row>
    <row r="3898" spans="1:20" ht="45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>E3898/D3898</f>
        <v>0</v>
      </c>
      <c r="P3898" t="e">
        <f>E3898/L3898</f>
        <v>#DIV/0!</v>
      </c>
      <c r="Q3898" t="s">
        <v>8321</v>
      </c>
      <c r="R3898" t="s">
        <v>8336</v>
      </c>
      <c r="S3898" s="9">
        <f t="shared" si="120"/>
        <v>42193.733425925922</v>
      </c>
      <c r="T3898" s="9">
        <f t="shared" si="121"/>
        <v>42243.833333333336</v>
      </c>
    </row>
    <row r="3899" spans="1:20" ht="45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>E3899/D3899</f>
        <v>8.0000000000000002E-3</v>
      </c>
      <c r="P3899">
        <f>E3899/L3899</f>
        <v>40</v>
      </c>
      <c r="Q3899" t="s">
        <v>8321</v>
      </c>
      <c r="R3899" t="s">
        <v>8336</v>
      </c>
      <c r="S3899" s="9">
        <f t="shared" si="120"/>
        <v>41506.639699074069</v>
      </c>
      <c r="T3899" s="9">
        <f t="shared" si="121"/>
        <v>41553.639699074069</v>
      </c>
    </row>
    <row r="3900" spans="1:20" ht="45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>E3900/D3900</f>
        <v>0.11600000000000001</v>
      </c>
      <c r="P3900">
        <f>E3900/L3900</f>
        <v>19.333333333333332</v>
      </c>
      <c r="Q3900" t="s">
        <v>8321</v>
      </c>
      <c r="R3900" t="s">
        <v>8336</v>
      </c>
      <c r="S3900" s="9">
        <f t="shared" si="120"/>
        <v>40939.740439814814</v>
      </c>
      <c r="T3900" s="9">
        <f t="shared" si="121"/>
        <v>40960.740439814814</v>
      </c>
    </row>
    <row r="3901" spans="1:20" ht="45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>E3901/D3901</f>
        <v>0</v>
      </c>
      <c r="P3901" t="e">
        <f>E3901/L3901</f>
        <v>#DIV/0!</v>
      </c>
      <c r="Q3901" t="s">
        <v>8321</v>
      </c>
      <c r="R3901" t="s">
        <v>8336</v>
      </c>
      <c r="S3901" s="9">
        <f t="shared" si="120"/>
        <v>42007.580347222225</v>
      </c>
      <c r="T3901" s="9">
        <f t="shared" si="121"/>
        <v>42037.580347222225</v>
      </c>
    </row>
    <row r="3902" spans="1:20" ht="45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>E3902/D3902</f>
        <v>2.787363950092912E-2</v>
      </c>
      <c r="P3902">
        <f>E3902/L3902</f>
        <v>35</v>
      </c>
      <c r="Q3902" t="s">
        <v>8321</v>
      </c>
      <c r="R3902" t="s">
        <v>8336</v>
      </c>
      <c r="S3902" s="9">
        <f t="shared" si="120"/>
        <v>41582.927071759259</v>
      </c>
      <c r="T3902" s="9">
        <f t="shared" si="121"/>
        <v>41622.927071759259</v>
      </c>
    </row>
    <row r="3903" spans="1:20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>E3903/D3903</f>
        <v>0</v>
      </c>
      <c r="P3903" t="e">
        <f>E3903/L3903</f>
        <v>#DIV/0!</v>
      </c>
      <c r="Q3903" t="s">
        <v>8321</v>
      </c>
      <c r="R3903" t="s">
        <v>8336</v>
      </c>
      <c r="S3903" s="9">
        <f t="shared" si="120"/>
        <v>41110.47180555555</v>
      </c>
      <c r="T3903" s="9">
        <f t="shared" si="121"/>
        <v>41118.458333333328</v>
      </c>
    </row>
    <row r="3904" spans="1:20" ht="45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>E3904/D3904</f>
        <v>0</v>
      </c>
      <c r="P3904" t="e">
        <f>E3904/L3904</f>
        <v>#DIV/0!</v>
      </c>
      <c r="Q3904" t="s">
        <v>8321</v>
      </c>
      <c r="R3904" t="s">
        <v>8336</v>
      </c>
      <c r="S3904" s="9">
        <f t="shared" si="120"/>
        <v>41125.074826388889</v>
      </c>
      <c r="T3904" s="9">
        <f t="shared" si="121"/>
        <v>41145.074826388889</v>
      </c>
    </row>
    <row r="3905" spans="1:20" ht="45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>E3905/D3905</f>
        <v>0.17799999999999999</v>
      </c>
      <c r="P3905">
        <f>E3905/L3905</f>
        <v>59.333333333333336</v>
      </c>
      <c r="Q3905" t="s">
        <v>8321</v>
      </c>
      <c r="R3905" t="s">
        <v>8336</v>
      </c>
      <c r="S3905" s="9">
        <f t="shared" si="120"/>
        <v>40731.402037037034</v>
      </c>
      <c r="T3905" s="9">
        <f t="shared" si="121"/>
        <v>40761.402037037034</v>
      </c>
    </row>
    <row r="3906" spans="1:20" ht="30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>E3906/D3906</f>
        <v>0</v>
      </c>
      <c r="P3906" t="e">
        <f>E3906/L3906</f>
        <v>#DIV/0!</v>
      </c>
      <c r="Q3906" t="s">
        <v>8321</v>
      </c>
      <c r="R3906" t="s">
        <v>8336</v>
      </c>
      <c r="S3906" s="9">
        <f t="shared" si="120"/>
        <v>40883.754247685181</v>
      </c>
      <c r="T3906" s="9">
        <f t="shared" si="121"/>
        <v>40913.754247685181</v>
      </c>
    </row>
    <row r="3907" spans="1:20" ht="30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>E3907/D3907</f>
        <v>3.0124999999999999E-2</v>
      </c>
      <c r="P3907">
        <f>E3907/L3907</f>
        <v>30.125</v>
      </c>
      <c r="Q3907" t="s">
        <v>8321</v>
      </c>
      <c r="R3907" t="s">
        <v>8336</v>
      </c>
      <c r="S3907" s="9">
        <f t="shared" ref="S3907:S3970" si="122">(J3907/86400)+25569+(-5/24)</f>
        <v>41408.831678240742</v>
      </c>
      <c r="T3907" s="9">
        <f t="shared" ref="T3907:T3970" si="123">(I3907/86400)+25569+(-5/24)</f>
        <v>41467.70208333333</v>
      </c>
    </row>
    <row r="3908" spans="1:20" ht="45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>E3908/D3908</f>
        <v>0.50739999999999996</v>
      </c>
      <c r="P3908">
        <f>E3908/L3908</f>
        <v>74.617647058823536</v>
      </c>
      <c r="Q3908" t="s">
        <v>8321</v>
      </c>
      <c r="R3908" t="s">
        <v>8336</v>
      </c>
      <c r="S3908" s="9">
        <f t="shared" si="122"/>
        <v>41923.629398148143</v>
      </c>
      <c r="T3908" s="9">
        <f t="shared" si="123"/>
        <v>41946.040972222218</v>
      </c>
    </row>
    <row r="3909" spans="1:20" ht="45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>E3909/D3909</f>
        <v>5.4884742041712408E-3</v>
      </c>
      <c r="P3909">
        <f>E3909/L3909</f>
        <v>5</v>
      </c>
      <c r="Q3909" t="s">
        <v>8321</v>
      </c>
      <c r="R3909" t="s">
        <v>8336</v>
      </c>
      <c r="S3909" s="9">
        <f t="shared" si="122"/>
        <v>40781.957199074073</v>
      </c>
      <c r="T3909" s="9">
        <f t="shared" si="123"/>
        <v>40797.345833333333</v>
      </c>
    </row>
    <row r="3910" spans="1:20" ht="45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>E3910/D3910</f>
        <v>0.14091666666666666</v>
      </c>
      <c r="P3910">
        <f>E3910/L3910</f>
        <v>44.5</v>
      </c>
      <c r="Q3910" t="s">
        <v>8321</v>
      </c>
      <c r="R3910" t="s">
        <v>8336</v>
      </c>
      <c r="S3910" s="9">
        <f t="shared" si="122"/>
        <v>40671.670960648145</v>
      </c>
      <c r="T3910" s="9">
        <f t="shared" si="123"/>
        <v>40732.666666666664</v>
      </c>
    </row>
    <row r="3911" spans="1:20" ht="45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>E3911/D3911</f>
        <v>0.39627499999999999</v>
      </c>
      <c r="P3911">
        <f>E3911/L3911</f>
        <v>152.41346153846155</v>
      </c>
      <c r="Q3911" t="s">
        <v>8315</v>
      </c>
      <c r="R3911" t="s">
        <v>8317</v>
      </c>
      <c r="S3911" s="9">
        <f t="shared" si="122"/>
        <v>42746.986168981479</v>
      </c>
      <c r="T3911" s="9">
        <f t="shared" si="123"/>
        <v>42806.944502314807</v>
      </c>
    </row>
    <row r="3912" spans="1:20" ht="45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>E3912/D3912</f>
        <v>0.25976666666666665</v>
      </c>
      <c r="P3912">
        <f>E3912/L3912</f>
        <v>90.616279069767444</v>
      </c>
      <c r="Q3912" t="s">
        <v>8315</v>
      </c>
      <c r="R3912" t="s">
        <v>8317</v>
      </c>
      <c r="S3912" s="9">
        <f t="shared" si="122"/>
        <v>42543.457268518519</v>
      </c>
      <c r="T3912" s="9">
        <f t="shared" si="123"/>
        <v>42572.520833333336</v>
      </c>
    </row>
    <row r="3913" spans="1:20" ht="60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>E3913/D3913</f>
        <v>0.65246363636363636</v>
      </c>
      <c r="P3913">
        <f>E3913/L3913</f>
        <v>201.60393258426967</v>
      </c>
      <c r="Q3913" t="s">
        <v>8315</v>
      </c>
      <c r="R3913" t="s">
        <v>8317</v>
      </c>
      <c r="S3913" s="9">
        <f t="shared" si="122"/>
        <v>41947.249236111107</v>
      </c>
      <c r="T3913" s="9">
        <f t="shared" si="123"/>
        <v>41977.249236111107</v>
      </c>
    </row>
    <row r="3914" spans="1:20" ht="30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>E3914/D3914</f>
        <v>0.11514000000000001</v>
      </c>
      <c r="P3914">
        <f>E3914/L3914</f>
        <v>127.93333333333334</v>
      </c>
      <c r="Q3914" t="s">
        <v>8315</v>
      </c>
      <c r="R3914" t="s">
        <v>8317</v>
      </c>
      <c r="S3914" s="9">
        <f t="shared" si="122"/>
        <v>42387.294895833336</v>
      </c>
      <c r="T3914" s="9">
        <f t="shared" si="123"/>
        <v>42417.294895833336</v>
      </c>
    </row>
    <row r="3915" spans="1:20" ht="30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>E3915/D3915</f>
        <v>0.11360000000000001</v>
      </c>
      <c r="P3915">
        <f>E3915/L3915</f>
        <v>29.894736842105264</v>
      </c>
      <c r="Q3915" t="s">
        <v>8315</v>
      </c>
      <c r="R3915" t="s">
        <v>8317</v>
      </c>
      <c r="S3915" s="9">
        <f t="shared" si="122"/>
        <v>42611.405231481483</v>
      </c>
      <c r="T3915" s="9">
        <f t="shared" si="123"/>
        <v>42651.405231481483</v>
      </c>
    </row>
    <row r="3916" spans="1:20" ht="30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>E3916/D3916</f>
        <v>1.1199130434782609</v>
      </c>
      <c r="P3916">
        <f>E3916/L3916</f>
        <v>367.97142857142859</v>
      </c>
      <c r="Q3916" t="s">
        <v>8315</v>
      </c>
      <c r="R3916" t="s">
        <v>8317</v>
      </c>
      <c r="S3916" s="9">
        <f t="shared" si="122"/>
        <v>42257.674398148149</v>
      </c>
      <c r="T3916" s="9">
        <f t="shared" si="123"/>
        <v>42292.674398148149</v>
      </c>
    </row>
    <row r="3917" spans="1:20" ht="30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>E3917/D3917</f>
        <v>0.155</v>
      </c>
      <c r="P3917">
        <f>E3917/L3917</f>
        <v>129.16666666666666</v>
      </c>
      <c r="Q3917" t="s">
        <v>8315</v>
      </c>
      <c r="R3917" t="s">
        <v>8317</v>
      </c>
      <c r="S3917" s="9">
        <f t="shared" si="122"/>
        <v>42556.458912037029</v>
      </c>
      <c r="T3917" s="9">
        <f t="shared" si="123"/>
        <v>42601.458912037029</v>
      </c>
    </row>
    <row r="3918" spans="1:20" ht="45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>E3918/D3918</f>
        <v>0.32028000000000001</v>
      </c>
      <c r="P3918">
        <f>E3918/L3918</f>
        <v>800.7</v>
      </c>
      <c r="Q3918" t="s">
        <v>8315</v>
      </c>
      <c r="R3918" t="s">
        <v>8317</v>
      </c>
      <c r="S3918" s="9">
        <f t="shared" si="122"/>
        <v>42669.593969907401</v>
      </c>
      <c r="T3918" s="9">
        <f t="shared" si="123"/>
        <v>42704.635636574072</v>
      </c>
    </row>
    <row r="3919" spans="1:20" ht="45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>E3919/D3919</f>
        <v>6.0869565217391303E-3</v>
      </c>
      <c r="P3919">
        <f>E3919/L3919</f>
        <v>28</v>
      </c>
      <c r="Q3919" t="s">
        <v>8315</v>
      </c>
      <c r="R3919" t="s">
        <v>8317</v>
      </c>
      <c r="S3919" s="9">
        <f t="shared" si="122"/>
        <v>42082.494467592587</v>
      </c>
      <c r="T3919" s="9">
        <f t="shared" si="123"/>
        <v>42112.494467592587</v>
      </c>
    </row>
    <row r="3920" spans="1:20" ht="45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>E3920/D3920</f>
        <v>0.31114999999999998</v>
      </c>
      <c r="P3920">
        <f>E3920/L3920</f>
        <v>102.01639344262296</v>
      </c>
      <c r="Q3920" t="s">
        <v>8315</v>
      </c>
      <c r="R3920" t="s">
        <v>8317</v>
      </c>
      <c r="S3920" s="9">
        <f t="shared" si="122"/>
        <v>42402.50131944444</v>
      </c>
      <c r="T3920" s="9">
        <f t="shared" si="123"/>
        <v>42432.50131944444</v>
      </c>
    </row>
    <row r="3921" spans="1:20" ht="45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>E3921/D3921</f>
        <v>1.1266666666666666E-2</v>
      </c>
      <c r="P3921">
        <f>E3921/L3921</f>
        <v>184.36363636363637</v>
      </c>
      <c r="Q3921" t="s">
        <v>8315</v>
      </c>
      <c r="R3921" t="s">
        <v>8317</v>
      </c>
      <c r="S3921" s="9">
        <f t="shared" si="122"/>
        <v>42604.461342592585</v>
      </c>
      <c r="T3921" s="9">
        <f t="shared" si="123"/>
        <v>42664.461342592585</v>
      </c>
    </row>
    <row r="3922" spans="1:20" ht="30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>E3922/D3922</f>
        <v>0.40404000000000001</v>
      </c>
      <c r="P3922">
        <f>E3922/L3922</f>
        <v>162.91935483870967</v>
      </c>
      <c r="Q3922" t="s">
        <v>8315</v>
      </c>
      <c r="R3922" t="s">
        <v>8317</v>
      </c>
      <c r="S3922" s="9">
        <f t="shared" si="122"/>
        <v>42278.289907407401</v>
      </c>
      <c r="T3922" s="9">
        <f t="shared" si="123"/>
        <v>42313.833333333336</v>
      </c>
    </row>
    <row r="3923" spans="1:20" ht="45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>E3923/D3923</f>
        <v>1.3333333333333333E-5</v>
      </c>
      <c r="P3923">
        <f>E3923/L3923</f>
        <v>1</v>
      </c>
      <c r="Q3923" t="s">
        <v>8315</v>
      </c>
      <c r="R3923" t="s">
        <v>8317</v>
      </c>
      <c r="S3923" s="9">
        <f t="shared" si="122"/>
        <v>42393.753576388888</v>
      </c>
      <c r="T3923" s="9">
        <f t="shared" si="123"/>
        <v>42428.753576388888</v>
      </c>
    </row>
    <row r="3924" spans="1:20" ht="45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>E3924/D3924</f>
        <v>5.7334999999999997E-2</v>
      </c>
      <c r="P3924">
        <f>E3924/L3924</f>
        <v>603.52631578947364</v>
      </c>
      <c r="Q3924" t="s">
        <v>8315</v>
      </c>
      <c r="R3924" t="s">
        <v>8317</v>
      </c>
      <c r="S3924" s="9">
        <f t="shared" si="122"/>
        <v>42520.027152777773</v>
      </c>
      <c r="T3924" s="9">
        <f t="shared" si="123"/>
        <v>42572.374999999993</v>
      </c>
    </row>
    <row r="3925" spans="1:20" ht="45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>E3925/D3925</f>
        <v>0.15325</v>
      </c>
      <c r="P3925">
        <f>E3925/L3925</f>
        <v>45.407407407407405</v>
      </c>
      <c r="Q3925" t="s">
        <v>8315</v>
      </c>
      <c r="R3925" t="s">
        <v>8317</v>
      </c>
      <c r="S3925" s="9">
        <f t="shared" si="122"/>
        <v>41984.835324074076</v>
      </c>
      <c r="T3925" s="9">
        <f t="shared" si="123"/>
        <v>42014.835324074076</v>
      </c>
    </row>
    <row r="3926" spans="1:20" ht="45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>E3926/D3926</f>
        <v>0.15103448275862069</v>
      </c>
      <c r="P3926">
        <f>E3926/L3926</f>
        <v>97.333333333333329</v>
      </c>
      <c r="Q3926" t="s">
        <v>8315</v>
      </c>
      <c r="R3926" t="s">
        <v>8317</v>
      </c>
      <c r="S3926" s="9">
        <f t="shared" si="122"/>
        <v>41816.603761574072</v>
      </c>
      <c r="T3926" s="9">
        <f t="shared" si="123"/>
        <v>41831.458333333328</v>
      </c>
    </row>
    <row r="3927" spans="1:20" ht="45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E3927/D3927</f>
        <v>5.0299999999999997E-3</v>
      </c>
      <c r="P3927">
        <f>E3927/L3927</f>
        <v>167.66666666666666</v>
      </c>
      <c r="Q3927" t="s">
        <v>8315</v>
      </c>
      <c r="R3927" t="s">
        <v>8317</v>
      </c>
      <c r="S3927" s="9">
        <f t="shared" si="122"/>
        <v>42705.482013888883</v>
      </c>
      <c r="T3927" s="9">
        <f t="shared" si="123"/>
        <v>42734.749999999993</v>
      </c>
    </row>
    <row r="3928" spans="1:20" ht="45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>E3928/D3928</f>
        <v>1.3028138528138528E-2</v>
      </c>
      <c r="P3928">
        <f>E3928/L3928</f>
        <v>859.85714285714289</v>
      </c>
      <c r="Q3928" t="s">
        <v>8315</v>
      </c>
      <c r="R3928" t="s">
        <v>8317</v>
      </c>
      <c r="S3928" s="9">
        <f t="shared" si="122"/>
        <v>42697.540937499994</v>
      </c>
      <c r="T3928" s="9">
        <f t="shared" si="123"/>
        <v>42727.540937499994</v>
      </c>
    </row>
    <row r="3929" spans="1:20" ht="45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>E3929/D3929</f>
        <v>3.0285714285714286E-3</v>
      </c>
      <c r="P3929">
        <f>E3929/L3929</f>
        <v>26.5</v>
      </c>
      <c r="Q3929" t="s">
        <v>8315</v>
      </c>
      <c r="R3929" t="s">
        <v>8317</v>
      </c>
      <c r="S3929" s="9">
        <f t="shared" si="122"/>
        <v>42115.448206018518</v>
      </c>
      <c r="T3929" s="9">
        <f t="shared" si="123"/>
        <v>42145.448206018518</v>
      </c>
    </row>
    <row r="3930" spans="1:20" ht="45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>E3930/D3930</f>
        <v>8.8800000000000004E-2</v>
      </c>
      <c r="P3930">
        <f>E3930/L3930</f>
        <v>30.272727272727273</v>
      </c>
      <c r="Q3930" t="s">
        <v>8315</v>
      </c>
      <c r="R3930" t="s">
        <v>8317</v>
      </c>
      <c r="S3930" s="9">
        <f t="shared" si="122"/>
        <v>42451.490115740737</v>
      </c>
      <c r="T3930" s="9">
        <f t="shared" si="123"/>
        <v>42486.079861111109</v>
      </c>
    </row>
    <row r="3931" spans="1:20" ht="45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>E3931/D3931</f>
        <v>9.8400000000000001E-2</v>
      </c>
      <c r="P3931">
        <f>E3931/L3931</f>
        <v>54.666666666666664</v>
      </c>
      <c r="Q3931" t="s">
        <v>8315</v>
      </c>
      <c r="R3931" t="s">
        <v>8317</v>
      </c>
      <c r="S3931" s="9">
        <f t="shared" si="122"/>
        <v>42626.425370370365</v>
      </c>
      <c r="T3931" s="9">
        <f t="shared" si="123"/>
        <v>42656.425370370365</v>
      </c>
    </row>
    <row r="3932" spans="1:20" ht="45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>E3932/D3932</f>
        <v>2.4299999999999999E-2</v>
      </c>
      <c r="P3932">
        <f>E3932/L3932</f>
        <v>60.75</v>
      </c>
      <c r="Q3932" t="s">
        <v>8315</v>
      </c>
      <c r="R3932" t="s">
        <v>8317</v>
      </c>
      <c r="S3932" s="9">
        <f t="shared" si="122"/>
        <v>42703.877719907403</v>
      </c>
      <c r="T3932" s="9">
        <f t="shared" si="123"/>
        <v>42733.877719907403</v>
      </c>
    </row>
    <row r="3933" spans="1:20" ht="45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>E3933/D3933</f>
        <v>1.1299999999999999E-2</v>
      </c>
      <c r="P3933">
        <f>E3933/L3933</f>
        <v>102.72727272727273</v>
      </c>
      <c r="Q3933" t="s">
        <v>8315</v>
      </c>
      <c r="R3933" t="s">
        <v>8317</v>
      </c>
      <c r="S3933" s="9">
        <f t="shared" si="122"/>
        <v>41974.583657407406</v>
      </c>
      <c r="T3933" s="9">
        <f t="shared" si="123"/>
        <v>42019.583657407406</v>
      </c>
    </row>
    <row r="3934" spans="1:20" ht="45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>E3934/D3934</f>
        <v>3.5520833333333335E-2</v>
      </c>
      <c r="P3934">
        <f>E3934/L3934</f>
        <v>41.585365853658537</v>
      </c>
      <c r="Q3934" t="s">
        <v>8315</v>
      </c>
      <c r="R3934" t="s">
        <v>8317</v>
      </c>
      <c r="S3934" s="9">
        <f t="shared" si="122"/>
        <v>42123.470312500001</v>
      </c>
      <c r="T3934" s="9">
        <f t="shared" si="123"/>
        <v>42153.470312500001</v>
      </c>
    </row>
    <row r="3935" spans="1:20" ht="45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>E3935/D3935</f>
        <v>2.3306666666666667E-2</v>
      </c>
      <c r="P3935">
        <f>E3935/L3935</f>
        <v>116.53333333333333</v>
      </c>
      <c r="Q3935" t="s">
        <v>8315</v>
      </c>
      <c r="R3935" t="s">
        <v>8317</v>
      </c>
      <c r="S3935" s="9">
        <f t="shared" si="122"/>
        <v>42612.434421296297</v>
      </c>
      <c r="T3935" s="9">
        <f t="shared" si="123"/>
        <v>42657.434421296297</v>
      </c>
    </row>
    <row r="3936" spans="1:20" ht="45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>E3936/D3936</f>
        <v>8.1600000000000006E-3</v>
      </c>
      <c r="P3936">
        <f>E3936/L3936</f>
        <v>45.333333333333336</v>
      </c>
      <c r="Q3936" t="s">
        <v>8315</v>
      </c>
      <c r="R3936" t="s">
        <v>8317</v>
      </c>
      <c r="S3936" s="9">
        <f t="shared" si="122"/>
        <v>41935.013252314813</v>
      </c>
      <c r="T3936" s="9">
        <f t="shared" si="123"/>
        <v>41975.054918981477</v>
      </c>
    </row>
    <row r="3937" spans="1:20" ht="45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>E3937/D3937</f>
        <v>0.22494285714285714</v>
      </c>
      <c r="P3937">
        <f>E3937/L3937</f>
        <v>157.46</v>
      </c>
      <c r="Q3937" t="s">
        <v>8315</v>
      </c>
      <c r="R3937" t="s">
        <v>8317</v>
      </c>
      <c r="S3937" s="9">
        <f t="shared" si="122"/>
        <v>42522.068391203698</v>
      </c>
      <c r="T3937" s="9">
        <f t="shared" si="123"/>
        <v>42552.958333333336</v>
      </c>
    </row>
    <row r="3938" spans="1:20" ht="45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>E3938/D3938</f>
        <v>1.3668E-2</v>
      </c>
      <c r="P3938">
        <f>E3938/L3938</f>
        <v>100.5</v>
      </c>
      <c r="Q3938" t="s">
        <v>8315</v>
      </c>
      <c r="R3938" t="s">
        <v>8317</v>
      </c>
      <c r="S3938" s="9">
        <f t="shared" si="122"/>
        <v>42569.295763888884</v>
      </c>
      <c r="T3938" s="9">
        <f t="shared" si="123"/>
        <v>42599.295763888884</v>
      </c>
    </row>
    <row r="3939" spans="1:20" ht="45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>E3939/D3939</f>
        <v>0</v>
      </c>
      <c r="P3939" t="e">
        <f>E3939/L3939</f>
        <v>#DIV/0!</v>
      </c>
      <c r="Q3939" t="s">
        <v>8315</v>
      </c>
      <c r="R3939" t="s">
        <v>8317</v>
      </c>
      <c r="S3939" s="9">
        <f t="shared" si="122"/>
        <v>42731.851944444446</v>
      </c>
      <c r="T3939" s="9">
        <f t="shared" si="123"/>
        <v>42761.851944444446</v>
      </c>
    </row>
    <row r="3940" spans="1:20" ht="45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>E3940/D3940</f>
        <v>0</v>
      </c>
      <c r="P3940" t="e">
        <f>E3940/L3940</f>
        <v>#DIV/0!</v>
      </c>
      <c r="Q3940" t="s">
        <v>8315</v>
      </c>
      <c r="R3940" t="s">
        <v>8317</v>
      </c>
      <c r="S3940" s="9">
        <f t="shared" si="122"/>
        <v>41805.8984375</v>
      </c>
      <c r="T3940" s="9">
        <f t="shared" si="123"/>
        <v>41835.8984375</v>
      </c>
    </row>
    <row r="3941" spans="1:20" ht="45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>E3941/D3941</f>
        <v>0.10754135338345865</v>
      </c>
      <c r="P3941">
        <f>E3941/L3941</f>
        <v>51.822463768115945</v>
      </c>
      <c r="Q3941" t="s">
        <v>8315</v>
      </c>
      <c r="R3941" t="s">
        <v>8317</v>
      </c>
      <c r="S3941" s="9">
        <f t="shared" si="122"/>
        <v>42410.565821759257</v>
      </c>
      <c r="T3941" s="9">
        <f t="shared" si="123"/>
        <v>42440.565821759257</v>
      </c>
    </row>
    <row r="3942" spans="1:20" ht="45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>E3942/D3942</f>
        <v>0.1976</v>
      </c>
      <c r="P3942">
        <f>E3942/L3942</f>
        <v>308.75</v>
      </c>
      <c r="Q3942" t="s">
        <v>8315</v>
      </c>
      <c r="R3942" t="s">
        <v>8317</v>
      </c>
      <c r="S3942" s="9">
        <f t="shared" si="122"/>
        <v>42313.728032407402</v>
      </c>
      <c r="T3942" s="9">
        <f t="shared" si="123"/>
        <v>42343.728032407402</v>
      </c>
    </row>
    <row r="3943" spans="1:20" ht="45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>E3943/D3943</f>
        <v>0.84946999999999995</v>
      </c>
      <c r="P3943">
        <f>E3943/L3943</f>
        <v>379.22767857142856</v>
      </c>
      <c r="Q3943" t="s">
        <v>8315</v>
      </c>
      <c r="R3943" t="s">
        <v>8317</v>
      </c>
      <c r="S3943" s="9">
        <f t="shared" si="122"/>
        <v>41955.655416666668</v>
      </c>
      <c r="T3943" s="9">
        <f t="shared" si="123"/>
        <v>41990.655416666668</v>
      </c>
    </row>
    <row r="3944" spans="1:20" ht="45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>E3944/D3944</f>
        <v>0.49381999999999998</v>
      </c>
      <c r="P3944">
        <f>E3944/L3944</f>
        <v>176.36428571428573</v>
      </c>
      <c r="Q3944" t="s">
        <v>8315</v>
      </c>
      <c r="R3944" t="s">
        <v>8317</v>
      </c>
      <c r="S3944" s="9">
        <f t="shared" si="122"/>
        <v>42767.368969907409</v>
      </c>
      <c r="T3944" s="9">
        <f t="shared" si="123"/>
        <v>42797.368969907409</v>
      </c>
    </row>
    <row r="3945" spans="1:20" ht="45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>E3945/D3945</f>
        <v>3.3033333333333331E-2</v>
      </c>
      <c r="P3945">
        <f>E3945/L3945</f>
        <v>66.066666666666663</v>
      </c>
      <c r="Q3945" t="s">
        <v>8315</v>
      </c>
      <c r="R3945" t="s">
        <v>8317</v>
      </c>
      <c r="S3945" s="9">
        <f t="shared" si="122"/>
        <v>42188.595289351848</v>
      </c>
      <c r="T3945" s="9">
        <f t="shared" si="123"/>
        <v>42218.595289351848</v>
      </c>
    </row>
    <row r="3946" spans="1:20" ht="30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>E3946/D3946</f>
        <v>6.6339999999999996E-2</v>
      </c>
      <c r="P3946">
        <f>E3946/L3946</f>
        <v>89.648648648648646</v>
      </c>
      <c r="Q3946" t="s">
        <v>8315</v>
      </c>
      <c r="R3946" t="s">
        <v>8317</v>
      </c>
      <c r="S3946" s="9">
        <f t="shared" si="122"/>
        <v>41936.438831018517</v>
      </c>
      <c r="T3946" s="9">
        <f t="shared" si="123"/>
        <v>41981.480497685181</v>
      </c>
    </row>
    <row r="3947" spans="1:20" ht="45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>E3947/D3947</f>
        <v>0</v>
      </c>
      <c r="P3947" t="e">
        <f>E3947/L3947</f>
        <v>#DIV/0!</v>
      </c>
      <c r="Q3947" t="s">
        <v>8315</v>
      </c>
      <c r="R3947" t="s">
        <v>8317</v>
      </c>
      <c r="S3947" s="9">
        <f t="shared" si="122"/>
        <v>41836.387187499997</v>
      </c>
      <c r="T3947" s="9">
        <f t="shared" si="123"/>
        <v>41866.387187499997</v>
      </c>
    </row>
    <row r="3948" spans="1:20" ht="45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>E3948/D3948</f>
        <v>0.7036</v>
      </c>
      <c r="P3948">
        <f>E3948/L3948</f>
        <v>382.39130434782606</v>
      </c>
      <c r="Q3948" t="s">
        <v>8315</v>
      </c>
      <c r="R3948" t="s">
        <v>8317</v>
      </c>
      <c r="S3948" s="9">
        <f t="shared" si="122"/>
        <v>42612.415706018517</v>
      </c>
      <c r="T3948" s="9">
        <f t="shared" si="123"/>
        <v>42644.415706018517</v>
      </c>
    </row>
    <row r="3949" spans="1:20" ht="45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>E3949/D3949</f>
        <v>2E-3</v>
      </c>
      <c r="P3949">
        <f>E3949/L3949</f>
        <v>100</v>
      </c>
      <c r="Q3949" t="s">
        <v>8315</v>
      </c>
      <c r="R3949" t="s">
        <v>8317</v>
      </c>
      <c r="S3949" s="9">
        <f t="shared" si="122"/>
        <v>42172.608090277776</v>
      </c>
      <c r="T3949" s="9">
        <f t="shared" si="123"/>
        <v>42202.608090277776</v>
      </c>
    </row>
    <row r="3950" spans="1:20" ht="45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>E3950/D3950</f>
        <v>1.02298</v>
      </c>
      <c r="P3950">
        <f>E3950/L3950</f>
        <v>158.35603715170279</v>
      </c>
      <c r="Q3950" t="s">
        <v>8315</v>
      </c>
      <c r="R3950" t="s">
        <v>8317</v>
      </c>
      <c r="S3950" s="9">
        <f t="shared" si="122"/>
        <v>42542.318090277775</v>
      </c>
      <c r="T3950" s="9">
        <f t="shared" si="123"/>
        <v>42600.957638888889</v>
      </c>
    </row>
    <row r="3951" spans="1:20" ht="30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>E3951/D3951</f>
        <v>1.0554089709762533E-4</v>
      </c>
      <c r="P3951">
        <f>E3951/L3951</f>
        <v>1</v>
      </c>
      <c r="Q3951" t="s">
        <v>8318</v>
      </c>
      <c r="R3951" t="s">
        <v>8337</v>
      </c>
      <c r="S3951" s="9">
        <f t="shared" si="122"/>
        <v>41931.75068287037</v>
      </c>
      <c r="T3951" s="9">
        <f t="shared" si="123"/>
        <v>41961.792349537034</v>
      </c>
    </row>
    <row r="3952" spans="1:20" ht="30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>E3952/D3952</f>
        <v>0</v>
      </c>
      <c r="P3952" t="e">
        <f>E3952/L3952</f>
        <v>#DIV/0!</v>
      </c>
      <c r="Q3952" t="s">
        <v>8318</v>
      </c>
      <c r="R3952" t="s">
        <v>8337</v>
      </c>
      <c r="S3952" s="9">
        <f t="shared" si="122"/>
        <v>41818.494942129626</v>
      </c>
      <c r="T3952" s="9">
        <f t="shared" si="123"/>
        <v>41848.494942129626</v>
      </c>
    </row>
    <row r="3953" spans="1:20" ht="45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>E3953/D3953</f>
        <v>0</v>
      </c>
      <c r="P3953" t="e">
        <f>E3953/L3953</f>
        <v>#DIV/0!</v>
      </c>
      <c r="Q3953" t="s">
        <v>8318</v>
      </c>
      <c r="R3953" t="s">
        <v>8337</v>
      </c>
      <c r="S3953" s="9">
        <f t="shared" si="122"/>
        <v>42795.487812499996</v>
      </c>
      <c r="T3953" s="9">
        <f t="shared" si="123"/>
        <v>42840.446145833332</v>
      </c>
    </row>
    <row r="3954" spans="1:20" ht="45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>E3954/D3954</f>
        <v>8.5714285714285719E-3</v>
      </c>
      <c r="P3954">
        <f>E3954/L3954</f>
        <v>15</v>
      </c>
      <c r="Q3954" t="s">
        <v>8318</v>
      </c>
      <c r="R3954" t="s">
        <v>8337</v>
      </c>
      <c r="S3954" s="9">
        <f t="shared" si="122"/>
        <v>42463.658333333333</v>
      </c>
      <c r="T3954" s="9">
        <f t="shared" si="123"/>
        <v>42484.707638888889</v>
      </c>
    </row>
    <row r="3955" spans="1:20" ht="45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>E3955/D3955</f>
        <v>0.105</v>
      </c>
      <c r="P3955">
        <f>E3955/L3955</f>
        <v>225</v>
      </c>
      <c r="Q3955" t="s">
        <v>8318</v>
      </c>
      <c r="R3955" t="s">
        <v>8337</v>
      </c>
      <c r="S3955" s="9">
        <f t="shared" si="122"/>
        <v>41832.46435185185</v>
      </c>
      <c r="T3955" s="9">
        <f t="shared" si="123"/>
        <v>41887.360416666663</v>
      </c>
    </row>
    <row r="3956" spans="1:20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>E3956/D3956</f>
        <v>2.9000000000000001E-2</v>
      </c>
      <c r="P3956">
        <f>E3956/L3956</f>
        <v>48.333333333333336</v>
      </c>
      <c r="Q3956" t="s">
        <v>8318</v>
      </c>
      <c r="R3956" t="s">
        <v>8337</v>
      </c>
      <c r="S3956" s="9">
        <f t="shared" si="122"/>
        <v>42708.460243055553</v>
      </c>
      <c r="T3956" s="9">
        <f t="shared" si="123"/>
        <v>42738.460243055553</v>
      </c>
    </row>
    <row r="3957" spans="1:20" ht="30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>E3957/D3957</f>
        <v>0</v>
      </c>
      <c r="P3957" t="e">
        <f>E3957/L3957</f>
        <v>#DIV/0!</v>
      </c>
      <c r="Q3957" t="s">
        <v>8318</v>
      </c>
      <c r="R3957" t="s">
        <v>8337</v>
      </c>
      <c r="S3957" s="9">
        <f t="shared" si="122"/>
        <v>42289.688009259255</v>
      </c>
      <c r="T3957" s="9">
        <f t="shared" si="123"/>
        <v>42319.729675925926</v>
      </c>
    </row>
    <row r="3958" spans="1:20" ht="45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>E3958/D3958</f>
        <v>0</v>
      </c>
      <c r="P3958" t="e">
        <f>E3958/L3958</f>
        <v>#DIV/0!</v>
      </c>
      <c r="Q3958" t="s">
        <v>8318</v>
      </c>
      <c r="R3958" t="s">
        <v>8337</v>
      </c>
      <c r="S3958" s="9">
        <f t="shared" si="122"/>
        <v>41831.49722222222</v>
      </c>
      <c r="T3958" s="9">
        <f t="shared" si="123"/>
        <v>41861.958333333328</v>
      </c>
    </row>
    <row r="3959" spans="1:20" ht="45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>E3959/D3959</f>
        <v>0</v>
      </c>
      <c r="P3959" t="e">
        <f>E3959/L3959</f>
        <v>#DIV/0!</v>
      </c>
      <c r="Q3959" t="s">
        <v>8318</v>
      </c>
      <c r="R3959" t="s">
        <v>8337</v>
      </c>
      <c r="S3959" s="9">
        <f t="shared" si="122"/>
        <v>42311.996481481481</v>
      </c>
      <c r="T3959" s="9">
        <f t="shared" si="123"/>
        <v>42340.517361111109</v>
      </c>
    </row>
    <row r="3960" spans="1:20" ht="45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>E3960/D3960</f>
        <v>0</v>
      </c>
      <c r="P3960" t="e">
        <f>E3960/L3960</f>
        <v>#DIV/0!</v>
      </c>
      <c r="Q3960" t="s">
        <v>8318</v>
      </c>
      <c r="R3960" t="s">
        <v>8337</v>
      </c>
      <c r="S3960" s="9">
        <f t="shared" si="122"/>
        <v>41915.688634259255</v>
      </c>
      <c r="T3960" s="9">
        <f t="shared" si="123"/>
        <v>41973.781249999993</v>
      </c>
    </row>
    <row r="3961" spans="1:20" ht="45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>E3961/D3961</f>
        <v>6.7000000000000002E-3</v>
      </c>
      <c r="P3961">
        <f>E3961/L3961</f>
        <v>67</v>
      </c>
      <c r="Q3961" t="s">
        <v>8318</v>
      </c>
      <c r="R3961" t="s">
        <v>8340</v>
      </c>
      <c r="S3961" s="9">
        <f t="shared" si="122"/>
        <v>41554.833368055552</v>
      </c>
      <c r="T3961" s="9">
        <f t="shared" si="123"/>
        <v>41584.875034722216</v>
      </c>
    </row>
    <row r="3962" spans="1:20" ht="45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>E3962/D3962</f>
        <v>0</v>
      </c>
      <c r="P3962" t="e">
        <f>E3962/L3962</f>
        <v>#DIV/0!</v>
      </c>
      <c r="Q3962" t="s">
        <v>8318</v>
      </c>
      <c r="R3962" t="s">
        <v>8340</v>
      </c>
      <c r="S3962" s="9">
        <f t="shared" si="122"/>
        <v>40079.357824074068</v>
      </c>
      <c r="T3962" s="9">
        <f t="shared" si="123"/>
        <v>40148.826388888883</v>
      </c>
    </row>
    <row r="3963" spans="1:20" ht="45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>E3963/D3963</f>
        <v>1.4166666666666666E-2</v>
      </c>
      <c r="P3963">
        <f>E3963/L3963</f>
        <v>42.5</v>
      </c>
      <c r="Q3963" t="s">
        <v>8318</v>
      </c>
      <c r="R3963" t="s">
        <v>8340</v>
      </c>
      <c r="S3963" s="9">
        <f t="shared" si="122"/>
        <v>41652.534155092588</v>
      </c>
      <c r="T3963" s="9">
        <f t="shared" si="123"/>
        <v>41712.492488425924</v>
      </c>
    </row>
    <row r="3964" spans="1:20" ht="45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>E3964/D3964</f>
        <v>1E-3</v>
      </c>
      <c r="P3964">
        <f>E3964/L3964</f>
        <v>10</v>
      </c>
      <c r="Q3964" t="s">
        <v>8318</v>
      </c>
      <c r="R3964" t="s">
        <v>8340</v>
      </c>
      <c r="S3964" s="9">
        <f t="shared" si="122"/>
        <v>42121.158668981479</v>
      </c>
      <c r="T3964" s="9">
        <f t="shared" si="123"/>
        <v>42152.628472222219</v>
      </c>
    </row>
    <row r="3965" spans="1:20" ht="45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>E3965/D3965</f>
        <v>2.5000000000000001E-2</v>
      </c>
      <c r="P3965">
        <f>E3965/L3965</f>
        <v>100</v>
      </c>
      <c r="Q3965" t="s">
        <v>8318</v>
      </c>
      <c r="R3965" t="s">
        <v>8340</v>
      </c>
      <c r="S3965" s="9">
        <f t="shared" si="122"/>
        <v>40672.521539351852</v>
      </c>
      <c r="T3965" s="9">
        <f t="shared" si="123"/>
        <v>40702.521539351852</v>
      </c>
    </row>
    <row r="3966" spans="1:20" ht="45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>E3966/D3966</f>
        <v>0.21249999999999999</v>
      </c>
      <c r="P3966">
        <f>E3966/L3966</f>
        <v>108.05084745762711</v>
      </c>
      <c r="Q3966" t="s">
        <v>8318</v>
      </c>
      <c r="R3966" t="s">
        <v>8340</v>
      </c>
      <c r="S3966" s="9">
        <f t="shared" si="122"/>
        <v>42549.708379629628</v>
      </c>
      <c r="T3966" s="9">
        <f t="shared" si="123"/>
        <v>42578.708333333336</v>
      </c>
    </row>
    <row r="3967" spans="1:20" ht="45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>E3967/D3967</f>
        <v>4.1176470588235294E-2</v>
      </c>
      <c r="P3967">
        <f>E3967/L3967</f>
        <v>26.923076923076923</v>
      </c>
      <c r="Q3967" t="s">
        <v>8318</v>
      </c>
      <c r="R3967" t="s">
        <v>8340</v>
      </c>
      <c r="S3967" s="9">
        <f t="shared" si="122"/>
        <v>41671.728530092594</v>
      </c>
      <c r="T3967" s="9">
        <f t="shared" si="123"/>
        <v>41686.791666666664</v>
      </c>
    </row>
    <row r="3968" spans="1:20" ht="45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>E3968/D3968</f>
        <v>0.13639999999999999</v>
      </c>
      <c r="P3968">
        <f>E3968/L3968</f>
        <v>155</v>
      </c>
      <c r="Q3968" t="s">
        <v>8318</v>
      </c>
      <c r="R3968" t="s">
        <v>8340</v>
      </c>
      <c r="S3968" s="9">
        <f t="shared" si="122"/>
        <v>41961.853993055549</v>
      </c>
      <c r="T3968" s="9">
        <f t="shared" si="123"/>
        <v>41996.853993055549</v>
      </c>
    </row>
    <row r="3969" spans="1:20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>E3969/D3969</f>
        <v>0</v>
      </c>
      <c r="P3969" t="e">
        <f>E3969/L3969</f>
        <v>#DIV/0!</v>
      </c>
      <c r="Q3969" t="s">
        <v>8318</v>
      </c>
      <c r="R3969" t="s">
        <v>8340</v>
      </c>
      <c r="S3969" s="9">
        <f t="shared" si="122"/>
        <v>41389.471226851849</v>
      </c>
      <c r="T3969" s="9">
        <f t="shared" si="123"/>
        <v>41419.471226851849</v>
      </c>
    </row>
    <row r="3970" spans="1:20" ht="30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>E3970/D3970</f>
        <v>0.41399999999999998</v>
      </c>
      <c r="P3970">
        <f>E3970/L3970</f>
        <v>47.769230769230766</v>
      </c>
      <c r="Q3970" t="s">
        <v>8318</v>
      </c>
      <c r="R3970" t="s">
        <v>8340</v>
      </c>
      <c r="S3970" s="9">
        <f t="shared" si="122"/>
        <v>42438.605115740742</v>
      </c>
      <c r="T3970" s="9">
        <f t="shared" si="123"/>
        <v>42468.56344907407</v>
      </c>
    </row>
    <row r="3971" spans="1:20" ht="45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>E3971/D3971</f>
        <v>6.6115702479338841E-3</v>
      </c>
      <c r="P3971">
        <f>E3971/L3971</f>
        <v>20</v>
      </c>
      <c r="Q3971" t="s">
        <v>8318</v>
      </c>
      <c r="R3971" t="s">
        <v>8340</v>
      </c>
      <c r="S3971" s="9">
        <f t="shared" ref="S3971:S4034" si="124">(J3971/86400)+25569+(-5/24)</f>
        <v>42144.56114583333</v>
      </c>
      <c r="T3971" s="9">
        <f t="shared" ref="T3971:T4034" si="125">(I3971/86400)+25569+(-5/24)</f>
        <v>42174.56114583333</v>
      </c>
    </row>
    <row r="3972" spans="1:20" ht="45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>E3972/D3972</f>
        <v>0.05</v>
      </c>
      <c r="P3972">
        <f>E3972/L3972</f>
        <v>41.666666666666664</v>
      </c>
      <c r="Q3972" t="s">
        <v>8318</v>
      </c>
      <c r="R3972" t="s">
        <v>8340</v>
      </c>
      <c r="S3972" s="9">
        <f t="shared" si="124"/>
        <v>42403.824756944443</v>
      </c>
      <c r="T3972" s="9">
        <f t="shared" si="125"/>
        <v>42428.790972222218</v>
      </c>
    </row>
    <row r="3973" spans="1:20" ht="45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>E3973/D3973</f>
        <v>2.4777777777777777E-2</v>
      </c>
      <c r="P3973">
        <f>E3973/L3973</f>
        <v>74.333333333333329</v>
      </c>
      <c r="Q3973" t="s">
        <v>8318</v>
      </c>
      <c r="R3973" t="s">
        <v>8340</v>
      </c>
      <c r="S3973" s="9">
        <f t="shared" si="124"/>
        <v>42785.791689814818</v>
      </c>
      <c r="T3973" s="9">
        <f t="shared" si="125"/>
        <v>42825.957638888889</v>
      </c>
    </row>
    <row r="3974" spans="1:20" ht="45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>E3974/D3974</f>
        <v>5.0599999999999999E-2</v>
      </c>
      <c r="P3974">
        <f>E3974/L3974</f>
        <v>84.333333333333329</v>
      </c>
      <c r="Q3974" t="s">
        <v>8318</v>
      </c>
      <c r="R3974" t="s">
        <v>8340</v>
      </c>
      <c r="S3974" s="9">
        <f t="shared" si="124"/>
        <v>42017.719085648147</v>
      </c>
      <c r="T3974" s="9">
        <f t="shared" si="125"/>
        <v>42052.719085648147</v>
      </c>
    </row>
    <row r="3975" spans="1:20" ht="45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>E3975/D3975</f>
        <v>0.2291</v>
      </c>
      <c r="P3975">
        <f>E3975/L3975</f>
        <v>65.457142857142856</v>
      </c>
      <c r="Q3975" t="s">
        <v>8318</v>
      </c>
      <c r="R3975" t="s">
        <v>8340</v>
      </c>
      <c r="S3975" s="9">
        <f t="shared" si="124"/>
        <v>41799.315925925919</v>
      </c>
      <c r="T3975" s="9">
        <f t="shared" si="125"/>
        <v>41829.315925925919</v>
      </c>
    </row>
    <row r="3976" spans="1:20" ht="30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>E3976/D3976</f>
        <v>0.13</v>
      </c>
      <c r="P3976">
        <f>E3976/L3976</f>
        <v>65</v>
      </c>
      <c r="Q3976" t="s">
        <v>8318</v>
      </c>
      <c r="R3976" t="s">
        <v>8340</v>
      </c>
      <c r="S3976" s="9">
        <f t="shared" si="124"/>
        <v>42140.670925925922</v>
      </c>
      <c r="T3976" s="9">
        <f t="shared" si="125"/>
        <v>42185.670925925922</v>
      </c>
    </row>
    <row r="3977" spans="1:20" ht="45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>E3977/D3977</f>
        <v>5.4999999999999997E-3</v>
      </c>
      <c r="P3977">
        <f>E3977/L3977</f>
        <v>27.5</v>
      </c>
      <c r="Q3977" t="s">
        <v>8318</v>
      </c>
      <c r="R3977" t="s">
        <v>8340</v>
      </c>
      <c r="S3977" s="9">
        <f t="shared" si="124"/>
        <v>41054.639444444438</v>
      </c>
      <c r="T3977" s="9">
        <f t="shared" si="125"/>
        <v>41114.639444444438</v>
      </c>
    </row>
    <row r="3978" spans="1:20" ht="60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>E3978/D3978</f>
        <v>0.10806536636794939</v>
      </c>
      <c r="P3978">
        <f>E3978/L3978</f>
        <v>51.25</v>
      </c>
      <c r="Q3978" t="s">
        <v>8318</v>
      </c>
      <c r="R3978" t="s">
        <v>8340</v>
      </c>
      <c r="S3978" s="9">
        <f t="shared" si="124"/>
        <v>40398.857534722221</v>
      </c>
      <c r="T3978" s="9">
        <f t="shared" si="125"/>
        <v>40422.875</v>
      </c>
    </row>
    <row r="3979" spans="1:20" ht="30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>E3979/D3979</f>
        <v>8.4008400840084006E-3</v>
      </c>
      <c r="P3979">
        <f>E3979/L3979</f>
        <v>14</v>
      </c>
      <c r="Q3979" t="s">
        <v>8318</v>
      </c>
      <c r="R3979" t="s">
        <v>8340</v>
      </c>
      <c r="S3979" s="9">
        <f t="shared" si="124"/>
        <v>41481.788090277776</v>
      </c>
      <c r="T3979" s="9">
        <f t="shared" si="125"/>
        <v>41514.788090277776</v>
      </c>
    </row>
    <row r="3980" spans="1:20" ht="45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>E3980/D3980</f>
        <v>0</v>
      </c>
      <c r="P3980" t="e">
        <f>E3980/L3980</f>
        <v>#DIV/0!</v>
      </c>
      <c r="Q3980" t="s">
        <v>8318</v>
      </c>
      <c r="R3980" t="s">
        <v>8340</v>
      </c>
      <c r="S3980" s="9">
        <f t="shared" si="124"/>
        <v>40989.841736111106</v>
      </c>
      <c r="T3980" s="9">
        <f t="shared" si="125"/>
        <v>41049.841736111106</v>
      </c>
    </row>
    <row r="3981" spans="1:20" ht="45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>E3981/D3981</f>
        <v>0</v>
      </c>
      <c r="P3981" t="e">
        <f>E3981/L3981</f>
        <v>#DIV/0!</v>
      </c>
      <c r="Q3981" t="s">
        <v>8315</v>
      </c>
      <c r="R3981" t="s">
        <v>8316</v>
      </c>
      <c r="S3981" s="9">
        <f t="shared" si="124"/>
        <v>42167.605370370373</v>
      </c>
      <c r="T3981" s="9">
        <f t="shared" si="125"/>
        <v>42197.605370370373</v>
      </c>
    </row>
    <row r="3982" spans="1:20" ht="45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>E3982/D3982</f>
        <v>0</v>
      </c>
      <c r="P3982" t="e">
        <f>E3982/L3982</f>
        <v>#DIV/0!</v>
      </c>
      <c r="Q3982" t="s">
        <v>8315</v>
      </c>
      <c r="R3982" t="s">
        <v>8316</v>
      </c>
      <c r="S3982" s="9">
        <f t="shared" si="124"/>
        <v>41897.49386574074</v>
      </c>
      <c r="T3982" s="9">
        <f t="shared" si="125"/>
        <v>41918</v>
      </c>
    </row>
    <row r="3983" spans="1:20" ht="45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0.03</v>
      </c>
      <c r="P3983">
        <f>E3983/L3983</f>
        <v>300</v>
      </c>
      <c r="Q3983" t="s">
        <v>8315</v>
      </c>
      <c r="R3983" t="s">
        <v>8316</v>
      </c>
      <c r="S3983" s="9">
        <f t="shared" si="124"/>
        <v>42327.616956018515</v>
      </c>
      <c r="T3983" s="9">
        <f t="shared" si="125"/>
        <v>42377.615972222215</v>
      </c>
    </row>
    <row r="3984" spans="1:20" ht="45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>E3984/D3984</f>
        <v>1E-3</v>
      </c>
      <c r="P3984">
        <f>E3984/L3984</f>
        <v>1</v>
      </c>
      <c r="Q3984" t="s">
        <v>8315</v>
      </c>
      <c r="R3984" t="s">
        <v>8316</v>
      </c>
      <c r="S3984" s="9">
        <f t="shared" si="124"/>
        <v>42515.519317129627</v>
      </c>
      <c r="T3984" s="9">
        <f t="shared" si="125"/>
        <v>42545.519317129627</v>
      </c>
    </row>
    <row r="3985" spans="1:20" ht="45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>E3985/D3985</f>
        <v>0</v>
      </c>
      <c r="P3985" t="e">
        <f>E3985/L3985</f>
        <v>#DIV/0!</v>
      </c>
      <c r="Q3985" t="s">
        <v>8315</v>
      </c>
      <c r="R3985" t="s">
        <v>8316</v>
      </c>
      <c r="S3985" s="9">
        <f t="shared" si="124"/>
        <v>42059.79347222222</v>
      </c>
      <c r="T3985" s="9">
        <f t="shared" si="125"/>
        <v>42094.777083333327</v>
      </c>
    </row>
    <row r="3986" spans="1:20" ht="45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>E3986/D3986</f>
        <v>6.4999999999999997E-4</v>
      </c>
      <c r="P3986">
        <f>E3986/L3986</f>
        <v>13</v>
      </c>
      <c r="Q3986" t="s">
        <v>8315</v>
      </c>
      <c r="R3986" t="s">
        <v>8316</v>
      </c>
      <c r="S3986" s="9">
        <f t="shared" si="124"/>
        <v>42615.590636574074</v>
      </c>
      <c r="T3986" s="9">
        <f t="shared" si="125"/>
        <v>42660.590636574074</v>
      </c>
    </row>
    <row r="3987" spans="1:20" ht="45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>E3987/D3987</f>
        <v>1.4999999999999999E-2</v>
      </c>
      <c r="P3987">
        <f>E3987/L3987</f>
        <v>15</v>
      </c>
      <c r="Q3987" t="s">
        <v>8315</v>
      </c>
      <c r="R3987" t="s">
        <v>8316</v>
      </c>
      <c r="S3987" s="9">
        <f t="shared" si="124"/>
        <v>42577.39902777777</v>
      </c>
      <c r="T3987" s="9">
        <f t="shared" si="125"/>
        <v>42607.39902777777</v>
      </c>
    </row>
    <row r="3988" spans="1:20" ht="45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>E3988/D3988</f>
        <v>3.8571428571428572E-3</v>
      </c>
      <c r="P3988">
        <f>E3988/L3988</f>
        <v>54</v>
      </c>
      <c r="Q3988" t="s">
        <v>8315</v>
      </c>
      <c r="R3988" t="s">
        <v>8316</v>
      </c>
      <c r="S3988" s="9">
        <f t="shared" si="124"/>
        <v>42360.723819444444</v>
      </c>
      <c r="T3988" s="9">
        <f t="shared" si="125"/>
        <v>42420.723819444444</v>
      </c>
    </row>
    <row r="3989" spans="1:20" ht="45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>E3989/D3989</f>
        <v>0</v>
      </c>
      <c r="P3989" t="e">
        <f>E3989/L3989</f>
        <v>#DIV/0!</v>
      </c>
      <c r="Q3989" t="s">
        <v>8315</v>
      </c>
      <c r="R3989" t="s">
        <v>8316</v>
      </c>
      <c r="S3989" s="9">
        <f t="shared" si="124"/>
        <v>42198.567453703705</v>
      </c>
      <c r="T3989" s="9">
        <f t="shared" si="125"/>
        <v>42227.567453703705</v>
      </c>
    </row>
    <row r="3990" spans="1:20" ht="30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>E3990/D3990</f>
        <v>0</v>
      </c>
      <c r="P3990" t="e">
        <f>E3990/L3990</f>
        <v>#DIV/0!</v>
      </c>
      <c r="Q3990" t="s">
        <v>8315</v>
      </c>
      <c r="R3990" t="s">
        <v>8316</v>
      </c>
      <c r="S3990" s="9">
        <f t="shared" si="124"/>
        <v>42708.633912037032</v>
      </c>
      <c r="T3990" s="9">
        <f t="shared" si="125"/>
        <v>42738.633912037032</v>
      </c>
    </row>
    <row r="3991" spans="1:20" ht="30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>E3991/D3991</f>
        <v>5.7142857142857143E-3</v>
      </c>
      <c r="P3991">
        <f>E3991/L3991</f>
        <v>15.428571428571429</v>
      </c>
      <c r="Q3991" t="s">
        <v>8315</v>
      </c>
      <c r="R3991" t="s">
        <v>8316</v>
      </c>
      <c r="S3991" s="9">
        <f t="shared" si="124"/>
        <v>42093.892812500002</v>
      </c>
      <c r="T3991" s="9">
        <f t="shared" si="125"/>
        <v>42123.892812500002</v>
      </c>
    </row>
    <row r="3992" spans="1:20" ht="45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>E3992/D3992</f>
        <v>0</v>
      </c>
      <c r="P3992" t="e">
        <f>E3992/L3992</f>
        <v>#DIV/0!</v>
      </c>
      <c r="Q3992" t="s">
        <v>8315</v>
      </c>
      <c r="R3992" t="s">
        <v>8316</v>
      </c>
      <c r="S3992" s="9">
        <f t="shared" si="124"/>
        <v>42101.425370370365</v>
      </c>
      <c r="T3992" s="9">
        <f t="shared" si="125"/>
        <v>42161.425370370365</v>
      </c>
    </row>
    <row r="3993" spans="1:20" ht="45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>E3993/D3993</f>
        <v>0</v>
      </c>
      <c r="P3993" t="e">
        <f>E3993/L3993</f>
        <v>#DIV/0!</v>
      </c>
      <c r="Q3993" t="s">
        <v>8315</v>
      </c>
      <c r="R3993" t="s">
        <v>8316</v>
      </c>
      <c r="S3993" s="9">
        <f t="shared" si="124"/>
        <v>42103.467847222222</v>
      </c>
      <c r="T3993" s="9">
        <f t="shared" si="125"/>
        <v>42115.467847222222</v>
      </c>
    </row>
    <row r="3994" spans="1:20" ht="45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>E3994/D3994</f>
        <v>7.1428571428571429E-4</v>
      </c>
      <c r="P3994">
        <f>E3994/L3994</f>
        <v>25</v>
      </c>
      <c r="Q3994" t="s">
        <v>8315</v>
      </c>
      <c r="R3994" t="s">
        <v>8316</v>
      </c>
      <c r="S3994" s="9">
        <f t="shared" si="124"/>
        <v>41954.51458333333</v>
      </c>
      <c r="T3994" s="9">
        <f t="shared" si="125"/>
        <v>42014.51458333333</v>
      </c>
    </row>
    <row r="3995" spans="1:20" ht="45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>E3995/D3995</f>
        <v>6.875E-3</v>
      </c>
      <c r="P3995">
        <f>E3995/L3995</f>
        <v>27.5</v>
      </c>
      <c r="Q3995" t="s">
        <v>8315</v>
      </c>
      <c r="R3995" t="s">
        <v>8316</v>
      </c>
      <c r="S3995" s="9">
        <f t="shared" si="124"/>
        <v>42096.709907407407</v>
      </c>
      <c r="T3995" s="9">
        <f t="shared" si="125"/>
        <v>42126.709907407407</v>
      </c>
    </row>
    <row r="3996" spans="1:20" ht="30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>E3996/D3996</f>
        <v>0</v>
      </c>
      <c r="P3996" t="e">
        <f>E3996/L3996</f>
        <v>#DIV/0!</v>
      </c>
      <c r="Q3996" t="s">
        <v>8315</v>
      </c>
      <c r="R3996" t="s">
        <v>8316</v>
      </c>
      <c r="S3996" s="9">
        <f t="shared" si="124"/>
        <v>42130.575277777774</v>
      </c>
      <c r="T3996" s="9">
        <f t="shared" si="125"/>
        <v>42160.575277777774</v>
      </c>
    </row>
    <row r="3997" spans="1:20" ht="30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>E3997/D3997</f>
        <v>0</v>
      </c>
      <c r="P3997" t="e">
        <f>E3997/L3997</f>
        <v>#DIV/0!</v>
      </c>
      <c r="Q3997" t="s">
        <v>8315</v>
      </c>
      <c r="R3997" t="s">
        <v>8316</v>
      </c>
      <c r="S3997" s="9">
        <f t="shared" si="124"/>
        <v>42264.411782407406</v>
      </c>
      <c r="T3997" s="9">
        <f t="shared" si="125"/>
        <v>42294.411782407406</v>
      </c>
    </row>
    <row r="3998" spans="1:20" ht="45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>E3998/D3998</f>
        <v>0</v>
      </c>
      <c r="P3998" t="e">
        <f>E3998/L3998</f>
        <v>#DIV/0!</v>
      </c>
      <c r="Q3998" t="s">
        <v>8315</v>
      </c>
      <c r="R3998" t="s">
        <v>8316</v>
      </c>
      <c r="S3998" s="9">
        <f t="shared" si="124"/>
        <v>41978.722638888888</v>
      </c>
      <c r="T3998" s="9">
        <f t="shared" si="125"/>
        <v>42034.818749999999</v>
      </c>
    </row>
    <row r="3999" spans="1:20" ht="45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>E3999/D3999</f>
        <v>0.14680000000000001</v>
      </c>
      <c r="P3999">
        <f>E3999/L3999</f>
        <v>367</v>
      </c>
      <c r="Q3999" t="s">
        <v>8315</v>
      </c>
      <c r="R3999" t="s">
        <v>8316</v>
      </c>
      <c r="S3999" s="9">
        <f t="shared" si="124"/>
        <v>42159.441249999996</v>
      </c>
      <c r="T3999" s="9">
        <f t="shared" si="125"/>
        <v>42219.441249999996</v>
      </c>
    </row>
    <row r="4000" spans="1:20" ht="45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>E4000/D4000</f>
        <v>4.0000000000000002E-4</v>
      </c>
      <c r="P4000">
        <f>E4000/L4000</f>
        <v>2</v>
      </c>
      <c r="Q4000" t="s">
        <v>8315</v>
      </c>
      <c r="R4000" t="s">
        <v>8316</v>
      </c>
      <c r="S4000" s="9">
        <f t="shared" si="124"/>
        <v>42377.498611111114</v>
      </c>
      <c r="T4000" s="9">
        <f t="shared" si="125"/>
        <v>42407.498611111114</v>
      </c>
    </row>
    <row r="4001" spans="1:20" ht="45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>E4001/D4001</f>
        <v>0</v>
      </c>
      <c r="P4001" t="e">
        <f>E4001/L4001</f>
        <v>#DIV/0!</v>
      </c>
      <c r="Q4001" t="s">
        <v>8315</v>
      </c>
      <c r="R4001" t="s">
        <v>8316</v>
      </c>
      <c r="S4001" s="9">
        <f t="shared" si="124"/>
        <v>42466.650555555556</v>
      </c>
      <c r="T4001" s="9">
        <f t="shared" si="125"/>
        <v>42490.708333333336</v>
      </c>
    </row>
    <row r="4002" spans="1:20" ht="30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>E4002/D4002</f>
        <v>0.2857142857142857</v>
      </c>
      <c r="P4002">
        <f>E4002/L4002</f>
        <v>60</v>
      </c>
      <c r="Q4002" t="s">
        <v>8315</v>
      </c>
      <c r="R4002" t="s">
        <v>8316</v>
      </c>
      <c r="S4002" s="9">
        <f t="shared" si="124"/>
        <v>41954.47997685185</v>
      </c>
      <c r="T4002" s="9">
        <f t="shared" si="125"/>
        <v>41984.47997685185</v>
      </c>
    </row>
    <row r="4003" spans="1:20" ht="45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>E4003/D4003</f>
        <v>0</v>
      </c>
      <c r="P4003" t="e">
        <f>E4003/L4003</f>
        <v>#DIV/0!</v>
      </c>
      <c r="Q4003" t="s">
        <v>8315</v>
      </c>
      <c r="R4003" t="s">
        <v>8316</v>
      </c>
      <c r="S4003" s="9">
        <f t="shared" si="124"/>
        <v>42321.803240740737</v>
      </c>
      <c r="T4003" s="9">
        <f t="shared" si="125"/>
        <v>42366.803240740737</v>
      </c>
    </row>
    <row r="4004" spans="1:20" ht="30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>E4004/D4004</f>
        <v>0</v>
      </c>
      <c r="P4004" t="e">
        <f>E4004/L4004</f>
        <v>#DIV/0!</v>
      </c>
      <c r="Q4004" t="s">
        <v>8315</v>
      </c>
      <c r="R4004" t="s">
        <v>8316</v>
      </c>
      <c r="S4004" s="9">
        <f t="shared" si="124"/>
        <v>42248.726342592585</v>
      </c>
      <c r="T4004" s="9">
        <f t="shared" si="125"/>
        <v>42303.726342592585</v>
      </c>
    </row>
    <row r="4005" spans="1:20" ht="45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 t="e">
        <f>E4005/L4005</f>
        <v>#DIV/0!</v>
      </c>
      <c r="Q4005" t="s">
        <v>8315</v>
      </c>
      <c r="R4005" t="s">
        <v>8316</v>
      </c>
      <c r="S4005" s="9">
        <f t="shared" si="124"/>
        <v>42346.528067129628</v>
      </c>
      <c r="T4005" s="9">
        <f t="shared" si="125"/>
        <v>42386.749999999993</v>
      </c>
    </row>
    <row r="4006" spans="1:20" ht="45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>E4006/D4006</f>
        <v>0.1052</v>
      </c>
      <c r="P4006">
        <f>E4006/L4006</f>
        <v>97.407407407407405</v>
      </c>
      <c r="Q4006" t="s">
        <v>8315</v>
      </c>
      <c r="R4006" t="s">
        <v>8316</v>
      </c>
      <c r="S4006" s="9">
        <f t="shared" si="124"/>
        <v>42268.323298611103</v>
      </c>
      <c r="T4006" s="9">
        <f t="shared" si="125"/>
        <v>42298.323298611103</v>
      </c>
    </row>
    <row r="4007" spans="1:20" ht="45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>E4007/D4007</f>
        <v>1.34E-2</v>
      </c>
      <c r="P4007">
        <f>E4007/L4007</f>
        <v>47.857142857142854</v>
      </c>
      <c r="Q4007" t="s">
        <v>8315</v>
      </c>
      <c r="R4007" t="s">
        <v>8316</v>
      </c>
      <c r="S4007" s="9">
        <f t="shared" si="124"/>
        <v>42425.761759259258</v>
      </c>
      <c r="T4007" s="9">
        <f t="shared" si="125"/>
        <v>42485.720092592594</v>
      </c>
    </row>
    <row r="4008" spans="1:20" ht="45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>E4008/D4008</f>
        <v>2.5000000000000001E-3</v>
      </c>
      <c r="P4008">
        <f>E4008/L4008</f>
        <v>50</v>
      </c>
      <c r="Q4008" t="s">
        <v>8315</v>
      </c>
      <c r="R4008" t="s">
        <v>8316</v>
      </c>
      <c r="S4008" s="9">
        <f t="shared" si="124"/>
        <v>42063.513483796291</v>
      </c>
      <c r="T4008" s="9">
        <f t="shared" si="125"/>
        <v>42108.471817129626</v>
      </c>
    </row>
    <row r="4009" spans="1:20" ht="45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>E4009/D4009</f>
        <v>0</v>
      </c>
      <c r="P4009" t="e">
        <f>E4009/L4009</f>
        <v>#DIV/0!</v>
      </c>
      <c r="Q4009" t="s">
        <v>8315</v>
      </c>
      <c r="R4009" t="s">
        <v>8316</v>
      </c>
      <c r="S4009" s="9">
        <f t="shared" si="124"/>
        <v>42380.60429398148</v>
      </c>
      <c r="T4009" s="9">
        <f t="shared" si="125"/>
        <v>42410.60429398148</v>
      </c>
    </row>
    <row r="4010" spans="1:20" ht="45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>E4010/D4010</f>
        <v>3.2799999999999999E-3</v>
      </c>
      <c r="P4010">
        <f>E4010/L4010</f>
        <v>20.5</v>
      </c>
      <c r="Q4010" t="s">
        <v>8315</v>
      </c>
      <c r="R4010" t="s">
        <v>8316</v>
      </c>
      <c r="S4010" s="9">
        <f t="shared" si="124"/>
        <v>41960.980798611105</v>
      </c>
      <c r="T4010" s="9">
        <f t="shared" si="125"/>
        <v>41990.980798611105</v>
      </c>
    </row>
    <row r="4011" spans="1:20" ht="45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>E4011/D4011</f>
        <v>0</v>
      </c>
      <c r="P4011" t="e">
        <f>E4011/L4011</f>
        <v>#DIV/0!</v>
      </c>
      <c r="Q4011" t="s">
        <v>8315</v>
      </c>
      <c r="R4011" t="s">
        <v>8316</v>
      </c>
      <c r="S4011" s="9">
        <f t="shared" si="124"/>
        <v>42150.569398148145</v>
      </c>
      <c r="T4011" s="9">
        <f t="shared" si="125"/>
        <v>42180.569398148145</v>
      </c>
    </row>
    <row r="4012" spans="1:20" ht="45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>E4012/D4012</f>
        <v>3.272727272727273E-2</v>
      </c>
      <c r="P4012">
        <f>E4012/L4012</f>
        <v>30</v>
      </c>
      <c r="Q4012" t="s">
        <v>8315</v>
      </c>
      <c r="R4012" t="s">
        <v>8316</v>
      </c>
      <c r="S4012" s="9">
        <f t="shared" si="124"/>
        <v>42087.860775462956</v>
      </c>
      <c r="T4012" s="9">
        <f t="shared" si="125"/>
        <v>42117.860775462956</v>
      </c>
    </row>
    <row r="4013" spans="1:20" ht="30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>E4013/D4013</f>
        <v>5.8823529411764708E-5</v>
      </c>
      <c r="P4013">
        <f>E4013/L4013</f>
        <v>50</v>
      </c>
      <c r="Q4013" t="s">
        <v>8315</v>
      </c>
      <c r="R4013" t="s">
        <v>8316</v>
      </c>
      <c r="S4013" s="9">
        <f t="shared" si="124"/>
        <v>42215.453981481478</v>
      </c>
      <c r="T4013" s="9">
        <f t="shared" si="125"/>
        <v>42245.453981481478</v>
      </c>
    </row>
    <row r="4014" spans="1:20" ht="45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>E4014/D4014</f>
        <v>4.5454545454545455E-4</v>
      </c>
      <c r="P4014">
        <f>E4014/L4014</f>
        <v>10</v>
      </c>
      <c r="Q4014" t="s">
        <v>8315</v>
      </c>
      <c r="R4014" t="s">
        <v>8316</v>
      </c>
      <c r="S4014" s="9">
        <f t="shared" si="124"/>
        <v>42017.634953703702</v>
      </c>
      <c r="T4014" s="9">
        <f t="shared" si="125"/>
        <v>42047.634953703702</v>
      </c>
    </row>
    <row r="4015" spans="1:20" ht="45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>E4015/D4015</f>
        <v>0</v>
      </c>
      <c r="P4015" t="e">
        <f>E4015/L4015</f>
        <v>#DIV/0!</v>
      </c>
      <c r="Q4015" t="s">
        <v>8315</v>
      </c>
      <c r="R4015" t="s">
        <v>8316</v>
      </c>
      <c r="S4015" s="9">
        <f t="shared" si="124"/>
        <v>42592.627743055556</v>
      </c>
      <c r="T4015" s="9">
        <f t="shared" si="125"/>
        <v>42622.627743055556</v>
      </c>
    </row>
    <row r="4016" spans="1:20" ht="45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>E4016/D4016</f>
        <v>0.10877666666666666</v>
      </c>
      <c r="P4016">
        <f>E4016/L4016</f>
        <v>81.582499999999996</v>
      </c>
      <c r="Q4016" t="s">
        <v>8315</v>
      </c>
      <c r="R4016" t="s">
        <v>8316</v>
      </c>
      <c r="S4016" s="9">
        <f t="shared" si="124"/>
        <v>42318.717199074068</v>
      </c>
      <c r="T4016" s="9">
        <f t="shared" si="125"/>
        <v>42348.717199074068</v>
      </c>
    </row>
    <row r="4017" spans="1:20" ht="45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>E4017/D4017</f>
        <v>0</v>
      </c>
      <c r="P4017" t="e">
        <f>E4017/L4017</f>
        <v>#DIV/0!</v>
      </c>
      <c r="Q4017" t="s">
        <v>8315</v>
      </c>
      <c r="R4017" t="s">
        <v>8316</v>
      </c>
      <c r="S4017" s="9">
        <f t="shared" si="124"/>
        <v>42669.661840277775</v>
      </c>
      <c r="T4017" s="9">
        <f t="shared" si="125"/>
        <v>42699.703506944446</v>
      </c>
    </row>
    <row r="4018" spans="1:20" ht="30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>E4018/D4018</f>
        <v>0</v>
      </c>
      <c r="P4018" t="e">
        <f>E4018/L4018</f>
        <v>#DIV/0!</v>
      </c>
      <c r="Q4018" t="s">
        <v>8315</v>
      </c>
      <c r="R4018" t="s">
        <v>8316</v>
      </c>
      <c r="S4018" s="9">
        <f t="shared" si="124"/>
        <v>42212.804745370369</v>
      </c>
      <c r="T4018" s="9">
        <f t="shared" si="125"/>
        <v>42241.804745370369</v>
      </c>
    </row>
    <row r="4019" spans="1:20" ht="30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>E4019/D4019</f>
        <v>0</v>
      </c>
      <c r="P4019" t="e">
        <f>E4019/L4019</f>
        <v>#DIV/0!</v>
      </c>
      <c r="Q4019" t="s">
        <v>8315</v>
      </c>
      <c r="R4019" t="s">
        <v>8316</v>
      </c>
      <c r="S4019" s="9">
        <f t="shared" si="124"/>
        <v>42236.808055555557</v>
      </c>
      <c r="T4019" s="9">
        <f t="shared" si="125"/>
        <v>42281.808055555557</v>
      </c>
    </row>
    <row r="4020" spans="1:20" ht="45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>E4020/D4020</f>
        <v>3.6666666666666666E-3</v>
      </c>
      <c r="P4020">
        <f>E4020/L4020</f>
        <v>18.333333333333332</v>
      </c>
      <c r="Q4020" t="s">
        <v>8315</v>
      </c>
      <c r="R4020" t="s">
        <v>8316</v>
      </c>
      <c r="S4020" s="9">
        <f t="shared" si="124"/>
        <v>42248.584976851846</v>
      </c>
      <c r="T4020" s="9">
        <f t="shared" si="125"/>
        <v>42278.584976851846</v>
      </c>
    </row>
    <row r="4021" spans="1:20" ht="45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>E4021/D4021</f>
        <v>1.8193398957730169E-2</v>
      </c>
      <c r="P4021">
        <f>E4021/L4021</f>
        <v>224.42857142857142</v>
      </c>
      <c r="Q4021" t="s">
        <v>8315</v>
      </c>
      <c r="R4021" t="s">
        <v>8316</v>
      </c>
      <c r="S4021" s="9">
        <f t="shared" si="124"/>
        <v>42074.727407407401</v>
      </c>
      <c r="T4021" s="9">
        <f t="shared" si="125"/>
        <v>42104.727407407401</v>
      </c>
    </row>
    <row r="4022" spans="1:20" ht="60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>E4022/D4022</f>
        <v>2.5000000000000001E-2</v>
      </c>
      <c r="P4022">
        <f>E4022/L4022</f>
        <v>37.5</v>
      </c>
      <c r="Q4022" t="s">
        <v>8315</v>
      </c>
      <c r="R4022" t="s">
        <v>8316</v>
      </c>
      <c r="S4022" s="9">
        <f t="shared" si="124"/>
        <v>42194.979201388887</v>
      </c>
      <c r="T4022" s="9">
        <f t="shared" si="125"/>
        <v>42219.979201388887</v>
      </c>
    </row>
    <row r="4023" spans="1:20" ht="45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>E4023/D4023</f>
        <v>4.3499999999999997E-2</v>
      </c>
      <c r="P4023">
        <f>E4023/L4023</f>
        <v>145</v>
      </c>
      <c r="Q4023" t="s">
        <v>8315</v>
      </c>
      <c r="R4023" t="s">
        <v>8316</v>
      </c>
      <c r="S4023" s="9">
        <f t="shared" si="124"/>
        <v>42026.848460648143</v>
      </c>
      <c r="T4023" s="9">
        <f t="shared" si="125"/>
        <v>42056.848460648143</v>
      </c>
    </row>
    <row r="4024" spans="1:20" ht="45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>E4024/D4024</f>
        <v>8.0000000000000002E-3</v>
      </c>
      <c r="P4024">
        <f>E4024/L4024</f>
        <v>1</v>
      </c>
      <c r="Q4024" t="s">
        <v>8315</v>
      </c>
      <c r="R4024" t="s">
        <v>8316</v>
      </c>
      <c r="S4024" s="9">
        <f t="shared" si="124"/>
        <v>41926.859293981477</v>
      </c>
      <c r="T4024" s="9">
        <f t="shared" si="125"/>
        <v>41956.900960648149</v>
      </c>
    </row>
    <row r="4025" spans="1:20" ht="45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>E4025/D4025</f>
        <v>1.2123076923076924E-2</v>
      </c>
      <c r="P4025">
        <f>E4025/L4025</f>
        <v>112.57142857142857</v>
      </c>
      <c r="Q4025" t="s">
        <v>8315</v>
      </c>
      <c r="R4025" t="s">
        <v>8316</v>
      </c>
      <c r="S4025" s="9">
        <f t="shared" si="124"/>
        <v>42191.493425925924</v>
      </c>
      <c r="T4025" s="9">
        <f t="shared" si="125"/>
        <v>42221.493425925924</v>
      </c>
    </row>
    <row r="4026" spans="1:20" ht="45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 t="e">
        <f>E4026/L4026</f>
        <v>#DIV/0!</v>
      </c>
      <c r="Q4026" t="s">
        <v>8315</v>
      </c>
      <c r="R4026" t="s">
        <v>8316</v>
      </c>
      <c r="S4026" s="9">
        <f t="shared" si="124"/>
        <v>41954.629907407405</v>
      </c>
      <c r="T4026" s="9">
        <f t="shared" si="125"/>
        <v>42014.629907407405</v>
      </c>
    </row>
    <row r="4027" spans="1:20" ht="45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>E4027/D4027</f>
        <v>6.8399999999999997E-3</v>
      </c>
      <c r="P4027">
        <f>E4027/L4027</f>
        <v>342</v>
      </c>
      <c r="Q4027" t="s">
        <v>8315</v>
      </c>
      <c r="R4027" t="s">
        <v>8316</v>
      </c>
      <c r="S4027" s="9">
        <f t="shared" si="124"/>
        <v>42528.418287037035</v>
      </c>
      <c r="T4027" s="9">
        <f t="shared" si="125"/>
        <v>42573.418287037035</v>
      </c>
    </row>
    <row r="4028" spans="1:20" ht="45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>E4028/D4028</f>
        <v>1.2513513513513513E-2</v>
      </c>
      <c r="P4028">
        <f>E4028/L4028</f>
        <v>57.875</v>
      </c>
      <c r="Q4028" t="s">
        <v>8315</v>
      </c>
      <c r="R4028" t="s">
        <v>8316</v>
      </c>
      <c r="S4028" s="9">
        <f t="shared" si="124"/>
        <v>41989.645358796297</v>
      </c>
      <c r="T4028" s="9">
        <f t="shared" si="125"/>
        <v>42019.603472222218</v>
      </c>
    </row>
    <row r="4029" spans="1:20" ht="45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>E4029/D4029</f>
        <v>1.8749999999999999E-3</v>
      </c>
      <c r="P4029">
        <f>E4029/L4029</f>
        <v>30</v>
      </c>
      <c r="Q4029" t="s">
        <v>8315</v>
      </c>
      <c r="R4029" t="s">
        <v>8316</v>
      </c>
      <c r="S4029" s="9">
        <f t="shared" si="124"/>
        <v>42179.445046296292</v>
      </c>
      <c r="T4029" s="9">
        <f t="shared" si="125"/>
        <v>42210.707638888889</v>
      </c>
    </row>
    <row r="4030" spans="1:20" ht="45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>E4030/D4030</f>
        <v>0</v>
      </c>
      <c r="P4030" t="e">
        <f>E4030/L4030</f>
        <v>#DIV/0!</v>
      </c>
      <c r="Q4030" t="s">
        <v>8315</v>
      </c>
      <c r="R4030" t="s">
        <v>8316</v>
      </c>
      <c r="S4030" s="9">
        <f t="shared" si="124"/>
        <v>41968.053981481477</v>
      </c>
      <c r="T4030" s="9">
        <f t="shared" si="125"/>
        <v>42008.053981481477</v>
      </c>
    </row>
    <row r="4031" spans="1:20" ht="30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>E4031/D4031</f>
        <v>1.25E-3</v>
      </c>
      <c r="P4031">
        <f>E4031/L4031</f>
        <v>25</v>
      </c>
      <c r="Q4031" t="s">
        <v>8315</v>
      </c>
      <c r="R4031" t="s">
        <v>8316</v>
      </c>
      <c r="S4031" s="9">
        <f t="shared" si="124"/>
        <v>42064.586157407401</v>
      </c>
      <c r="T4031" s="9">
        <f t="shared" si="125"/>
        <v>42094.544490740744</v>
      </c>
    </row>
    <row r="4032" spans="1:20" ht="45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>E4032/D4032</f>
        <v>0</v>
      </c>
      <c r="P4032" t="e">
        <f>E4032/L4032</f>
        <v>#DIV/0!</v>
      </c>
      <c r="Q4032" t="s">
        <v>8315</v>
      </c>
      <c r="R4032" t="s">
        <v>8316</v>
      </c>
      <c r="S4032" s="9">
        <f t="shared" si="124"/>
        <v>42275.912303240737</v>
      </c>
      <c r="T4032" s="9">
        <f t="shared" si="125"/>
        <v>42305.912303240737</v>
      </c>
    </row>
    <row r="4033" spans="1:20" ht="45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>E4033/D4033</f>
        <v>5.0000000000000001E-4</v>
      </c>
      <c r="P4033">
        <f>E4033/L4033</f>
        <v>50</v>
      </c>
      <c r="Q4033" t="s">
        <v>8315</v>
      </c>
      <c r="R4033" t="s">
        <v>8316</v>
      </c>
      <c r="S4033" s="9">
        <f t="shared" si="124"/>
        <v>42194.440011574072</v>
      </c>
      <c r="T4033" s="9">
        <f t="shared" si="125"/>
        <v>42224.440011574072</v>
      </c>
    </row>
    <row r="4034" spans="1:20" ht="45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>E4034/D4034</f>
        <v>5.9999999999999995E-4</v>
      </c>
      <c r="P4034">
        <f>E4034/L4034</f>
        <v>1.5</v>
      </c>
      <c r="Q4034" t="s">
        <v>8315</v>
      </c>
      <c r="R4034" t="s">
        <v>8316</v>
      </c>
      <c r="S4034" s="9">
        <f t="shared" si="124"/>
        <v>42031.15385416666</v>
      </c>
      <c r="T4034" s="9">
        <f t="shared" si="125"/>
        <v>42061.15385416666</v>
      </c>
    </row>
    <row r="4035" spans="1:20" ht="45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>E4035/D4035</f>
        <v>0</v>
      </c>
      <c r="P4035" t="e">
        <f>E4035/L4035</f>
        <v>#DIV/0!</v>
      </c>
      <c r="Q4035" t="s">
        <v>8315</v>
      </c>
      <c r="R4035" t="s">
        <v>8316</v>
      </c>
      <c r="S4035" s="9">
        <f t="shared" ref="S4035:S4098" si="126">(J4035/86400)+25569+(-5/24)</f>
        <v>42716.913043981483</v>
      </c>
      <c r="T4035" s="9">
        <f t="shared" ref="T4035:T4098" si="127">(I4035/86400)+25569+(-5/24)</f>
        <v>42745.164583333331</v>
      </c>
    </row>
    <row r="4036" spans="1:20" ht="45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>E4036/D4036</f>
        <v>2E-3</v>
      </c>
      <c r="P4036">
        <f>E4036/L4036</f>
        <v>10</v>
      </c>
      <c r="Q4036" t="s">
        <v>8315</v>
      </c>
      <c r="R4036" t="s">
        <v>8316</v>
      </c>
      <c r="S4036" s="9">
        <f t="shared" si="126"/>
        <v>42262.640717592592</v>
      </c>
      <c r="T4036" s="9">
        <f t="shared" si="127"/>
        <v>42292.640717592592</v>
      </c>
    </row>
    <row r="4037" spans="1:20" ht="45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>E4037/D4037</f>
        <v>0</v>
      </c>
      <c r="P4037" t="e">
        <f>E4037/L4037</f>
        <v>#DIV/0!</v>
      </c>
      <c r="Q4037" t="s">
        <v>8315</v>
      </c>
      <c r="R4037" t="s">
        <v>8316</v>
      </c>
      <c r="S4037" s="9">
        <f t="shared" si="126"/>
        <v>41976.676574074074</v>
      </c>
      <c r="T4037" s="9">
        <f t="shared" si="127"/>
        <v>42006.676574074074</v>
      </c>
    </row>
    <row r="4038" spans="1:20" ht="45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>E4038/D4038</f>
        <v>0</v>
      </c>
      <c r="P4038" t="e">
        <f>E4038/L4038</f>
        <v>#DIV/0!</v>
      </c>
      <c r="Q4038" t="s">
        <v>8315</v>
      </c>
      <c r="R4038" t="s">
        <v>8316</v>
      </c>
      <c r="S4038" s="9">
        <f t="shared" si="126"/>
        <v>42157.708148148151</v>
      </c>
      <c r="T4038" s="9">
        <f t="shared" si="127"/>
        <v>42187.708148148151</v>
      </c>
    </row>
    <row r="4039" spans="1:20" ht="45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>E4039/D4039</f>
        <v>0</v>
      </c>
      <c r="P4039" t="e">
        <f>E4039/L4039</f>
        <v>#DIV/0!</v>
      </c>
      <c r="Q4039" t="s">
        <v>8315</v>
      </c>
      <c r="R4039" t="s">
        <v>8316</v>
      </c>
      <c r="S4039" s="9">
        <f t="shared" si="126"/>
        <v>41956.644745370366</v>
      </c>
      <c r="T4039" s="9">
        <f t="shared" si="127"/>
        <v>41991.644745370366</v>
      </c>
    </row>
    <row r="4040" spans="1:20" ht="45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>E4040/D4040</f>
        <v>0</v>
      </c>
      <c r="P4040" t="e">
        <f>E4040/L4040</f>
        <v>#DIV/0!</v>
      </c>
      <c r="Q4040" t="s">
        <v>8315</v>
      </c>
      <c r="R4040" t="s">
        <v>8316</v>
      </c>
      <c r="S4040" s="9">
        <f t="shared" si="126"/>
        <v>42444.059768518513</v>
      </c>
      <c r="T4040" s="9">
        <f t="shared" si="127"/>
        <v>42474.059768518513</v>
      </c>
    </row>
    <row r="4041" spans="1:20" ht="45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>E4041/D4041</f>
        <v>0</v>
      </c>
      <c r="P4041" t="e">
        <f>E4041/L4041</f>
        <v>#DIV/0!</v>
      </c>
      <c r="Q4041" t="s">
        <v>8332</v>
      </c>
      <c r="R4041" t="s">
        <v>8333</v>
      </c>
      <c r="S4041" s="9">
        <f t="shared" si="126"/>
        <v>42260.320474537039</v>
      </c>
      <c r="T4041" s="9">
        <f t="shared" si="127"/>
        <v>42290.320474537039</v>
      </c>
    </row>
    <row r="4042" spans="1:20" ht="45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>E4042/D4042</f>
        <v>7.4999999999999997E-3</v>
      </c>
      <c r="P4042">
        <f>E4042/L4042</f>
        <v>25</v>
      </c>
      <c r="Q4042" t="s">
        <v>8332</v>
      </c>
      <c r="R4042" t="s">
        <v>8333</v>
      </c>
      <c r="S4042" s="9">
        <f t="shared" si="126"/>
        <v>42594.316423611112</v>
      </c>
      <c r="T4042" s="9">
        <f t="shared" si="127"/>
        <v>42654.316423611112</v>
      </c>
    </row>
    <row r="4043" spans="1:20" ht="30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>E4043/D4043</f>
        <v>0</v>
      </c>
      <c r="P4043" t="e">
        <f>E4043/L4043</f>
        <v>#DIV/0!</v>
      </c>
      <c r="Q4043" t="s">
        <v>8332</v>
      </c>
      <c r="R4043" t="s">
        <v>8333</v>
      </c>
      <c r="S4043" s="9">
        <f t="shared" si="126"/>
        <v>42154.931145833332</v>
      </c>
      <c r="T4043" s="9">
        <f t="shared" si="127"/>
        <v>42214.931145833332</v>
      </c>
    </row>
    <row r="4044" spans="1:20" ht="45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>E4044/D4044</f>
        <v>0</v>
      </c>
      <c r="P4044" t="e">
        <f>E4044/L4044</f>
        <v>#DIV/0!</v>
      </c>
      <c r="Q4044" t="s">
        <v>8332</v>
      </c>
      <c r="R4044" t="s">
        <v>8333</v>
      </c>
      <c r="S4044" s="9">
        <f t="shared" si="126"/>
        <v>41821.83216435185</v>
      </c>
      <c r="T4044" s="9">
        <f t="shared" si="127"/>
        <v>41851.83216435185</v>
      </c>
    </row>
    <row r="4045" spans="1:20" ht="45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>E4045/D4045</f>
        <v>0.01</v>
      </c>
      <c r="P4045">
        <f>E4045/L4045</f>
        <v>100</v>
      </c>
      <c r="Q4045" t="s">
        <v>8332</v>
      </c>
      <c r="R4045" t="s">
        <v>8333</v>
      </c>
      <c r="S4045" s="9">
        <f t="shared" si="126"/>
        <v>42440.442002314812</v>
      </c>
      <c r="T4045" s="9">
        <f t="shared" si="127"/>
        <v>42499.659722222219</v>
      </c>
    </row>
    <row r="4046" spans="1:20" ht="45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>E4046/D4046</f>
        <v>0</v>
      </c>
      <c r="P4046" t="e">
        <f>E4046/L4046</f>
        <v>#DIV/0!</v>
      </c>
      <c r="Q4046" t="s">
        <v>8332</v>
      </c>
      <c r="R4046" t="s">
        <v>8333</v>
      </c>
      <c r="S4046" s="9">
        <f t="shared" si="126"/>
        <v>41842.772546296292</v>
      </c>
      <c r="T4046" s="9">
        <f t="shared" si="127"/>
        <v>41872.772546296292</v>
      </c>
    </row>
    <row r="4047" spans="1:20" ht="45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>E4047/D4047</f>
        <v>2.6666666666666666E-3</v>
      </c>
      <c r="P4047">
        <f>E4047/L4047</f>
        <v>60</v>
      </c>
      <c r="Q4047" t="s">
        <v>8332</v>
      </c>
      <c r="R4047" t="s">
        <v>8333</v>
      </c>
      <c r="S4047" s="9">
        <f t="shared" si="126"/>
        <v>42087.670578703699</v>
      </c>
      <c r="T4047" s="9">
        <f t="shared" si="127"/>
        <v>42117.670578703699</v>
      </c>
    </row>
    <row r="4048" spans="1:20" ht="45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>E4048/D4048</f>
        <v>5.0000000000000001E-3</v>
      </c>
      <c r="P4048">
        <f>E4048/L4048</f>
        <v>50</v>
      </c>
      <c r="Q4048" t="s">
        <v>8332</v>
      </c>
      <c r="R4048" t="s">
        <v>8333</v>
      </c>
      <c r="S4048" s="9">
        <f t="shared" si="126"/>
        <v>42584.45826388889</v>
      </c>
      <c r="T4048" s="9">
        <f t="shared" si="127"/>
        <v>42614.45826388889</v>
      </c>
    </row>
    <row r="4049" spans="1:20" ht="45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>E4049/D4049</f>
        <v>2.2307692307692306E-2</v>
      </c>
      <c r="P4049">
        <f>E4049/L4049</f>
        <v>72.5</v>
      </c>
      <c r="Q4049" t="s">
        <v>8332</v>
      </c>
      <c r="R4049" t="s">
        <v>8333</v>
      </c>
      <c r="S4049" s="9">
        <f t="shared" si="126"/>
        <v>42233.897129629629</v>
      </c>
      <c r="T4049" s="9">
        <f t="shared" si="127"/>
        <v>42263.897129629629</v>
      </c>
    </row>
    <row r="4050" spans="1:20" ht="45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>E4050/D4050</f>
        <v>8.4285714285714294E-3</v>
      </c>
      <c r="P4050">
        <f>E4050/L4050</f>
        <v>29.5</v>
      </c>
      <c r="Q4050" t="s">
        <v>8332</v>
      </c>
      <c r="R4050" t="s">
        <v>8333</v>
      </c>
      <c r="S4050" s="9">
        <f t="shared" si="126"/>
        <v>42744.694849537038</v>
      </c>
      <c r="T4050" s="9">
        <f t="shared" si="127"/>
        <v>42774.694849537038</v>
      </c>
    </row>
    <row r="4051" spans="1:20" ht="45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>E4051/D4051</f>
        <v>2.5000000000000001E-3</v>
      </c>
      <c r="P4051">
        <f>E4051/L4051</f>
        <v>62.5</v>
      </c>
      <c r="Q4051" t="s">
        <v>8332</v>
      </c>
      <c r="R4051" t="s">
        <v>8333</v>
      </c>
      <c r="S4051" s="9">
        <f t="shared" si="126"/>
        <v>42449.133344907408</v>
      </c>
      <c r="T4051" s="9">
        <f t="shared" si="127"/>
        <v>42509.133344907408</v>
      </c>
    </row>
    <row r="4052" spans="1:20" ht="45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>E4052/D4052</f>
        <v>0</v>
      </c>
      <c r="P4052" t="e">
        <f>E4052/L4052</f>
        <v>#DIV/0!</v>
      </c>
      <c r="Q4052" t="s">
        <v>8332</v>
      </c>
      <c r="R4052" t="s">
        <v>8333</v>
      </c>
      <c r="S4052" s="9">
        <f t="shared" si="126"/>
        <v>42076.911076388882</v>
      </c>
      <c r="T4052" s="9">
        <f t="shared" si="127"/>
        <v>42106.911076388882</v>
      </c>
    </row>
    <row r="4053" spans="1:20" ht="45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>E4053/D4053</f>
        <v>0</v>
      </c>
      <c r="P4053" t="e">
        <f>E4053/L4053</f>
        <v>#DIV/0!</v>
      </c>
      <c r="Q4053" t="s">
        <v>8332</v>
      </c>
      <c r="R4053" t="s">
        <v>8333</v>
      </c>
      <c r="S4053" s="9">
        <f t="shared" si="126"/>
        <v>41829.383668981478</v>
      </c>
      <c r="T4053" s="9">
        <f t="shared" si="127"/>
        <v>41874.383668981478</v>
      </c>
    </row>
    <row r="4054" spans="1:20" ht="45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>E4054/D4054</f>
        <v>0</v>
      </c>
      <c r="P4054" t="e">
        <f>E4054/L4054</f>
        <v>#DIV/0!</v>
      </c>
      <c r="Q4054" t="s">
        <v>8332</v>
      </c>
      <c r="R4054" t="s">
        <v>8333</v>
      </c>
      <c r="S4054" s="9">
        <f t="shared" si="126"/>
        <v>42487.617418981477</v>
      </c>
      <c r="T4054" s="9">
        <f t="shared" si="127"/>
        <v>42508.617418981477</v>
      </c>
    </row>
    <row r="4055" spans="1:20" ht="45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>E4055/D4055</f>
        <v>0</v>
      </c>
      <c r="P4055" t="e">
        <f>E4055/L4055</f>
        <v>#DIV/0!</v>
      </c>
      <c r="Q4055" t="s">
        <v>8332</v>
      </c>
      <c r="R4055" t="s">
        <v>8333</v>
      </c>
      <c r="S4055" s="9">
        <f t="shared" si="126"/>
        <v>41985.900393518517</v>
      </c>
      <c r="T4055" s="9">
        <f t="shared" si="127"/>
        <v>42015.900393518517</v>
      </c>
    </row>
    <row r="4056" spans="1:20" ht="30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>E4056/D4056</f>
        <v>0</v>
      </c>
      <c r="P4056" t="e">
        <f>E4056/L4056</f>
        <v>#DIV/0!</v>
      </c>
      <c r="Q4056" t="s">
        <v>8332</v>
      </c>
      <c r="R4056" t="s">
        <v>8333</v>
      </c>
      <c r="S4056" s="9">
        <f t="shared" si="126"/>
        <v>42059.801469907405</v>
      </c>
      <c r="T4056" s="9">
        <f t="shared" si="127"/>
        <v>42104.759803240733</v>
      </c>
    </row>
    <row r="4057" spans="1:20" ht="45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>E4057/D4057</f>
        <v>0</v>
      </c>
      <c r="P4057" t="e">
        <f>E4057/L4057</f>
        <v>#DIV/0!</v>
      </c>
      <c r="Q4057" t="s">
        <v>8332</v>
      </c>
      <c r="R4057" t="s">
        <v>8333</v>
      </c>
      <c r="S4057" s="9">
        <f t="shared" si="126"/>
        <v>41830.612233796295</v>
      </c>
      <c r="T4057" s="9">
        <f t="shared" si="127"/>
        <v>41855.612233796295</v>
      </c>
    </row>
    <row r="4058" spans="1:20" ht="45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>E4058/D4058</f>
        <v>0</v>
      </c>
      <c r="P4058" t="e">
        <f>E4058/L4058</f>
        <v>#DIV/0!</v>
      </c>
      <c r="Q4058" t="s">
        <v>8332</v>
      </c>
      <c r="R4058" t="s">
        <v>8333</v>
      </c>
      <c r="S4058" s="9">
        <f t="shared" si="126"/>
        <v>42237.814571759256</v>
      </c>
      <c r="T4058" s="9">
        <f t="shared" si="127"/>
        <v>42286.499999999993</v>
      </c>
    </row>
    <row r="4059" spans="1:20" ht="45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>E4059/D4059</f>
        <v>1.3849999999999999E-3</v>
      </c>
      <c r="P4059">
        <f>E4059/L4059</f>
        <v>23.083333333333332</v>
      </c>
      <c r="Q4059" t="s">
        <v>8332</v>
      </c>
      <c r="R4059" t="s">
        <v>8333</v>
      </c>
      <c r="S4059" s="9">
        <f t="shared" si="126"/>
        <v>41837.621562499997</v>
      </c>
      <c r="T4059" s="9">
        <f t="shared" si="127"/>
        <v>41897.621562499997</v>
      </c>
    </row>
    <row r="4060" spans="1:20" ht="45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>E4060/D4060</f>
        <v>6.0000000000000001E-3</v>
      </c>
      <c r="P4060">
        <f>E4060/L4060</f>
        <v>25.5</v>
      </c>
      <c r="Q4060" t="s">
        <v>8332</v>
      </c>
      <c r="R4060" t="s">
        <v>8333</v>
      </c>
      <c r="S4060" s="9">
        <f t="shared" si="126"/>
        <v>42110.118090277778</v>
      </c>
      <c r="T4060" s="9">
        <f t="shared" si="127"/>
        <v>42139.916666666664</v>
      </c>
    </row>
    <row r="4061" spans="1:20" ht="45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>E4061/D4061</f>
        <v>0.33559730999999998</v>
      </c>
      <c r="P4061">
        <f>E4061/L4061</f>
        <v>223.58248500999335</v>
      </c>
      <c r="Q4061" t="s">
        <v>8315</v>
      </c>
      <c r="R4061" t="s">
        <v>8351</v>
      </c>
      <c r="S4061" s="9">
        <f t="shared" si="126"/>
        <v>42689.374016203707</v>
      </c>
      <c r="T4061" s="9">
        <f t="shared" si="127"/>
        <v>42725.124305555553</v>
      </c>
    </row>
    <row r="4062" spans="1:20" ht="45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>E4062/D4062</f>
        <v>2.053E-2</v>
      </c>
      <c r="P4062">
        <f>E4062/L4062</f>
        <v>39.480769230769234</v>
      </c>
      <c r="Q4062" t="s">
        <v>8315</v>
      </c>
      <c r="R4062" t="s">
        <v>8351</v>
      </c>
      <c r="S4062" s="9">
        <f t="shared" si="126"/>
        <v>42774.583738425928</v>
      </c>
      <c r="T4062" s="9">
        <f t="shared" si="127"/>
        <v>42804.583738425928</v>
      </c>
    </row>
    <row r="4063" spans="1:20" ht="45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>E4063/D4063</f>
        <v>0.105</v>
      </c>
      <c r="P4063">
        <f>E4063/L4063</f>
        <v>91.304347826086953</v>
      </c>
      <c r="Q4063" t="s">
        <v>8315</v>
      </c>
      <c r="R4063" t="s">
        <v>8351</v>
      </c>
      <c r="S4063" s="9">
        <f t="shared" si="126"/>
        <v>41921.634293981479</v>
      </c>
      <c r="T4063" s="9">
        <f t="shared" si="127"/>
        <v>41951.675960648143</v>
      </c>
    </row>
    <row r="4064" spans="1:20" ht="45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>E4064/D4064</f>
        <v>8.4172839999999999E-2</v>
      </c>
      <c r="P4064">
        <f>E4064/L4064</f>
        <v>78.666205607476627</v>
      </c>
      <c r="Q4064" t="s">
        <v>8315</v>
      </c>
      <c r="R4064" t="s">
        <v>8351</v>
      </c>
      <c r="S4064" s="9">
        <f t="shared" si="126"/>
        <v>42226.10496527778</v>
      </c>
      <c r="T4064" s="9">
        <f t="shared" si="127"/>
        <v>42256.10496527778</v>
      </c>
    </row>
    <row r="4065" spans="1:20" ht="45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>E4065/D4065</f>
        <v>1.44E-2</v>
      </c>
      <c r="P4065">
        <f>E4065/L4065</f>
        <v>12</v>
      </c>
      <c r="Q4065" t="s">
        <v>8315</v>
      </c>
      <c r="R4065" t="s">
        <v>8351</v>
      </c>
      <c r="S4065" s="9">
        <f t="shared" si="126"/>
        <v>42200.053460648145</v>
      </c>
      <c r="T4065" s="9">
        <f t="shared" si="127"/>
        <v>42230.053460648145</v>
      </c>
    </row>
    <row r="4066" spans="1:20" ht="45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>E4066/D4066</f>
        <v>8.8333333333333337E-3</v>
      </c>
      <c r="P4066">
        <f>E4066/L4066</f>
        <v>17.666666666666668</v>
      </c>
      <c r="Q4066" t="s">
        <v>8315</v>
      </c>
      <c r="R4066" t="s">
        <v>8351</v>
      </c>
      <c r="S4066" s="9">
        <f t="shared" si="126"/>
        <v>42408.506481481476</v>
      </c>
      <c r="T4066" s="9">
        <f t="shared" si="127"/>
        <v>42438.506481481476</v>
      </c>
    </row>
    <row r="4067" spans="1:20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>E4067/D4067</f>
        <v>9.9200000000000004E-4</v>
      </c>
      <c r="P4067">
        <f>E4067/L4067</f>
        <v>41.333333333333336</v>
      </c>
      <c r="Q4067" t="s">
        <v>8315</v>
      </c>
      <c r="R4067" t="s">
        <v>8351</v>
      </c>
      <c r="S4067" s="9">
        <f t="shared" si="126"/>
        <v>42341.788668981484</v>
      </c>
      <c r="T4067" s="9">
        <f t="shared" si="127"/>
        <v>42401.788668981484</v>
      </c>
    </row>
    <row r="4068" spans="1:20" ht="45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>E4068/D4068</f>
        <v>5.966666666666667E-3</v>
      </c>
      <c r="P4068">
        <f>E4068/L4068</f>
        <v>71.599999999999994</v>
      </c>
      <c r="Q4068" t="s">
        <v>8315</v>
      </c>
      <c r="R4068" t="s">
        <v>8351</v>
      </c>
      <c r="S4068" s="9">
        <f t="shared" si="126"/>
        <v>42695.416006944441</v>
      </c>
      <c r="T4068" s="9">
        <f t="shared" si="127"/>
        <v>42725.416006944441</v>
      </c>
    </row>
    <row r="4069" spans="1:20" ht="45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>E4069/D4069</f>
        <v>1.8689285714285714E-2</v>
      </c>
      <c r="P4069">
        <f>E4069/L4069</f>
        <v>307.8235294117647</v>
      </c>
      <c r="Q4069" t="s">
        <v>8315</v>
      </c>
      <c r="R4069" t="s">
        <v>8351</v>
      </c>
      <c r="S4069" s="9">
        <f t="shared" si="126"/>
        <v>42327.597326388888</v>
      </c>
      <c r="T4069" s="9">
        <f t="shared" si="127"/>
        <v>42355.597326388888</v>
      </c>
    </row>
    <row r="4070" spans="1:20" ht="45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>E4070/D4070</f>
        <v>8.8500000000000002E-3</v>
      </c>
      <c r="P4070">
        <f>E4070/L4070</f>
        <v>80.454545454545453</v>
      </c>
      <c r="Q4070" t="s">
        <v>8315</v>
      </c>
      <c r="R4070" t="s">
        <v>8351</v>
      </c>
      <c r="S4070" s="9">
        <f t="shared" si="126"/>
        <v>41952.950520833336</v>
      </c>
      <c r="T4070" s="9">
        <f t="shared" si="127"/>
        <v>41982.950520833336</v>
      </c>
    </row>
    <row r="4071" spans="1:20" ht="45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>E4071/D4071</f>
        <v>0.1152156862745098</v>
      </c>
      <c r="P4071">
        <f>E4071/L4071</f>
        <v>83.942857142857136</v>
      </c>
      <c r="Q4071" t="s">
        <v>8315</v>
      </c>
      <c r="R4071" t="s">
        <v>8351</v>
      </c>
      <c r="S4071" s="9">
        <f t="shared" si="126"/>
        <v>41771.443599537037</v>
      </c>
      <c r="T4071" s="9">
        <f t="shared" si="127"/>
        <v>41802.958333333328</v>
      </c>
    </row>
    <row r="4072" spans="1:20" ht="45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>E4072/D4072</f>
        <v>5.1000000000000004E-4</v>
      </c>
      <c r="P4072">
        <f>E4072/L4072</f>
        <v>8.5</v>
      </c>
      <c r="Q4072" t="s">
        <v>8315</v>
      </c>
      <c r="R4072" t="s">
        <v>8351</v>
      </c>
      <c r="S4072" s="9">
        <f t="shared" si="126"/>
        <v>42055.392662037033</v>
      </c>
      <c r="T4072" s="9">
        <f t="shared" si="127"/>
        <v>42115.350995370369</v>
      </c>
    </row>
    <row r="4073" spans="1:20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>E4073/D4073</f>
        <v>0.21033333333333334</v>
      </c>
      <c r="P4073">
        <f>E4073/L4073</f>
        <v>73.372093023255815</v>
      </c>
      <c r="Q4073" t="s">
        <v>8315</v>
      </c>
      <c r="R4073" t="s">
        <v>8351</v>
      </c>
      <c r="S4073" s="9">
        <f t="shared" si="126"/>
        <v>42381.657951388886</v>
      </c>
      <c r="T4073" s="9">
        <f t="shared" si="127"/>
        <v>42409.624999999993</v>
      </c>
    </row>
    <row r="4074" spans="1:20" ht="30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>E4074/D4074</f>
        <v>0.11436666666666667</v>
      </c>
      <c r="P4074">
        <f>E4074/L4074</f>
        <v>112.86184210526316</v>
      </c>
      <c r="Q4074" t="s">
        <v>8315</v>
      </c>
      <c r="R4074" t="s">
        <v>8351</v>
      </c>
      <c r="S4074" s="9">
        <f t="shared" si="126"/>
        <v>42767.480185185188</v>
      </c>
      <c r="T4074" s="9">
        <f t="shared" si="127"/>
        <v>42806.583333333336</v>
      </c>
    </row>
    <row r="4075" spans="1:20" ht="45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>E4075/D4075</f>
        <v>0.18737933333333334</v>
      </c>
      <c r="P4075">
        <f>E4075/L4075</f>
        <v>95.277627118644077</v>
      </c>
      <c r="Q4075" t="s">
        <v>8315</v>
      </c>
      <c r="R4075" t="s">
        <v>8351</v>
      </c>
      <c r="S4075" s="9">
        <f t="shared" si="126"/>
        <v>42551.720520833333</v>
      </c>
      <c r="T4075" s="9">
        <f t="shared" si="127"/>
        <v>42584.854166666664</v>
      </c>
    </row>
    <row r="4076" spans="1:20" ht="45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>E4076/D4076</f>
        <v>9.2857142857142856E-4</v>
      </c>
      <c r="P4076">
        <f>E4076/L4076</f>
        <v>22.75</v>
      </c>
      <c r="Q4076" t="s">
        <v>8315</v>
      </c>
      <c r="R4076" t="s">
        <v>8351</v>
      </c>
      <c r="S4076" s="9">
        <f t="shared" si="126"/>
        <v>42551.675856481474</v>
      </c>
      <c r="T4076" s="9">
        <f t="shared" si="127"/>
        <v>42581.675856481474</v>
      </c>
    </row>
    <row r="4077" spans="1:20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>E4077/D4077</f>
        <v>2.720408163265306E-2</v>
      </c>
      <c r="P4077">
        <f>E4077/L4077</f>
        <v>133.30000000000001</v>
      </c>
      <c r="Q4077" t="s">
        <v>8315</v>
      </c>
      <c r="R4077" t="s">
        <v>8351</v>
      </c>
      <c r="S4077" s="9">
        <f t="shared" si="126"/>
        <v>42081.861226851848</v>
      </c>
      <c r="T4077" s="9">
        <f t="shared" si="127"/>
        <v>42111.861226851848</v>
      </c>
    </row>
    <row r="4078" spans="1:20" ht="45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>E4078/D4078</f>
        <v>9.5E-4</v>
      </c>
      <c r="P4078">
        <f>E4078/L4078</f>
        <v>3.8</v>
      </c>
      <c r="Q4078" t="s">
        <v>8315</v>
      </c>
      <c r="R4078" t="s">
        <v>8351</v>
      </c>
      <c r="S4078" s="9">
        <f t="shared" si="126"/>
        <v>42272.504837962959</v>
      </c>
      <c r="T4078" s="9">
        <f t="shared" si="127"/>
        <v>42332.546504629623</v>
      </c>
    </row>
    <row r="4079" spans="1:20" ht="60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>E4079/D4079</f>
        <v>2.1919999999999999E-2</v>
      </c>
      <c r="P4079">
        <f>E4079/L4079</f>
        <v>18.896551724137932</v>
      </c>
      <c r="Q4079" t="s">
        <v>8313</v>
      </c>
      <c r="R4079" t="s">
        <v>8353</v>
      </c>
      <c r="S4079" s="9">
        <f t="shared" si="126"/>
        <v>41872.594594907401</v>
      </c>
      <c r="T4079" s="9">
        <f t="shared" si="127"/>
        <v>41917.594594907401</v>
      </c>
    </row>
    <row r="4080" spans="1:20" ht="45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>E4080/D4080</f>
        <v>8.0250000000000002E-2</v>
      </c>
      <c r="P4080">
        <f>E4080/L4080</f>
        <v>200.625</v>
      </c>
      <c r="Q4080" t="s">
        <v>8313</v>
      </c>
      <c r="R4080" t="s">
        <v>8353</v>
      </c>
      <c r="S4080" s="9">
        <f t="shared" si="126"/>
        <v>42628.481932870367</v>
      </c>
      <c r="T4080" s="9">
        <f t="shared" si="127"/>
        <v>42659.958333333336</v>
      </c>
    </row>
    <row r="4081" spans="1:20" ht="45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>E4081/D4081</f>
        <v>1.5125E-3</v>
      </c>
      <c r="P4081">
        <f>E4081/L4081</f>
        <v>201.66666666666666</v>
      </c>
      <c r="Q4081" t="s">
        <v>8313</v>
      </c>
      <c r="R4081" t="s">
        <v>8353</v>
      </c>
      <c r="S4081" s="9">
        <f t="shared" si="126"/>
        <v>42255.583576388883</v>
      </c>
      <c r="T4081" s="9">
        <f t="shared" si="127"/>
        <v>42285.583576388883</v>
      </c>
    </row>
    <row r="4082" spans="1:20" ht="45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>E4082/D4082</f>
        <v>0</v>
      </c>
      <c r="P4082" t="e">
        <f>E4082/L4082</f>
        <v>#DIV/0!</v>
      </c>
      <c r="Q4082" t="s">
        <v>8313</v>
      </c>
      <c r="R4082" t="s">
        <v>8353</v>
      </c>
      <c r="S4082" s="9">
        <f t="shared" si="126"/>
        <v>42790.375034722216</v>
      </c>
      <c r="T4082" s="9">
        <f t="shared" si="127"/>
        <v>42810.333368055552</v>
      </c>
    </row>
    <row r="4083" spans="1:20" ht="30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>E4083/D4083</f>
        <v>0.59583333333333333</v>
      </c>
      <c r="P4083">
        <f>E4083/L4083</f>
        <v>65</v>
      </c>
      <c r="Q4083" t="s">
        <v>8313</v>
      </c>
      <c r="R4083" t="s">
        <v>8353</v>
      </c>
      <c r="S4083" s="9">
        <f t="shared" si="126"/>
        <v>42141.532974537033</v>
      </c>
      <c r="T4083" s="9">
        <f t="shared" si="127"/>
        <v>42171.532974537033</v>
      </c>
    </row>
    <row r="4084" spans="1:20" ht="45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>E4084/D4084</f>
        <v>0.16734177215189874</v>
      </c>
      <c r="P4084">
        <f>E4084/L4084</f>
        <v>66.099999999999994</v>
      </c>
      <c r="Q4084" t="s">
        <v>8313</v>
      </c>
      <c r="R4084" t="s">
        <v>8353</v>
      </c>
      <c r="S4084" s="9">
        <f t="shared" si="126"/>
        <v>42464.750578703701</v>
      </c>
      <c r="T4084" s="9">
        <f t="shared" si="127"/>
        <v>42494.750578703701</v>
      </c>
    </row>
    <row r="4085" spans="1:20" ht="45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>E4085/D4085</f>
        <v>1.8666666666666668E-2</v>
      </c>
      <c r="P4085">
        <f>E4085/L4085</f>
        <v>93.333333333333329</v>
      </c>
      <c r="Q4085" t="s">
        <v>8313</v>
      </c>
      <c r="R4085" t="s">
        <v>8353</v>
      </c>
      <c r="S4085" s="9">
        <f t="shared" si="126"/>
        <v>42030.80291666666</v>
      </c>
      <c r="T4085" s="9">
        <f t="shared" si="127"/>
        <v>42090.761249999996</v>
      </c>
    </row>
    <row r="4086" spans="1:20" ht="45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>E4086/D4086</f>
        <v>0</v>
      </c>
      <c r="P4086" t="e">
        <f>E4086/L4086</f>
        <v>#DIV/0!</v>
      </c>
      <c r="Q4086" t="s">
        <v>8313</v>
      </c>
      <c r="R4086" t="s">
        <v>8353</v>
      </c>
      <c r="S4086" s="9">
        <f t="shared" si="126"/>
        <v>42438.570798611108</v>
      </c>
      <c r="T4086" s="9">
        <f t="shared" si="127"/>
        <v>42498.529131944444</v>
      </c>
    </row>
    <row r="4087" spans="1:20" ht="45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>E4087/D4087</f>
        <v>0</v>
      </c>
      <c r="P4087" t="e">
        <f>E4087/L4087</f>
        <v>#DIV/0!</v>
      </c>
      <c r="Q4087" t="s">
        <v>8313</v>
      </c>
      <c r="R4087" t="s">
        <v>8353</v>
      </c>
      <c r="S4087" s="9">
        <f t="shared" si="126"/>
        <v>42497.800057870372</v>
      </c>
      <c r="T4087" s="9">
        <f t="shared" si="127"/>
        <v>42527.800057870372</v>
      </c>
    </row>
    <row r="4088" spans="1:20" ht="45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>E4088/D4088</f>
        <v>0</v>
      </c>
      <c r="P4088" t="e">
        <f>E4088/L4088</f>
        <v>#DIV/0!</v>
      </c>
      <c r="Q4088" t="s">
        <v>8313</v>
      </c>
      <c r="R4088" t="s">
        <v>8353</v>
      </c>
      <c r="S4088" s="9">
        <f t="shared" si="126"/>
        <v>41863.54887731481</v>
      </c>
      <c r="T4088" s="9">
        <f t="shared" si="127"/>
        <v>41893.54887731481</v>
      </c>
    </row>
    <row r="4089" spans="1:20" ht="30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>E4089/D4089</f>
        <v>6.6666666666666671E-3</v>
      </c>
      <c r="P4089">
        <f>E4089/L4089</f>
        <v>10</v>
      </c>
      <c r="Q4089" t="s">
        <v>8313</v>
      </c>
      <c r="R4089" t="s">
        <v>8353</v>
      </c>
      <c r="S4089" s="9">
        <f t="shared" si="126"/>
        <v>41848.471469907403</v>
      </c>
      <c r="T4089" s="9">
        <f t="shared" si="127"/>
        <v>41908.471469907403</v>
      </c>
    </row>
    <row r="4090" spans="1:20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>E4090/D4090</f>
        <v>0.58291457286432158</v>
      </c>
      <c r="P4090">
        <f>E4090/L4090</f>
        <v>58</v>
      </c>
      <c r="Q4090" t="s">
        <v>8313</v>
      </c>
      <c r="R4090" t="s">
        <v>8353</v>
      </c>
      <c r="S4090" s="9">
        <f t="shared" si="126"/>
        <v>42678.723749999997</v>
      </c>
      <c r="T4090" s="9">
        <f t="shared" si="127"/>
        <v>42683.765416666669</v>
      </c>
    </row>
    <row r="4091" spans="1:20" ht="45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>E4091/D4091</f>
        <v>0.68153600000000003</v>
      </c>
      <c r="P4091">
        <f>E4091/L4091</f>
        <v>244.80459770114942</v>
      </c>
      <c r="Q4091" t="s">
        <v>8313</v>
      </c>
      <c r="R4091" t="s">
        <v>8353</v>
      </c>
      <c r="S4091" s="9">
        <f t="shared" si="126"/>
        <v>42530.784699074073</v>
      </c>
      <c r="T4091" s="9">
        <f t="shared" si="127"/>
        <v>42560.784699074073</v>
      </c>
    </row>
    <row r="4092" spans="1:20" ht="30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>E4092/D4092</f>
        <v>3.2499999999999997E-5</v>
      </c>
      <c r="P4092">
        <f>E4092/L4092</f>
        <v>6.5</v>
      </c>
      <c r="Q4092" t="s">
        <v>8313</v>
      </c>
      <c r="R4092" t="s">
        <v>8353</v>
      </c>
      <c r="S4092" s="9">
        <f t="shared" si="126"/>
        <v>41977.571770833332</v>
      </c>
      <c r="T4092" s="9">
        <f t="shared" si="127"/>
        <v>42037.571770833332</v>
      </c>
    </row>
    <row r="4093" spans="1:20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>E4093/D4093</f>
        <v>0</v>
      </c>
      <c r="P4093" t="e">
        <f>E4093/L4093</f>
        <v>#DIV/0!</v>
      </c>
      <c r="Q4093" t="s">
        <v>8313</v>
      </c>
      <c r="R4093" t="s">
        <v>8353</v>
      </c>
      <c r="S4093" s="9">
        <f t="shared" si="126"/>
        <v>42345.998518518514</v>
      </c>
      <c r="T4093" s="9">
        <f t="shared" si="127"/>
        <v>42375.998518518514</v>
      </c>
    </row>
    <row r="4094" spans="1:20" ht="75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>E4094/D4094</f>
        <v>4.1599999999999998E-2</v>
      </c>
      <c r="P4094">
        <f>E4094/L4094</f>
        <v>61.176470588235297</v>
      </c>
      <c r="Q4094" t="s">
        <v>8313</v>
      </c>
      <c r="R4094" t="s">
        <v>8353</v>
      </c>
      <c r="S4094" s="9">
        <f t="shared" si="126"/>
        <v>42426.809745370367</v>
      </c>
      <c r="T4094" s="9">
        <f t="shared" si="127"/>
        <v>42456.768078703702</v>
      </c>
    </row>
    <row r="4095" spans="1:20" ht="45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>E4095/D4095</f>
        <v>0</v>
      </c>
      <c r="P4095" t="e">
        <f>E4095/L4095</f>
        <v>#DIV/0!</v>
      </c>
      <c r="Q4095" t="s">
        <v>8313</v>
      </c>
      <c r="R4095" t="s">
        <v>8353</v>
      </c>
      <c r="S4095" s="9">
        <f t="shared" si="126"/>
        <v>42034.648483796293</v>
      </c>
      <c r="T4095" s="9">
        <f t="shared" si="127"/>
        <v>42064.648483796293</v>
      </c>
    </row>
    <row r="4096" spans="1:20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>E4096/D4096</f>
        <v>2E-3</v>
      </c>
      <c r="P4096">
        <f>E4096/L4096</f>
        <v>10</v>
      </c>
      <c r="Q4096" t="s">
        <v>8313</v>
      </c>
      <c r="R4096" t="s">
        <v>8355</v>
      </c>
      <c r="S4096" s="9">
        <f t="shared" si="126"/>
        <v>41865.45144675926</v>
      </c>
      <c r="T4096" s="9">
        <f t="shared" si="127"/>
        <v>41890.45144675926</v>
      </c>
    </row>
    <row r="4097" spans="1:20" ht="30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>E4097/D4097</f>
        <v>3.44748684310884E-2</v>
      </c>
      <c r="P4097">
        <f>E4097/L4097</f>
        <v>30.133333333333333</v>
      </c>
      <c r="Q4097" t="s">
        <v>8313</v>
      </c>
      <c r="R4097" t="s">
        <v>8355</v>
      </c>
      <c r="S4097" s="9">
        <f t="shared" si="126"/>
        <v>42047.516111111108</v>
      </c>
      <c r="T4097" s="9">
        <f t="shared" si="127"/>
        <v>42076.924305555549</v>
      </c>
    </row>
    <row r="4098" spans="1:20" ht="45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>E4098/D4098</f>
        <v>0.15</v>
      </c>
      <c r="P4098">
        <f>E4098/L4098</f>
        <v>150</v>
      </c>
      <c r="Q4098" t="s">
        <v>8313</v>
      </c>
      <c r="R4098" t="s">
        <v>8355</v>
      </c>
      <c r="S4098" s="9">
        <f t="shared" si="126"/>
        <v>41792.963865740741</v>
      </c>
      <c r="T4098" s="9">
        <f t="shared" si="127"/>
        <v>41822.963865740741</v>
      </c>
    </row>
    <row r="4099" spans="1:20" ht="30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>E4099/D4099</f>
        <v>2.6666666666666668E-2</v>
      </c>
      <c r="P4099">
        <f>E4099/L4099</f>
        <v>13.333333333333334</v>
      </c>
      <c r="Q4099" t="s">
        <v>8313</v>
      </c>
      <c r="R4099" t="s">
        <v>8355</v>
      </c>
      <c r="S4099" s="9">
        <f t="shared" ref="S4099:S4115" si="128">(J4099/86400)+25569+(-5/24)</f>
        <v>42763.572337962956</v>
      </c>
      <c r="T4099" s="9">
        <f t="shared" ref="T4099:T4115" si="129">(I4099/86400)+25569+(-5/24)</f>
        <v>42823.530671296299</v>
      </c>
    </row>
    <row r="4100" spans="1:20" ht="45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>E4100/D4100</f>
        <v>0</v>
      </c>
      <c r="P4100" t="e">
        <f>E4100/L4100</f>
        <v>#DIV/0!</v>
      </c>
      <c r="Q4100" t="s">
        <v>8313</v>
      </c>
      <c r="R4100" t="s">
        <v>8355</v>
      </c>
      <c r="S4100" s="9">
        <f t="shared" si="128"/>
        <v>42179.9374537037</v>
      </c>
      <c r="T4100" s="9">
        <f t="shared" si="129"/>
        <v>42229.9374537037</v>
      </c>
    </row>
    <row r="4101" spans="1:20" ht="45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>E4101/D4101</f>
        <v>0</v>
      </c>
      <c r="P4101" t="e">
        <f>E4101/L4101</f>
        <v>#DIV/0!</v>
      </c>
      <c r="Q4101" t="s">
        <v>8313</v>
      </c>
      <c r="R4101" t="s">
        <v>8355</v>
      </c>
      <c r="S4101" s="9">
        <f t="shared" si="128"/>
        <v>42255.487673611111</v>
      </c>
      <c r="T4101" s="9">
        <f t="shared" si="129"/>
        <v>42285.487673611111</v>
      </c>
    </row>
    <row r="4102" spans="1:20" ht="45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>E4102/D4102</f>
        <v>0</v>
      </c>
      <c r="P4102" t="e">
        <f>E4102/L4102</f>
        <v>#DIV/0!</v>
      </c>
      <c r="Q4102" t="s">
        <v>8313</v>
      </c>
      <c r="R4102" t="s">
        <v>8355</v>
      </c>
      <c r="S4102" s="9">
        <f t="shared" si="128"/>
        <v>42006.808124999996</v>
      </c>
      <c r="T4102" s="9">
        <f t="shared" si="129"/>
        <v>42027.833333333336</v>
      </c>
    </row>
    <row r="4103" spans="1:20" ht="45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>E4103/D4103</f>
        <v>0</v>
      </c>
      <c r="P4103" t="e">
        <f>E4103/L4103</f>
        <v>#DIV/0!</v>
      </c>
      <c r="Q4103" t="s">
        <v>8313</v>
      </c>
      <c r="R4103" t="s">
        <v>8355</v>
      </c>
      <c r="S4103" s="9">
        <f t="shared" si="128"/>
        <v>42615.138483796291</v>
      </c>
      <c r="T4103" s="9">
        <f t="shared" si="129"/>
        <v>42616.208333333336</v>
      </c>
    </row>
    <row r="4104" spans="1:20" ht="45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>E4104/D4104</f>
        <v>0.52794871794871789</v>
      </c>
      <c r="P4104">
        <f>E4104/L4104</f>
        <v>44.760869565217391</v>
      </c>
      <c r="Q4104" t="s">
        <v>8313</v>
      </c>
      <c r="R4104" t="s">
        <v>8355</v>
      </c>
      <c r="S4104" s="9">
        <f t="shared" si="128"/>
        <v>42372.415833333333</v>
      </c>
      <c r="T4104" s="9">
        <f t="shared" si="129"/>
        <v>42402.415833333333</v>
      </c>
    </row>
    <row r="4105" spans="1:20" ht="45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>E4105/D4105</f>
        <v>4.9639999999999997E-2</v>
      </c>
      <c r="P4105">
        <f>E4105/L4105</f>
        <v>88.642857142857139</v>
      </c>
      <c r="Q4105" t="s">
        <v>8313</v>
      </c>
      <c r="R4105" t="s">
        <v>8355</v>
      </c>
      <c r="S4105" s="9">
        <f t="shared" si="128"/>
        <v>42682.469351851854</v>
      </c>
      <c r="T4105" s="9">
        <f t="shared" si="129"/>
        <v>42712.469351851854</v>
      </c>
    </row>
    <row r="4106" spans="1:20" ht="45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>E4106/D4106</f>
        <v>5.5555555555555556E-4</v>
      </c>
      <c r="P4106">
        <f>E4106/L4106</f>
        <v>10</v>
      </c>
      <c r="Q4106" t="s">
        <v>8313</v>
      </c>
      <c r="R4106" t="s">
        <v>8355</v>
      </c>
      <c r="S4106" s="9">
        <f t="shared" si="128"/>
        <v>42154.610486111109</v>
      </c>
      <c r="T4106" s="9">
        <f t="shared" si="129"/>
        <v>42184.957638888889</v>
      </c>
    </row>
    <row r="4107" spans="1:20" ht="45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>E4107/D4107</f>
        <v>0</v>
      </c>
      <c r="P4107" t="e">
        <f>E4107/L4107</f>
        <v>#DIV/0!</v>
      </c>
      <c r="Q4107" t="s">
        <v>8313</v>
      </c>
      <c r="R4107" t="s">
        <v>8355</v>
      </c>
      <c r="S4107" s="9">
        <f t="shared" si="128"/>
        <v>41999.652731481481</v>
      </c>
      <c r="T4107" s="9">
        <f t="shared" si="129"/>
        <v>42029.652731481481</v>
      </c>
    </row>
    <row r="4108" spans="1:20" ht="45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>E4108/D4108</f>
        <v>0.13066666666666665</v>
      </c>
      <c r="P4108">
        <f>E4108/L4108</f>
        <v>57.647058823529413</v>
      </c>
      <c r="Q4108" t="s">
        <v>8313</v>
      </c>
      <c r="R4108" t="s">
        <v>8355</v>
      </c>
      <c r="S4108" s="9">
        <f t="shared" si="128"/>
        <v>41815.606712962959</v>
      </c>
      <c r="T4108" s="9">
        <f t="shared" si="129"/>
        <v>41850.75</v>
      </c>
    </row>
    <row r="4109" spans="1:20" ht="30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>E4109/D4109</f>
        <v>0.05</v>
      </c>
      <c r="P4109">
        <f>E4109/L4109</f>
        <v>25</v>
      </c>
      <c r="Q4109" t="s">
        <v>8313</v>
      </c>
      <c r="R4109" t="s">
        <v>8355</v>
      </c>
      <c r="S4109" s="9">
        <f t="shared" si="128"/>
        <v>42755.810173611106</v>
      </c>
      <c r="T4109" s="9">
        <f t="shared" si="129"/>
        <v>42785.810173611106</v>
      </c>
    </row>
    <row r="4110" spans="1:20" ht="45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>E4110/D4110</f>
        <v>0</v>
      </c>
      <c r="P4110" t="e">
        <f>E4110/L4110</f>
        <v>#DIV/0!</v>
      </c>
      <c r="Q4110" t="s">
        <v>8313</v>
      </c>
      <c r="R4110" t="s">
        <v>8355</v>
      </c>
      <c r="S4110" s="9">
        <f t="shared" si="128"/>
        <v>42373.77511574074</v>
      </c>
      <c r="T4110" s="9">
        <f t="shared" si="129"/>
        <v>42400.752083333333</v>
      </c>
    </row>
    <row r="4111" spans="1:20" ht="45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>E4111/D4111</f>
        <v>0</v>
      </c>
      <c r="P4111" t="e">
        <f>E4111/L4111</f>
        <v>#DIV/0!</v>
      </c>
      <c r="Q4111" t="s">
        <v>8313</v>
      </c>
      <c r="R4111" t="s">
        <v>8355</v>
      </c>
      <c r="S4111" s="9">
        <f t="shared" si="128"/>
        <v>41854.394317129627</v>
      </c>
      <c r="T4111" s="9">
        <f t="shared" si="129"/>
        <v>41884.394317129627</v>
      </c>
    </row>
    <row r="4112" spans="1:20" ht="45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>E4112/D4112</f>
        <v>0</v>
      </c>
      <c r="P4112" t="e">
        <f>E4112/L4112</f>
        <v>#DIV/0!</v>
      </c>
      <c r="Q4112" t="s">
        <v>8313</v>
      </c>
      <c r="R4112" t="s">
        <v>8355</v>
      </c>
      <c r="S4112" s="9">
        <f t="shared" si="128"/>
        <v>42065.583240740736</v>
      </c>
      <c r="T4112" s="9">
        <f t="shared" si="129"/>
        <v>42090.541574074072</v>
      </c>
    </row>
    <row r="4113" spans="1:20" ht="45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>E4113/D4113</f>
        <v>0</v>
      </c>
      <c r="P4113" t="e">
        <f>E4113/L4113</f>
        <v>#DIV/0!</v>
      </c>
      <c r="Q4113" t="s">
        <v>8313</v>
      </c>
      <c r="R4113" t="s">
        <v>8355</v>
      </c>
      <c r="S4113" s="9">
        <f t="shared" si="128"/>
        <v>42469.742951388886</v>
      </c>
      <c r="T4113" s="9">
        <f t="shared" si="129"/>
        <v>42499.742951388886</v>
      </c>
    </row>
    <row r="4114" spans="1:20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>E4114/D4114</f>
        <v>0</v>
      </c>
      <c r="P4114" t="e">
        <f>E4114/L4114</f>
        <v>#DIV/0!</v>
      </c>
      <c r="Q4114" t="s">
        <v>8313</v>
      </c>
      <c r="R4114" t="s">
        <v>8355</v>
      </c>
      <c r="S4114" s="9">
        <f t="shared" si="128"/>
        <v>41954.019699074073</v>
      </c>
      <c r="T4114" s="9">
        <f t="shared" si="129"/>
        <v>41984.019699074073</v>
      </c>
    </row>
    <row r="4115" spans="1:20" ht="45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>E4115/D4115</f>
        <v>1.7500000000000002E-2</v>
      </c>
      <c r="P4115">
        <f>E4115/L4115</f>
        <v>17.5</v>
      </c>
      <c r="Q4115" t="s">
        <v>8313</v>
      </c>
      <c r="R4115" t="s">
        <v>8355</v>
      </c>
      <c r="S4115" s="9">
        <f t="shared" si="128"/>
        <v>42079.649641203701</v>
      </c>
      <c r="T4115" s="9">
        <f t="shared" si="129"/>
        <v>42125.708333333336</v>
      </c>
    </row>
  </sheetData>
  <autoFilter ref="A1:T4115" xr:uid="{2CA17DB8-3C7D-7449-8504-832D03DBE1E0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CD6C9-6602-9841-8A6D-1760CAE02F82}">
  <dimension ref="A1:F14"/>
  <sheetViews>
    <sheetView zoomScaleNormal="100" workbookViewId="0">
      <selection activeCell="F14" sqref="F1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8218</v>
      </c>
    </row>
    <row r="4" spans="1:6" x14ac:dyDescent="0.2">
      <c r="A4" s="6" t="s">
        <v>8356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t="s">
        <v>8306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t="s">
        <v>8332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t="s">
        <v>8329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t="s">
        <v>8327</v>
      </c>
      <c r="B8" s="8"/>
      <c r="C8" s="8"/>
      <c r="D8" s="8"/>
      <c r="E8" s="8">
        <v>24</v>
      </c>
      <c r="F8" s="8">
        <v>24</v>
      </c>
    </row>
    <row r="9" spans="1:6" x14ac:dyDescent="0.2">
      <c r="A9" t="s">
        <v>8321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t="s">
        <v>8334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t="s">
        <v>8315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t="s">
        <v>8313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t="s">
        <v>8362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6737-79E3-0148-85F1-6F7F909BF84A}">
  <dimension ref="A1:F47"/>
  <sheetViews>
    <sheetView workbookViewId="0">
      <selection activeCell="F47" sqref="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8365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8312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8340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8328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8354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8350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8311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8310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8320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8333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8344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8325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8324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8352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8323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8331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8355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8339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8319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8346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8341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8314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8349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8309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8308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8348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8351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8353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8347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8337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8330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8317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8316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8336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7955-BBA3-6847-9ABE-321F81BAAC97}">
  <dimension ref="A1:F18"/>
  <sheetViews>
    <sheetView workbookViewId="0">
      <selection activeCell="A21" sqref="A2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8365</v>
      </c>
      <c r="B1" t="s">
        <v>8360</v>
      </c>
    </row>
    <row r="2" spans="1:6" x14ac:dyDescent="0.2">
      <c r="A2" s="6" t="s">
        <v>8380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horizontalDpi="0" verticalDpi="0"/>
  <drawing r:id="rId2"/>
  <legacyDrawing r:id="rId3"/>
  <oleObjects>
    <mc:AlternateContent xmlns:mc="http://schemas.openxmlformats.org/markup-compatibility/2006">
      <mc:Choice Requires="x14">
        <oleObject progId="Document" shapeId="4097" r:id="rId4">
          <objectPr defaultSize="0" r:id="rId5">
            <anchor moveWithCells="1">
              <from>
                <xdr:col>4</xdr:col>
                <xdr:colOff>406400</xdr:colOff>
                <xdr:row>28</xdr:row>
                <xdr:rowOff>127000</xdr:rowOff>
              </from>
              <to>
                <xdr:col>11</xdr:col>
                <xdr:colOff>787400</xdr:colOff>
                <xdr:row>44</xdr:row>
                <xdr:rowOff>50800</xdr:rowOff>
              </to>
            </anchor>
          </objectPr>
        </oleObject>
      </mc:Choice>
      <mc:Fallback>
        <oleObject progId="Document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0B6D-8D49-1A42-8830-937D583EB7CD}">
  <dimension ref="A1:H13"/>
  <sheetViews>
    <sheetView tabSelected="1" zoomScale="168" zoomScaleNormal="168" workbookViewId="0"/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t="s">
        <v>8389</v>
      </c>
      <c r="B2">
        <f>COUNTIFS('Starter Data'!$D$2:$D$4115,"&lt;1000",'Starter Data'!$F$2:$F$4115,"successful")</f>
        <v>322</v>
      </c>
      <c r="C2">
        <f>COUNTIFS('Starter Data'!$D$2:$D$4115,"&lt;1000", 'Starter Data'!$F$2:$F$4115, "failed")</f>
        <v>113</v>
      </c>
      <c r="D2">
        <f>COUNTIFS('Starter Data'!$D$2:$D$4115,"&lt;1000", 'Starter Data'!$F$2:$F$4115, 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COUNTIFS('Starter Data'!$D$2:$D$4115,"&gt;=1000",'Starter Data'!$D$2:$D$4115, "&lt;5000",'Starter Data'!$F$2:$F$4115,"successful")</f>
        <v>932</v>
      </c>
      <c r="C3">
        <f>COUNTIFS('Starter Data'!$D$2:$D$4115,"&gt;=1000",'Starter Data'!$D$2:$D$4115, "&lt;5000",'Starter Data'!$F$2:$F$4115,"failed")</f>
        <v>420</v>
      </c>
      <c r="D3">
        <f>COUNTIFS('Starter Data'!$D$2:$D$4115,"&gt;=1000",'Starter Data'!$D$2:$D$4115, "&lt;5000",'Starter Data'!$F$2:$F$4115,"canceled")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8391</v>
      </c>
      <c r="B4">
        <f>COUNTIFS('Starter Data'!$D$2:$D$4115,"&gt;=5000",'Starter Data'!$D$2:$D$4115, "&lt;10000",'Starter Data'!$F$2:$F$4115,"successful")</f>
        <v>381</v>
      </c>
      <c r="C4">
        <f>COUNTIFS('Starter Data'!$D$2:$D$4115,"&gt;=5000",'Starter Data'!$D$2:$D$4115, "&lt;10000",'Starter Data'!$F$2:$F$4115,"failed")</f>
        <v>283</v>
      </c>
      <c r="D4">
        <f>COUNTIFS('Starter Data'!$D$2:$D$4115,"&gt;=5000",'Starter Data'!$D$2:$D$4115, "&lt;10000",'Starter Data'!$F$2:$F$4115,"canceled")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8392</v>
      </c>
      <c r="B5">
        <f>COUNTIFS('Starter Data'!$D$2:$D$4115,"&gt;=10000",'Starter Data'!$D$2:$D$4115, "&lt;15000",'Starter Data'!$F$2:$F$4115,"successful")</f>
        <v>168</v>
      </c>
      <c r="C5">
        <f>COUNTIFS('Starter Data'!$D$2:$D$4115,"&gt;=10000",'Starter Data'!$D$2:$D$4115, "&lt;15000",'Starter Data'!$F$2:$F$4115,"failed")</f>
        <v>144</v>
      </c>
      <c r="D5">
        <f>COUNTIFS('Starter Data'!$D$2:$D$4115,"&gt;=10000",'Starter Data'!$D$2:$D$4115, "&lt;15000",'Starter Data'!$F$2:$F$4115,"canceled")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8393</v>
      </c>
      <c r="B6">
        <f>COUNTIFS('Starter Data'!$D$2:$D$4115,"&gt;=15000",'Starter Data'!$D$2:$D$4115, "&lt;20000",'Starter Data'!$F$2:$F$4115,"successful")</f>
        <v>94</v>
      </c>
      <c r="C6">
        <f>COUNTIFS('Starter Data'!$D$2:$D$4115,"&gt;=15000",'Starter Data'!$D$2:$D$4115, "&lt;20000",'Starter Data'!$F$2:$F$4115,"failed")</f>
        <v>90</v>
      </c>
      <c r="D6">
        <f>COUNTIFS('Starter Data'!$D$2:$D$4115,"&gt;=15000",'Starter Data'!$D$2:$D$4115, "&lt;20000",'Starter Data'!$F$2:$F$4115,"canceled")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8394</v>
      </c>
      <c r="B7">
        <f>COUNTIFS('Starter Data'!$D$2:$D$4115,"&gt;=20000",'Starter Data'!$D$2:$D$4115, "&lt;25000",'Starter Data'!$F$2:$F$4115,"successful")</f>
        <v>62</v>
      </c>
      <c r="C7">
        <f>COUNTIFS('Starter Data'!$D$2:$D$4115,"&gt;=20000",'Starter Data'!$D$2:$D$4115, "&lt;25000",'Starter Data'!$F$2:$F$4115,"failed")</f>
        <v>72</v>
      </c>
      <c r="D7">
        <f>COUNTIFS('Starter Data'!$D$2:$D$4115,"&gt;=20000",'Starter Data'!$D$2:$D$4115, "&lt;25000",'Starter Data'!$F$2:$F$4115,"canceled")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8395</v>
      </c>
      <c r="B8">
        <f>COUNTIFS('Starter Data'!$D$2:$D$4115,"&gt;=25000",'Starter Data'!$D$2:$D$4115, "&lt;30000",'Starter Data'!$F$2:$F$4115,"successful")</f>
        <v>55</v>
      </c>
      <c r="C8">
        <f>COUNTIFS('Starter Data'!$D$2:$D$4115,"&gt;=25000",'Starter Data'!$D$2:$D$4115, "&lt;30000",'Starter Data'!$F$2:$F$4115,"failed")</f>
        <v>64</v>
      </c>
      <c r="D8">
        <f>COUNTIFS('Starter Data'!$D$2:$D$4115,"&gt;=25000",'Starter Data'!$D$2:$D$4115, "&lt;30000",'Starter Data'!$F$2:$F$4115,"canceled")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8396</v>
      </c>
      <c r="B9">
        <f>COUNTIFS('Starter Data'!$D$2:$D$4115,"&gt;=30000",'Starter Data'!$D$2:$D$4115, "&lt;35000",'Starter Data'!$F$2:$F$4115,"successful")</f>
        <v>32</v>
      </c>
      <c r="C9">
        <f>COUNTIFS('Starter Data'!$D$2:$D$4115,"&gt;=30000",'Starter Data'!$D$2:$D$4115, "&lt;35000",'Starter Data'!$F$2:$F$4115,"failed")</f>
        <v>37</v>
      </c>
      <c r="D9">
        <f>COUNTIFS('Starter Data'!$D$2:$D$4115,"&gt;=30000",'Starter Data'!$D$2:$D$4115, "&lt;35000",'Starter Data'!$F$2:$F$4115,"canceled")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8397</v>
      </c>
      <c r="B10">
        <f>COUNTIFS('Starter Data'!$D$2:$D$4115,"&gt;=35000",'Starter Data'!$D$2:$D$4115, "&lt;40000",'Starter Data'!$F$2:$F$4115,"successful")</f>
        <v>26</v>
      </c>
      <c r="C10">
        <f>COUNTIFS('Starter Data'!$D$2:$D$4115,"&gt;=35000",'Starter Data'!$D$2:$D$4115, "&lt;40000",'Starter Data'!$F$2:$F$4115,"failed")</f>
        <v>22</v>
      </c>
      <c r="D10">
        <f>COUNTIFS('Starter Data'!$D$2:$D$4115,"&gt;=35000",'Starter Data'!$D$2:$D$4115, "&lt;40000",'Starter Data'!$F$2:$F$4115,"canceled")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8398</v>
      </c>
      <c r="B11">
        <f>COUNTIFS('Starter Data'!$D$2:$D$4115,"&gt;=40000",'Starter Data'!$D$2:$D$4115, "&lt;45000",'Starter Data'!$F$2:$F$4115,"successful")</f>
        <v>21</v>
      </c>
      <c r="C11">
        <f>COUNTIFS('Starter Data'!$D$2:$D$4115,"&gt;=40000",'Starter Data'!$D$2:$D$4115, "&lt;45000",'Starter Data'!$F$2:$F$4115,"failed")</f>
        <v>16</v>
      </c>
      <c r="D11">
        <f>COUNTIFS('Starter Data'!$D$2:$D$4115,"&gt;=40000",'Starter Data'!$D$2:$D$4115, "&lt;45000",'Starter Data'!$F$2:$F$4115,"canceled")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8399</v>
      </c>
      <c r="B12">
        <f>COUNTIFS('Starter Data'!$D$2:$D$4115,"&gt;=45000",'Starter Data'!$D$2:$D$4115, "&lt;50000",'Starter Data'!$F$2:$F$4115,"successful")</f>
        <v>6</v>
      </c>
      <c r="C12">
        <f>COUNTIFS('Starter Data'!$D$2:$D$4115,"&gt;=45000",'Starter Data'!$D$2:$D$4115, "&lt;50000",'Starter Data'!$F$2:$F$4115,"failed")</f>
        <v>11</v>
      </c>
      <c r="D12">
        <f>COUNTIFS('Starter Data'!$D$2:$D$4115,"&gt;=45000",'Starter Data'!$D$2:$D$4115, "&lt;50000",'Starter Data'!$F$2:$F$4115,"canceled")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8400</v>
      </c>
      <c r="B13">
        <f>COUNTIFS('Starter Data'!$D$2:$D$4115,"&gt;50000",'Starter Data'!$F$2:$F$4115,"successful")</f>
        <v>55</v>
      </c>
      <c r="C13">
        <f>COUNTIFS('Starter Data'!$D$2:$D$4115,"&gt;50000",'Starter Data'!$F$2:$F$4115,"failed")</f>
        <v>198</v>
      </c>
      <c r="D13">
        <f>COUNTIFS('Starter Data'!$D$2:$D$4115,"&gt;50000",'Starter Data'!$F$2:$F$4115,"canceled")</f>
        <v>83</v>
      </c>
      <c r="E13">
        <f t="shared" si="1"/>
        <v>336</v>
      </c>
      <c r="F13" s="5">
        <f t="shared" si="2"/>
        <v>0.16369047619047619</v>
      </c>
      <c r="G13" s="5">
        <f t="shared" si="0"/>
        <v>0.5892857142857143</v>
      </c>
      <c r="H13" s="5">
        <f t="shared" si="0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Starter Data</vt:lpstr>
      <vt:lpstr>Pivot Category, State</vt:lpstr>
      <vt:lpstr>Pivot Sub-Category, State</vt:lpstr>
      <vt:lpstr>Date Created, State</vt:lpstr>
      <vt:lpstr>Goal</vt:lpstr>
      <vt:lpstr>'Pivot Category, State'!Print_Titles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Abraham</cp:lastModifiedBy>
  <dcterms:created xsi:type="dcterms:W3CDTF">2017-04-20T15:17:24Z</dcterms:created>
  <dcterms:modified xsi:type="dcterms:W3CDTF">2018-04-20T23:37:04Z</dcterms:modified>
</cp:coreProperties>
</file>