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.blum/Desktop/excel_dateien/"/>
    </mc:Choice>
  </mc:AlternateContent>
  <xr:revisionPtr revIDLastSave="0" documentId="13_ncr:1_{2A59A76D-888F-E14F-BA23-C2FC7E1D3AA0}" xr6:coauthVersionLast="47" xr6:coauthVersionMax="47" xr10:uidLastSave="{00000000-0000-0000-0000-000000000000}"/>
  <bookViews>
    <workbookView xWindow="-38400" yWindow="0" windowWidth="38400" windowHeight="21600" tabRatio="742" firstSheet="5" activeTab="6" xr2:uid="{00000000-000D-0000-FFFF-FFFF00000000}"/>
  </bookViews>
  <sheets>
    <sheet name="Checkliste" sheetId="6" r:id="rId1"/>
    <sheet name="KPI" sheetId="1" r:id="rId2"/>
    <sheet name="Avale" sheetId="2" r:id="rId3"/>
    <sheet name="Finanzierungen" sheetId="3" r:id="rId4"/>
    <sheet name="Qualitatives Reporting" sheetId="18" r:id="rId5"/>
    <sheet name="Baustellenreporting 2025-02 alt" sheetId="19" r:id="rId6"/>
    <sheet name="Baustellenreporting 02-2025" sheetId="20" r:id="rId7"/>
    <sheet name="Config" sheetId="21" r:id="rId8"/>
  </sheets>
  <externalReferences>
    <externalReference r:id="rId9"/>
    <externalReference r:id="rId10"/>
    <externalReference r:id="rId11"/>
  </externalReferences>
  <definedNames>
    <definedName name="a_act">[1]Config!$G$32</definedName>
    <definedName name="a_date">[1]Config!$G$31</definedName>
    <definedName name="a_title">[1]Config!$G$42</definedName>
    <definedName name="Auftragsart" localSheetId="6">'Baustellenreporting 02-2025'!$M$4</definedName>
    <definedName name="Auftragsart">#REF!</definedName>
    <definedName name="h_date">[1]Config!$G$28</definedName>
    <definedName name="h_title">[1]Config!$G$41</definedName>
    <definedName name="p_date">[1]Config!$G$33</definedName>
    <definedName name="p_period">[1]Config!$G$34</definedName>
    <definedName name="p_title">[1]Config!$G$43</definedName>
    <definedName name="project">[1]Config!$G$16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9" l="1"/>
  <c r="L67" i="19"/>
  <c r="Y67" i="20"/>
  <c r="T67" i="20"/>
  <c r="S67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3" i="20"/>
  <c r="AD34" i="20"/>
  <c r="AD35" i="20"/>
  <c r="AD36" i="20"/>
  <c r="AD37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32" i="20"/>
  <c r="R4" i="19"/>
  <c r="AC42" i="20"/>
  <c r="AC50" i="20"/>
  <c r="P4" i="19"/>
  <c r="AB42" i="20"/>
  <c r="AB43" i="20"/>
  <c r="AC43" i="20" s="1"/>
  <c r="AB44" i="20"/>
  <c r="AC44" i="20" s="1"/>
  <c r="AB45" i="20"/>
  <c r="AC45" i="20" s="1"/>
  <c r="AB46" i="20"/>
  <c r="AC46" i="20" s="1"/>
  <c r="AB47" i="20"/>
  <c r="AC47" i="20" s="1"/>
  <c r="AB48" i="20"/>
  <c r="AC48" i="20" s="1"/>
  <c r="AB49" i="20"/>
  <c r="AC49" i="20" s="1"/>
  <c r="AB50" i="20"/>
  <c r="AB51" i="20"/>
  <c r="AC51" i="20" s="1"/>
  <c r="AB52" i="20"/>
  <c r="AC52" i="20" s="1"/>
  <c r="AB53" i="20"/>
  <c r="AC53" i="20" s="1"/>
  <c r="AB54" i="20"/>
  <c r="AC54" i="20" s="1"/>
  <c r="AB55" i="20"/>
  <c r="AC55" i="20" s="1"/>
  <c r="AB56" i="20"/>
  <c r="AC56" i="20" s="1"/>
  <c r="AB57" i="20"/>
  <c r="AC57" i="20" s="1"/>
  <c r="AB58" i="20"/>
  <c r="AC58" i="20" s="1"/>
  <c r="AB59" i="20"/>
  <c r="AC59" i="20" s="1"/>
  <c r="AB60" i="20"/>
  <c r="AC60" i="20" s="1"/>
  <c r="AB61" i="20"/>
  <c r="AC61" i="20" s="1"/>
  <c r="AB62" i="20"/>
  <c r="AC62" i="20" s="1"/>
  <c r="AB63" i="20"/>
  <c r="AC63" i="20" s="1"/>
  <c r="AB5" i="20"/>
  <c r="AC5" i="20" s="1"/>
  <c r="AB6" i="20"/>
  <c r="AC6" i="20" s="1"/>
  <c r="AB7" i="20"/>
  <c r="AC7" i="20" s="1"/>
  <c r="AB8" i="20"/>
  <c r="AC8" i="20" s="1"/>
  <c r="AB9" i="20"/>
  <c r="AC9" i="20" s="1"/>
  <c r="AB10" i="20"/>
  <c r="AC10" i="20" s="1"/>
  <c r="AB11" i="20"/>
  <c r="AC11" i="20" s="1"/>
  <c r="AB12" i="20"/>
  <c r="AC12" i="20" s="1"/>
  <c r="AB13" i="20"/>
  <c r="AC13" i="20" s="1"/>
  <c r="AB14" i="20"/>
  <c r="AC14" i="20" s="1"/>
  <c r="AB15" i="20"/>
  <c r="AC15" i="20" s="1"/>
  <c r="AB16" i="20"/>
  <c r="AC16" i="20" s="1"/>
  <c r="AB17" i="20"/>
  <c r="AC17" i="20" s="1"/>
  <c r="AB18" i="20"/>
  <c r="AC18" i="20" s="1"/>
  <c r="AB19" i="20"/>
  <c r="AC19" i="20" s="1"/>
  <c r="AB20" i="20"/>
  <c r="AC20" i="20" s="1"/>
  <c r="AB21" i="20"/>
  <c r="AC21" i="20" s="1"/>
  <c r="AB22" i="20"/>
  <c r="AC22" i="20" s="1"/>
  <c r="AB23" i="20"/>
  <c r="AC23" i="20" s="1"/>
  <c r="AB24" i="20"/>
  <c r="AC24" i="20" s="1"/>
  <c r="AB25" i="20"/>
  <c r="AC25" i="20" s="1"/>
  <c r="AB26" i="20"/>
  <c r="AC26" i="20" s="1"/>
  <c r="AB27" i="20"/>
  <c r="AC27" i="20" s="1"/>
  <c r="AB28" i="20"/>
  <c r="AC28" i="20" s="1"/>
  <c r="AB29" i="20"/>
  <c r="AC29" i="20" s="1"/>
  <c r="AB30" i="20"/>
  <c r="AC30" i="20" s="1"/>
  <c r="AB31" i="20"/>
  <c r="AC31" i="20" s="1"/>
  <c r="AB32" i="20"/>
  <c r="AC32" i="20" s="1"/>
  <c r="AB33" i="20"/>
  <c r="AC33" i="20" s="1"/>
  <c r="AB34" i="20"/>
  <c r="AC34" i="20" s="1"/>
  <c r="AB35" i="20"/>
  <c r="AC35" i="20" s="1"/>
  <c r="AB36" i="20"/>
  <c r="AC36" i="20" s="1"/>
  <c r="AB37" i="20"/>
  <c r="AC37" i="20" s="1"/>
  <c r="AB38" i="20"/>
  <c r="AC38" i="20" s="1"/>
  <c r="AB39" i="20"/>
  <c r="AC39" i="20" s="1"/>
  <c r="AB40" i="20"/>
  <c r="AC40" i="20" s="1"/>
  <c r="AB41" i="20"/>
  <c r="AC41" i="20" s="1"/>
  <c r="AB4" i="20"/>
  <c r="AC4" i="20" s="1"/>
  <c r="O4" i="19"/>
  <c r="R16" i="21"/>
  <c r="O15" i="21"/>
  <c r="Z16" i="21" s="1"/>
  <c r="O14" i="21"/>
  <c r="AA13" i="21"/>
  <c r="W13" i="21"/>
  <c r="S13" i="21"/>
  <c r="O13" i="21"/>
  <c r="Z12" i="21" s="1"/>
  <c r="Z13" i="21" s="1"/>
  <c r="Z14" i="21" s="1"/>
  <c r="AA12" i="21"/>
  <c r="W12" i="21"/>
  <c r="S12" i="21"/>
  <c r="O12" i="21"/>
  <c r="AA4" i="21" s="1"/>
  <c r="O11" i="21"/>
  <c r="V16" i="21" s="1"/>
  <c r="O10" i="21"/>
  <c r="O9" i="21"/>
  <c r="V12" i="21" s="1"/>
  <c r="V13" i="21" s="1"/>
  <c r="V14" i="21" s="1"/>
  <c r="V15" i="21" s="1"/>
  <c r="Z8" i="21"/>
  <c r="V8" i="21"/>
  <c r="O8" i="21"/>
  <c r="O7" i="21"/>
  <c r="O6" i="21"/>
  <c r="R8" i="21" s="1"/>
  <c r="W5" i="21"/>
  <c r="O5" i="21"/>
  <c r="S5" i="21" s="1"/>
  <c r="W4" i="21"/>
  <c r="V4" i="21"/>
  <c r="O4" i="21"/>
  <c r="V5" i="21" s="1"/>
  <c r="V6" i="21" s="1"/>
  <c r="V7" i="21" s="1"/>
  <c r="V3" i="21"/>
  <c r="O3" i="21"/>
  <c r="R4" i="21" s="1"/>
  <c r="AA67" i="20"/>
  <c r="Z67" i="20"/>
  <c r="W67" i="20"/>
  <c r="V67" i="20"/>
  <c r="U65" i="20"/>
  <c r="U64" i="20"/>
  <c r="U67" i="20"/>
  <c r="Z3" i="21" l="1"/>
  <c r="Z11" i="21"/>
  <c r="Z4" i="21"/>
  <c r="Z5" i="21" s="1"/>
  <c r="Z6" i="21" s="1"/>
  <c r="AD67" i="20"/>
  <c r="AB67" i="20"/>
  <c r="W7" i="21"/>
  <c r="W15" i="21"/>
  <c r="Z15" i="21"/>
  <c r="AA15" i="21"/>
  <c r="R5" i="21"/>
  <c r="R6" i="21" s="1"/>
  <c r="R7" i="21" s="1"/>
  <c r="R11" i="21"/>
  <c r="R12" i="21" s="1"/>
  <c r="R13" i="21" s="1"/>
  <c r="R14" i="21" s="1"/>
  <c r="R3" i="21"/>
  <c r="V11" i="21"/>
  <c r="S4" i="21"/>
  <c r="AA5" i="21" s="1"/>
  <c r="U55" i="19"/>
  <c r="K55" i="19" s="1"/>
  <c r="U56" i="19"/>
  <c r="K56" i="19" s="1"/>
  <c r="U57" i="19"/>
  <c r="K57" i="19" s="1"/>
  <c r="O57" i="19" s="1"/>
  <c r="P57" i="19" s="1"/>
  <c r="U58" i="19"/>
  <c r="K58" i="19" s="1"/>
  <c r="O58" i="19" s="1"/>
  <c r="P58" i="19" s="1"/>
  <c r="U59" i="19"/>
  <c r="K59" i="19" s="1"/>
  <c r="U60" i="19"/>
  <c r="K60" i="19" s="1"/>
  <c r="U61" i="19"/>
  <c r="K61" i="19" s="1"/>
  <c r="O61" i="19" s="1"/>
  <c r="P61" i="19" s="1"/>
  <c r="U62" i="19"/>
  <c r="K62" i="19" s="1"/>
  <c r="O62" i="19" s="1"/>
  <c r="P62" i="19" s="1"/>
  <c r="U63" i="19"/>
  <c r="U64" i="19"/>
  <c r="K64" i="19" s="1"/>
  <c r="R55" i="19"/>
  <c r="R56" i="19"/>
  <c r="R57" i="19"/>
  <c r="R58" i="19"/>
  <c r="R59" i="19"/>
  <c r="R60" i="19"/>
  <c r="R61" i="19"/>
  <c r="R62" i="19"/>
  <c r="R63" i="19"/>
  <c r="R64" i="19"/>
  <c r="O56" i="19"/>
  <c r="P56" i="19" s="1"/>
  <c r="O59" i="19"/>
  <c r="P59" i="19" s="1"/>
  <c r="O60" i="19"/>
  <c r="P60" i="19" s="1"/>
  <c r="O63" i="19"/>
  <c r="P63" i="19" s="1"/>
  <c r="O64" i="19"/>
  <c r="P64" i="19" s="1"/>
  <c r="AA7" i="21" l="1"/>
  <c r="Z7" i="21"/>
  <c r="S7" i="21"/>
  <c r="R15" i="21"/>
  <c r="S15" i="21"/>
  <c r="R50" i="19"/>
  <c r="R51" i="19"/>
  <c r="R52" i="19"/>
  <c r="R53" i="19"/>
  <c r="R54" i="19"/>
  <c r="U51" i="19"/>
  <c r="K51" i="19" s="1"/>
  <c r="U52" i="19"/>
  <c r="K52" i="19" s="1"/>
  <c r="O52" i="19" s="1"/>
  <c r="P52" i="19" s="1"/>
  <c r="U53" i="19"/>
  <c r="K53" i="19" s="1"/>
  <c r="O53" i="19" s="1"/>
  <c r="P53" i="19" s="1"/>
  <c r="U54" i="19"/>
  <c r="K54" i="19" s="1"/>
  <c r="O54" i="19" s="1"/>
  <c r="P54" i="19" s="1"/>
  <c r="O55" i="19"/>
  <c r="P55" i="19" s="1"/>
  <c r="R24" i="19"/>
  <c r="R25" i="19"/>
  <c r="R37" i="19" l="1"/>
  <c r="R38" i="19"/>
  <c r="R39" i="19"/>
  <c r="R40" i="19"/>
  <c r="R41" i="19"/>
  <c r="R42" i="19"/>
  <c r="R43" i="19"/>
  <c r="R23" i="19"/>
  <c r="R26" i="19"/>
  <c r="R27" i="19"/>
  <c r="R28" i="19"/>
  <c r="R29" i="19"/>
  <c r="R30" i="19"/>
  <c r="R31" i="19"/>
  <c r="R32" i="19"/>
  <c r="R33" i="19"/>
  <c r="R34" i="19"/>
  <c r="R35" i="19"/>
  <c r="R36" i="19"/>
  <c r="R44" i="19"/>
  <c r="R45" i="19"/>
  <c r="R46" i="19"/>
  <c r="R47" i="19"/>
  <c r="R48" i="19"/>
  <c r="R49" i="19"/>
  <c r="U35" i="19" l="1"/>
  <c r="K35" i="19" s="1"/>
  <c r="O35" i="19" s="1"/>
  <c r="P35" i="19" s="1"/>
  <c r="U36" i="19"/>
  <c r="K36" i="19" s="1"/>
  <c r="O36" i="19" s="1"/>
  <c r="P36" i="19" s="1"/>
  <c r="U37" i="19"/>
  <c r="K37" i="19" s="1"/>
  <c r="O37" i="19" s="1"/>
  <c r="P37" i="19" s="1"/>
  <c r="U38" i="19"/>
  <c r="K38" i="19" s="1"/>
  <c r="O38" i="19" s="1"/>
  <c r="P38" i="19" s="1"/>
  <c r="U39" i="19"/>
  <c r="K39" i="19" s="1"/>
  <c r="O39" i="19" s="1"/>
  <c r="P39" i="19" s="1"/>
  <c r="U40" i="19"/>
  <c r="K40" i="19" s="1"/>
  <c r="O40" i="19" s="1"/>
  <c r="P40" i="19" s="1"/>
  <c r="U41" i="19"/>
  <c r="K41" i="19" s="1"/>
  <c r="O41" i="19" s="1"/>
  <c r="P41" i="19" s="1"/>
  <c r="U42" i="19"/>
  <c r="K42" i="19" s="1"/>
  <c r="O42" i="19" s="1"/>
  <c r="P42" i="19" s="1"/>
  <c r="U43" i="19"/>
  <c r="K43" i="19" s="1"/>
  <c r="O43" i="19" s="1"/>
  <c r="P43" i="19" s="1"/>
  <c r="U44" i="19"/>
  <c r="K44" i="19" s="1"/>
  <c r="O44" i="19" s="1"/>
  <c r="P44" i="19" s="1"/>
  <c r="U45" i="19"/>
  <c r="K45" i="19" s="1"/>
  <c r="O45" i="19" s="1"/>
  <c r="P45" i="19" s="1"/>
  <c r="U46" i="19"/>
  <c r="K46" i="19" s="1"/>
  <c r="O46" i="19" s="1"/>
  <c r="P46" i="19" s="1"/>
  <c r="U47" i="19"/>
  <c r="K47" i="19" s="1"/>
  <c r="O47" i="19" s="1"/>
  <c r="P47" i="19" s="1"/>
  <c r="U48" i="19"/>
  <c r="K48" i="19" s="1"/>
  <c r="O48" i="19" s="1"/>
  <c r="P48" i="19" s="1"/>
  <c r="U49" i="19"/>
  <c r="K49" i="19" s="1"/>
  <c r="O49" i="19" s="1"/>
  <c r="P49" i="19" s="1"/>
  <c r="U50" i="19"/>
  <c r="O51" i="19"/>
  <c r="P51" i="19" s="1"/>
  <c r="U32" i="19"/>
  <c r="K32" i="19" s="1"/>
  <c r="O32" i="19" s="1"/>
  <c r="P32" i="19" s="1"/>
  <c r="U33" i="19"/>
  <c r="K33" i="19" s="1"/>
  <c r="U34" i="19"/>
  <c r="K34" i="19" s="1"/>
  <c r="U27" i="19"/>
  <c r="K27" i="19" s="1"/>
  <c r="O27" i="19" s="1"/>
  <c r="P27" i="19" s="1"/>
  <c r="U28" i="19"/>
  <c r="K28" i="19" s="1"/>
  <c r="U29" i="19"/>
  <c r="K29" i="19" s="1"/>
  <c r="U30" i="19"/>
  <c r="K30" i="19" s="1"/>
  <c r="O30" i="19" s="1"/>
  <c r="P30" i="19" s="1"/>
  <c r="U31" i="19"/>
  <c r="K31" i="19" s="1"/>
  <c r="U23" i="19"/>
  <c r="K23" i="19" s="1"/>
  <c r="U24" i="19"/>
  <c r="K24" i="19" s="1"/>
  <c r="U25" i="19"/>
  <c r="K25" i="19" s="1"/>
  <c r="U26" i="19"/>
  <c r="K26" i="19" s="1"/>
  <c r="R18" i="19"/>
  <c r="U18" i="19"/>
  <c r="K18" i="19" s="1"/>
  <c r="O18" i="19" s="1"/>
  <c r="P18" i="19" s="1"/>
  <c r="K50" i="19" l="1"/>
  <c r="O50" i="19" s="1"/>
  <c r="P50" i="19" s="1"/>
  <c r="O33" i="19"/>
  <c r="P33" i="19" s="1"/>
  <c r="O34" i="19"/>
  <c r="P34" i="19" s="1"/>
  <c r="O28" i="19"/>
  <c r="P28" i="19" s="1"/>
  <c r="O31" i="19"/>
  <c r="P31" i="19" s="1"/>
  <c r="O29" i="19"/>
  <c r="P29" i="19" s="1"/>
  <c r="O25" i="19"/>
  <c r="P25" i="19" s="1"/>
  <c r="O24" i="19"/>
  <c r="P24" i="19" s="1"/>
  <c r="O26" i="19"/>
  <c r="P26" i="19" s="1"/>
  <c r="O23" i="19"/>
  <c r="P23" i="19" s="1"/>
  <c r="U15" i="19" l="1"/>
  <c r="K15" i="19" s="1"/>
  <c r="O15" i="19" s="1"/>
  <c r="P15" i="19" s="1"/>
  <c r="U16" i="19"/>
  <c r="K16" i="19" s="1"/>
  <c r="O16" i="19" s="1"/>
  <c r="P16" i="19" s="1"/>
  <c r="R15" i="19"/>
  <c r="R16" i="19"/>
  <c r="U11" i="19"/>
  <c r="U12" i="19"/>
  <c r="K12" i="19" s="1"/>
  <c r="O12" i="19" s="1"/>
  <c r="P12" i="19" s="1"/>
  <c r="R12" i="19"/>
  <c r="R13" i="19"/>
  <c r="U10" i="19"/>
  <c r="K10" i="19" s="1"/>
  <c r="R10" i="19"/>
  <c r="U7" i="19"/>
  <c r="K7" i="19" s="1"/>
  <c r="U8" i="19"/>
  <c r="K8" i="19" s="1"/>
  <c r="O8" i="19" s="1"/>
  <c r="R8" i="19"/>
  <c r="R7" i="19"/>
  <c r="R5" i="19"/>
  <c r="U5" i="19"/>
  <c r="K5" i="19" s="1"/>
  <c r="O5" i="19" s="1"/>
  <c r="P8" i="19" l="1"/>
  <c r="O10" i="19"/>
  <c r="P10" i="19" s="1"/>
  <c r="O7" i="19"/>
  <c r="P7" i="19" s="1"/>
  <c r="P5" i="19"/>
  <c r="U4" i="19"/>
  <c r="K4" i="19" s="1"/>
  <c r="U6" i="19" l="1"/>
  <c r="U9" i="19"/>
  <c r="U13" i="19"/>
  <c r="U14" i="19"/>
  <c r="U17" i="19"/>
  <c r="U19" i="19"/>
  <c r="U20" i="19"/>
  <c r="U21" i="19"/>
  <c r="K21" i="19" s="1"/>
  <c r="U22" i="19"/>
  <c r="R6" i="19"/>
  <c r="R11" i="19"/>
  <c r="R14" i="19"/>
  <c r="R17" i="19"/>
  <c r="R19" i="19"/>
  <c r="R20" i="19"/>
  <c r="R21" i="19"/>
  <c r="R22" i="19"/>
  <c r="R9" i="19"/>
  <c r="K22" i="19" l="1"/>
  <c r="O22" i="19" s="1"/>
  <c r="P22" i="19" s="1"/>
  <c r="K13" i="19"/>
  <c r="K14" i="19"/>
  <c r="K17" i="19"/>
  <c r="K20" i="19"/>
  <c r="K6" i="19"/>
  <c r="O6" i="19" s="1"/>
  <c r="K11" i="19"/>
  <c r="K19" i="19"/>
  <c r="E2" i="2"/>
  <c r="O14" i="19" l="1"/>
  <c r="P14" i="19" s="1"/>
  <c r="O13" i="19"/>
  <c r="P13" i="19" s="1"/>
  <c r="O11" i="19"/>
  <c r="P11" i="19" s="1"/>
  <c r="O20" i="19"/>
  <c r="P20" i="19" s="1"/>
  <c r="O17" i="19"/>
  <c r="P17" i="19" s="1"/>
  <c r="O19" i="19"/>
  <c r="P19" i="19" s="1"/>
  <c r="O9" i="19"/>
  <c r="P9" i="19" s="1"/>
  <c r="O21" i="19"/>
  <c r="P21" i="19" s="1"/>
  <c r="P6" i="19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</calcChain>
</file>

<file path=xl/sharedStrings.xml><?xml version="1.0" encoding="utf-8"?>
<sst xmlns="http://schemas.openxmlformats.org/spreadsheetml/2006/main" count="1293" uniqueCount="396">
  <si>
    <t>Benötigte Unterlagen</t>
  </si>
  <si>
    <t>GDPDU Datei</t>
  </si>
  <si>
    <t>BWA/SuSa</t>
  </si>
  <si>
    <t>IC Abstimmung</t>
  </si>
  <si>
    <t>OP Liste Forderungen LuL</t>
  </si>
  <si>
    <t>Neue Rechtsstreite</t>
  </si>
  <si>
    <t>Anstehende Betriebsprüfungen (Steuer)</t>
  </si>
  <si>
    <t>Lucanet</t>
  </si>
  <si>
    <t>Project: Tiefbau</t>
  </si>
  <si>
    <t>Sheetname:  KPI</t>
  </si>
  <si>
    <t>IST</t>
  </si>
  <si>
    <t>FC</t>
  </si>
  <si>
    <t>PLAN</t>
  </si>
  <si>
    <t>Koldewei GmbH &amp; Co. KG</t>
  </si>
  <si>
    <t>Datenebene</t>
  </si>
  <si>
    <t xml:space="preserve">Bewertungsebene </t>
  </si>
  <si>
    <t>Anpassungen im Einzelabschluss</t>
  </si>
  <si>
    <t>Spaltendefinition</t>
  </si>
  <si>
    <t>Konto</t>
  </si>
  <si>
    <t>Wert</t>
  </si>
  <si>
    <t>Buchungsdatum</t>
  </si>
  <si>
    <t>Leistungskennzahlen</t>
  </si>
  <si>
    <t>Geleistete_Stunden</t>
  </si>
  <si>
    <t>Auftragsbestand</t>
  </si>
  <si>
    <t>Bewertung HF</t>
  </si>
  <si>
    <t/>
  </si>
  <si>
    <t>HF gem. HGB</t>
  </si>
  <si>
    <t>HF gem. PoC</t>
  </si>
  <si>
    <t>Delta HF zu PoC</t>
  </si>
  <si>
    <t>Mitarbeiteranzahl (Köpfe)</t>
  </si>
  <si>
    <t>Geschäftsführer</t>
  </si>
  <si>
    <t xml:space="preserve">Kaufm. +techn. Angestellte </t>
  </si>
  <si>
    <t>Gewerbliche Angestellte</t>
  </si>
  <si>
    <t>Auszubildende / Student</t>
  </si>
  <si>
    <t>Mitarbeiteranzahl (VZK)</t>
  </si>
  <si>
    <t>Auszubildende</t>
  </si>
  <si>
    <t>Veränderungen Mitarbeter</t>
  </si>
  <si>
    <t>Eintritte</t>
  </si>
  <si>
    <t>Austritte</t>
  </si>
  <si>
    <t>Gesellschaft</t>
  </si>
  <si>
    <t>Versicherer/Bank</t>
  </si>
  <si>
    <t>Avallinie</t>
  </si>
  <si>
    <t>Inanspruchnahme</t>
  </si>
  <si>
    <t>Freie Avallinie</t>
  </si>
  <si>
    <t>Koldewei</t>
  </si>
  <si>
    <t>R+ V</t>
  </si>
  <si>
    <t>VHV</t>
  </si>
  <si>
    <t>Kreditgeber</t>
  </si>
  <si>
    <t>Fälligkeit</t>
  </si>
  <si>
    <t>Valuta</t>
  </si>
  <si>
    <t xml:space="preserve">Santander </t>
  </si>
  <si>
    <t>Bitte das monatliche Reporting um die unten aufgelisteten qualitativen Angaben erweitern.</t>
  </si>
  <si>
    <t xml:space="preserve">Qualitatives Reporting </t>
  </si>
  <si>
    <t>Auftragslage/Auftragseingang</t>
  </si>
  <si>
    <t>Aktuelle wirtschaftliche Entwicklung</t>
  </si>
  <si>
    <t>Operativer Verlauf des aktuellen Monats</t>
  </si>
  <si>
    <t>Wesentliche Veränderungen der G&amp;V/Bilanz Posten</t>
  </si>
  <si>
    <t>Sonstiges/Besonderheiten</t>
  </si>
  <si>
    <t>Baustellencontrolling</t>
  </si>
  <si>
    <t>Bewertung</t>
  </si>
  <si>
    <t>Rentabilität</t>
  </si>
  <si>
    <t>Kommentare</t>
  </si>
  <si>
    <t>Firma</t>
  </si>
  <si>
    <t>Stand</t>
  </si>
  <si>
    <t>Kostenstelle</t>
  </si>
  <si>
    <t>Projekt</t>
  </si>
  <si>
    <t>Auftraggeber</t>
  </si>
  <si>
    <t>Kundengruppe</t>
  </si>
  <si>
    <t>Auftragsart</t>
  </si>
  <si>
    <t>Status</t>
  </si>
  <si>
    <t>Auftragssumme</t>
  </si>
  <si>
    <t>Summe Nachträge</t>
  </si>
  <si>
    <t>Ist Vollkosten</t>
  </si>
  <si>
    <t>PoC Bewertung</t>
  </si>
  <si>
    <t>HGB Bewertung</t>
  </si>
  <si>
    <t>Umsatz</t>
  </si>
  <si>
    <t>Gewinn</t>
  </si>
  <si>
    <t>Marge</t>
  </si>
  <si>
    <t>Mat./Fremdl.</t>
  </si>
  <si>
    <t>Zuschalg</t>
  </si>
  <si>
    <r>
      <t xml:space="preserve">Erschließung B-Plan Nr. 28 Westeracker in Weyhe - </t>
    </r>
    <r>
      <rPr>
        <b/>
        <u/>
        <sz val="11"/>
        <rFont val="Calibri"/>
        <family val="2"/>
      </rPr>
      <t>Endausbau 2023</t>
    </r>
  </si>
  <si>
    <t>Kreissparkasse Syke</t>
  </si>
  <si>
    <t>Gewerblich</t>
  </si>
  <si>
    <t>Strasse</t>
  </si>
  <si>
    <t>laufend</t>
  </si>
  <si>
    <t>Erschließung B-Plan Nr. 242 "BG Bargup" in Ganderkesee</t>
  </si>
  <si>
    <t>Place 2B Projekt GmbH</t>
  </si>
  <si>
    <r>
      <t xml:space="preserve">Erschließung B-Plan Nr. 112 Südliches Brookfeld </t>
    </r>
    <r>
      <rPr>
        <b/>
        <u/>
        <sz val="11"/>
        <rFont val="Calibri"/>
        <family val="2"/>
      </rPr>
      <t>Los 3 + 4 Ausbau 2024</t>
    </r>
  </si>
  <si>
    <t>KSG Wittlage mbH</t>
  </si>
  <si>
    <t>Öffentlich</t>
  </si>
  <si>
    <r>
      <t>Erschl. BG Nr. 41 südl.Kreisbahnstr./westl.Wittelsbach -</t>
    </r>
    <r>
      <rPr>
        <u/>
        <sz val="11"/>
        <rFont val="Calibri"/>
        <family val="2"/>
      </rPr>
      <t xml:space="preserve"> </t>
    </r>
    <r>
      <rPr>
        <b/>
        <u/>
        <sz val="11"/>
        <rFont val="Calibri"/>
        <family val="2"/>
      </rPr>
      <t>Endausbau</t>
    </r>
    <r>
      <rPr>
        <u/>
        <sz val="11"/>
        <rFont val="Calibri"/>
        <family val="2"/>
      </rPr>
      <t xml:space="preserve"> </t>
    </r>
  </si>
  <si>
    <t>S-Immobilien Entwicklung GmbH</t>
  </si>
  <si>
    <r>
      <rPr>
        <b/>
        <u/>
        <sz val="11"/>
        <rFont val="Calibri"/>
        <family val="2"/>
        <scheme val="minor"/>
      </rPr>
      <t>Endausbau</t>
    </r>
    <r>
      <rPr>
        <sz val="11"/>
        <rFont val="Calibri"/>
        <family val="2"/>
        <scheme val="minor"/>
      </rPr>
      <t xml:space="preserve"> B-Plan Nr. 36 Hubertusgärten - Quernheim</t>
    </r>
  </si>
  <si>
    <t>Henrik Oevermann</t>
  </si>
  <si>
    <t>Regenrückhaltebecken Kronenring in Espelkamp</t>
  </si>
  <si>
    <t>Stadtwerke Espelkmap AöR</t>
  </si>
  <si>
    <t>Kanal</t>
  </si>
  <si>
    <t>Schlussgerechnet</t>
  </si>
  <si>
    <t>FLI Mariensee/Mecklenhorst - Errichtung Silagelagerfläche</t>
  </si>
  <si>
    <t>Staatliches Baumanagement NI</t>
  </si>
  <si>
    <t>Erschließung</t>
  </si>
  <si>
    <t>Neubau Windpark Senden  - WEA 1-2</t>
  </si>
  <si>
    <t>WestWind GmbH &amp; Co. KG + Enercon</t>
  </si>
  <si>
    <t>Windrad</t>
  </si>
  <si>
    <t>Fahrbahnerneuerung B 214 Pennigsehl</t>
  </si>
  <si>
    <t>NLStBV GB Nienburg</t>
  </si>
  <si>
    <t>Endausbau BG Am dicken Sünder in Neuenkirchen</t>
  </si>
  <si>
    <t>Gemeinde Neuenkirchen + KSK</t>
  </si>
  <si>
    <t>Endausbau BG Zum Oberdorf in Affinghausen</t>
  </si>
  <si>
    <t>Gemeinde Affinghausen</t>
  </si>
  <si>
    <t>Rahmenvereinbarung für Tiefbauunterhaltungsmaßnahmen</t>
  </si>
  <si>
    <t>Flecken Steyerberg</t>
  </si>
  <si>
    <t>Material vom Bauhof eingesetzt</t>
  </si>
  <si>
    <t>Erweiterung Lagerflächen Torfwerk Meiners in Borstel</t>
  </si>
  <si>
    <t>Heimdall Immob. Gmbh &amp; Co. KG</t>
  </si>
  <si>
    <t xml:space="preserve">Windpark Steyerberg - Wegebauarbeiten </t>
  </si>
  <si>
    <t>Alterric Deutschland GmbH</t>
  </si>
  <si>
    <t>Umbau Entlastungskanal RÜB Baronia in Rahden</t>
  </si>
  <si>
    <t>Abwasserentsorgung Stadt Rahden</t>
  </si>
  <si>
    <t>Umgestaltung Hoffläche Werk Calveslage mit RRB - 1.BA</t>
  </si>
  <si>
    <t>ForFarmers Langförden GmbH</t>
  </si>
  <si>
    <t>Endausbau "An der Flachsbäke" und "Uhlandstraße"</t>
  </si>
  <si>
    <t>Stadt Wildeshausen</t>
  </si>
  <si>
    <t>Kleinaufträge 2024</t>
  </si>
  <si>
    <t>Diverse</t>
  </si>
  <si>
    <t>Erschließung Baugebiet "Mühlenweg Wähaus-Ehring" in Rehden</t>
  </si>
  <si>
    <t>Samtgemeinde Rehden</t>
  </si>
  <si>
    <t xml:space="preserve">Ersatzneubau Brücke Ströhen-Süd BV 5/23 </t>
  </si>
  <si>
    <t>Konrad Leymann GmbH &amp; Co. KG</t>
  </si>
  <si>
    <t>Windpark Sebbenhausen-Schweringen Erdarbeiten und Zuwegung</t>
  </si>
  <si>
    <t>NeXtWind Bau GmbH</t>
  </si>
  <si>
    <t>Windpark Lügde - Sabbenhausen Kranstell- und Wegebau</t>
  </si>
  <si>
    <t>Windpark Kuppendorf - Herstellung WEA 1</t>
  </si>
  <si>
    <t>Neubau Betriebsgelände Hertzstraße in Hoya - Tiefbauarbeiten</t>
  </si>
  <si>
    <t>Dietmar Dunkhorst</t>
  </si>
  <si>
    <t>Erschließung B-Plan Nr. 88 "In der Maate III" Bad Essen</t>
  </si>
  <si>
    <t>Schmieding Immobilien GmbH</t>
  </si>
  <si>
    <t>Teilschlussgerechnet</t>
  </si>
  <si>
    <t>Erneuerung Bremer Weg in Stuhr</t>
  </si>
  <si>
    <t>Gemeinde Stuhr</t>
  </si>
  <si>
    <t xml:space="preserve">Neubau Busbetriebswerkstatt - Am Bahnhof in Harpstedt </t>
  </si>
  <si>
    <t>Delmenhorst-Harpstedter Eisenb.</t>
  </si>
  <si>
    <t>Sanierung Hoffläche Ladestraße 2 in Dinklage</t>
  </si>
  <si>
    <t>H. Bröring GmbH &amp; Co. KG</t>
  </si>
  <si>
    <t>Teilausbau der Schulstraße in Balge - Straßen- und Kanalbauarbeiten</t>
  </si>
  <si>
    <t>Gemeinde Balge</t>
  </si>
  <si>
    <t>Erweiterung Betriebsgelände Schlesselmann in Graue</t>
  </si>
  <si>
    <t>Schlesselmann GmbH &amp; Co. KG</t>
  </si>
  <si>
    <t>Fahrbahnsanierung K 39 / K 41 Darlaten</t>
  </si>
  <si>
    <t>Straßenbaumaßnahme Forstweg in Nienburg</t>
  </si>
  <si>
    <t>Stadt Nienburg</t>
  </si>
  <si>
    <t>Überbau der Fahrbahn "Fesenfelder Straße" Weg 56 OT Nordwohlde</t>
  </si>
  <si>
    <t>Stadt Bassum</t>
  </si>
  <si>
    <t>Flurbereinigung Liebenau BV 2/24 und Binnen BV 1/24</t>
  </si>
  <si>
    <t>VTG Sulingen</t>
  </si>
  <si>
    <t>Rückbauarbeiten Windpark Albringhausen</t>
  </si>
  <si>
    <t>WestWind GmbH &amp; Co. KG</t>
  </si>
  <si>
    <t>Neubau Siloplatte Wilken Möhring in Balge</t>
  </si>
  <si>
    <t>Wilken Möhring</t>
  </si>
  <si>
    <t>Siloplatte</t>
  </si>
  <si>
    <t>Flurbereinigung Haendorf-Essen 02/2024</t>
  </si>
  <si>
    <t>Windpark Marklohe - Wohlenhausen WEA 1 - WEA 4 Rückbau</t>
  </si>
  <si>
    <t>21.-24. WestWind GmbH &amp; Co. KG</t>
  </si>
  <si>
    <t>Fahrbahnerneuerung B 6 Ochtmannien-Nenndorf</t>
  </si>
  <si>
    <t>Flurbereinigung Binnen BV 02/2024</t>
  </si>
  <si>
    <t>Neubau Werkstattgebäude - Werksgelände 1 in Nortrup - Tiefbau</t>
  </si>
  <si>
    <t>The Family Butchers</t>
  </si>
  <si>
    <t>Neubau Zufahrt Betriebswege - Betriebsstelle Krähe in Nienburg</t>
  </si>
  <si>
    <t>NFA Seesen</t>
  </si>
  <si>
    <t>Erschließung Hörster Heide 2 in Neuenkirchen Vörden</t>
  </si>
  <si>
    <t>Gemeinde Neuenkirchen-Vörden</t>
  </si>
  <si>
    <t>Fahrbahnerneuerungen Scheibenwiese und Stettiner Straße Hoya</t>
  </si>
  <si>
    <t>Stadt Hoya</t>
  </si>
  <si>
    <t>Herstellung einer Gasleitung in Dörpel / Eydelstedt</t>
  </si>
  <si>
    <t>HKL Biogas GmbH &amp; Co. KG</t>
  </si>
  <si>
    <t>Sanierung Uhrlaubstraße in Nienburg - Straßenbauarbeiten</t>
  </si>
  <si>
    <t>Stadt Nienburg/Weser</t>
  </si>
  <si>
    <t>Sanierung Südstraße - Teilstück 1.BA  - Asphaltbauarbeiten</t>
  </si>
  <si>
    <t>Stadt Sulingen</t>
  </si>
  <si>
    <t>Sanierung der Straße "Siedener Bruch" in Borstel - Straßenbau</t>
  </si>
  <si>
    <t>Gemeinde Borstel</t>
  </si>
  <si>
    <t>25000BL</t>
  </si>
  <si>
    <t xml:space="preserve">Diverse Kleinaufträge bis 10.000,00 € </t>
  </si>
  <si>
    <t>25001FM</t>
  </si>
  <si>
    <t>Fahrbahnerhaltungsmaßnahme LK NI K 14 Mellinghausen</t>
  </si>
  <si>
    <t>25002FM</t>
  </si>
  <si>
    <t>Asphaltierung Wirtschaftswege in Bohmte</t>
  </si>
  <si>
    <t>Wiechert GmbH</t>
  </si>
  <si>
    <t>25003RC</t>
  </si>
  <si>
    <t>Windpark Hustedt - Herstellung Zufahrten, Kranstellflächen, Fundamente</t>
  </si>
  <si>
    <t>25004RC</t>
  </si>
  <si>
    <t>Windpark Harsewinkel Herstellung Zufahrten und Kranstellflächen</t>
  </si>
  <si>
    <t>25005FM</t>
  </si>
  <si>
    <t>Straßenreparaturarbeiten in der Gemeinde Mellinghausen</t>
  </si>
  <si>
    <t>Samtgemeinde Siedenburg</t>
  </si>
  <si>
    <t>25006AH</t>
  </si>
  <si>
    <t xml:space="preserve">Erschließung B-Plan 123 Wohngebiet Stadt II in Sulingen </t>
  </si>
  <si>
    <t>STEG Sulingen + WV Sulingen</t>
  </si>
  <si>
    <t>25007MF</t>
  </si>
  <si>
    <t>Herstellung Zuwegung WP Wagenfeld / Klinik Borwede</t>
  </si>
  <si>
    <t>25008MF</t>
  </si>
  <si>
    <t>Hofsanierung Meisterweg 14 in Minden</t>
  </si>
  <si>
    <t>Angela und Fred Hölters</t>
  </si>
  <si>
    <t>25009MF</t>
  </si>
  <si>
    <t>Herstellung Fahrsiloanlage in Leese</t>
  </si>
  <si>
    <t>Wrede-Twachtmann GbR</t>
  </si>
  <si>
    <t>25010MF</t>
  </si>
  <si>
    <t>Sanierung PM2 Regenwasser-Druckleitung zur Weser</t>
  </si>
  <si>
    <t>Smurfit Westrock GmbH</t>
  </si>
  <si>
    <t>25011HL</t>
  </si>
  <si>
    <t>Archäologische Begleitung - Mehringen/Ubbendorf</t>
  </si>
  <si>
    <t>ArcheaoFirm</t>
  </si>
  <si>
    <t>Baustellenadresse</t>
  </si>
  <si>
    <t>Ist Vollkosten bestehend aus</t>
  </si>
  <si>
    <t xml:space="preserve">Synergien </t>
  </si>
  <si>
    <t>OID (Automatisch)</t>
  </si>
  <si>
    <t>Projektname</t>
  </si>
  <si>
    <t>Kunde</t>
  </si>
  <si>
    <t>Kundensegment</t>
  </si>
  <si>
    <t>Straße</t>
  </si>
  <si>
    <t>Postleitzahl</t>
  </si>
  <si>
    <t>Stadt</t>
  </si>
  <si>
    <t>Kundenart</t>
  </si>
  <si>
    <t>Gewerk</t>
  </si>
  <si>
    <t>Segment</t>
  </si>
  <si>
    <t>Startdatum</t>
  </si>
  <si>
    <t>Enddatum</t>
  </si>
  <si>
    <t>Nachtragssumme</t>
  </si>
  <si>
    <t>IST Materialkosten</t>
  </si>
  <si>
    <t>IST Personalkosten</t>
  </si>
  <si>
    <t>IST Maschinenkosten</t>
  </si>
  <si>
    <t>Ergebnis</t>
  </si>
  <si>
    <t>Synergieprojekt</t>
  </si>
  <si>
    <t>Beteiligtes Unternehmen</t>
  </si>
  <si>
    <t>Art der Zusammenarbeit</t>
  </si>
  <si>
    <t>Grund Zusammenarbeit</t>
  </si>
  <si>
    <t>Koldewei Straßen- und Tiefbau</t>
  </si>
  <si>
    <t>Erschließung B-Plan Nr. 28 Westeracker in Weyhe - Endausbau 2023</t>
  </si>
  <si>
    <t>Erschließung B-Plan Nr. 112 Südliches Brookfeld Los 3 + 4 Ausbau 2024</t>
  </si>
  <si>
    <t xml:space="preserve">Erschl. BG Nr. 41 südl.Kreisbahnstr./westl.Wittelsbach - Endausbau </t>
  </si>
  <si>
    <t>Endausbau B-Plan Nr. 36 Hubertusgärten - Quernheim</t>
  </si>
  <si>
    <t>SUMME</t>
  </si>
  <si>
    <t>OID</t>
  </si>
  <si>
    <t>Unternehmensname</t>
  </si>
  <si>
    <t>JA NEIN</t>
  </si>
  <si>
    <t>Art Zusammenarbeit</t>
  </si>
  <si>
    <t>Wiederkehrend</t>
  </si>
  <si>
    <t>Daten Input</t>
  </si>
  <si>
    <t>Auswertung 2022 LucaNet</t>
  </si>
  <si>
    <t>Auswertung 2023 LucaNet</t>
  </si>
  <si>
    <t>Auswertung 2024 LucaNet</t>
  </si>
  <si>
    <t>öffentlich</t>
  </si>
  <si>
    <t>Asphaltbau</t>
  </si>
  <si>
    <t>Autobahn</t>
  </si>
  <si>
    <t>Neukunde</t>
  </si>
  <si>
    <t>AS Asphaltbau Holding</t>
  </si>
  <si>
    <t>Ja</t>
  </si>
  <si>
    <t>Bietergemeinschaft</t>
  </si>
  <si>
    <t>neuer Markt / Region</t>
  </si>
  <si>
    <t>SR DEZ 2022</t>
  </si>
  <si>
    <t>SR DEZ 2023</t>
  </si>
  <si>
    <t>SR DEZ 2024</t>
  </si>
  <si>
    <t>Land</t>
  </si>
  <si>
    <t>privat</t>
  </si>
  <si>
    <t>Rahmenvertrag</t>
  </si>
  <si>
    <t>Baugrube</t>
  </si>
  <si>
    <t>Bahn</t>
  </si>
  <si>
    <t>Bestandskunde</t>
  </si>
  <si>
    <t>AS Asphaltbau Schmidle</t>
  </si>
  <si>
    <t>Nein</t>
  </si>
  <si>
    <t>Subunternehmen</t>
  </si>
  <si>
    <t>neue Projektgröße</t>
  </si>
  <si>
    <t>TF DEZ 2022</t>
  </si>
  <si>
    <t>TF DEZ 2023</t>
  </si>
  <si>
    <t>TF DEZ 2024</t>
  </si>
  <si>
    <t>Bund</t>
  </si>
  <si>
    <t>gewerblich</t>
  </si>
  <si>
    <t>sonstiges</t>
  </si>
  <si>
    <t>Bodensanierung</t>
  </si>
  <si>
    <t>Brücke</t>
  </si>
  <si>
    <t>Sonstiges</t>
  </si>
  <si>
    <t>Demler Spezialtiefbau (ehm. ASL)</t>
  </si>
  <si>
    <t>Arbeitsgemeinschaft</t>
  </si>
  <si>
    <t>Margensteigerung</t>
  </si>
  <si>
    <t>TF DEZ 2021</t>
  </si>
  <si>
    <t>Projektentwickler</t>
  </si>
  <si>
    <t>Bohrpfähle</t>
  </si>
  <si>
    <t>Energie</t>
  </si>
  <si>
    <t>BBU KG</t>
  </si>
  <si>
    <t>Partnerschaft</t>
  </si>
  <si>
    <t>Risikoteilung</t>
  </si>
  <si>
    <t>GuV 2022 LucaNet L4L</t>
  </si>
  <si>
    <t>GL laut Projektliste 2022</t>
  </si>
  <si>
    <t>GL laut Projektliste 2023</t>
  </si>
  <si>
    <t>GL laut Projektliste 2024</t>
  </si>
  <si>
    <t>KMU</t>
  </si>
  <si>
    <t>Bohrpfahlwände</t>
  </si>
  <si>
    <t>Freileitungsbau</t>
  </si>
  <si>
    <t>Demler Spezialtiefbau (Neu)</t>
  </si>
  <si>
    <t>Erweiterung Know How</t>
  </si>
  <si>
    <t>GuV 2022 JA HGB</t>
  </si>
  <si>
    <t>Delta</t>
  </si>
  <si>
    <t>Konzern</t>
  </si>
  <si>
    <t>Brückenbau</t>
  </si>
  <si>
    <t>Heizung</t>
  </si>
  <si>
    <t>Demler operativ (alt)</t>
  </si>
  <si>
    <t xml:space="preserve"> </t>
  </si>
  <si>
    <t>Zeitersparnis</t>
  </si>
  <si>
    <t xml:space="preserve">TF DEZ 2023 </t>
  </si>
  <si>
    <t>GL laut LucaNet 2022</t>
  </si>
  <si>
    <t>GL laut LucaNet 2023</t>
  </si>
  <si>
    <t>GL laut LucaNet 2024</t>
  </si>
  <si>
    <t>Damm- und Deichbau</t>
  </si>
  <si>
    <t>Industriebau</t>
  </si>
  <si>
    <t>EBK</t>
  </si>
  <si>
    <t>Personalnotwendigkeit</t>
  </si>
  <si>
    <t xml:space="preserve">SR DEZ 2023 </t>
  </si>
  <si>
    <t>Erdbau</t>
  </si>
  <si>
    <t>Riedmüller Bau</t>
  </si>
  <si>
    <t>GuV 2023 LucaNet L4L</t>
  </si>
  <si>
    <t>Auswertung 2022 HGB</t>
  </si>
  <si>
    <t>Auswertung 2023 HGB</t>
  </si>
  <si>
    <t>Auswertung 2024 HGB</t>
  </si>
  <si>
    <t>Leitungsbau</t>
  </si>
  <si>
    <t>Seidler Holding</t>
  </si>
  <si>
    <t>GuV 2023 JA HGB</t>
  </si>
  <si>
    <t>Gleisbau</t>
  </si>
  <si>
    <t>sonstiger öffentlicher Tiefbau</t>
  </si>
  <si>
    <t>Seidler Tiefbau</t>
  </si>
  <si>
    <t>Gründung</t>
  </si>
  <si>
    <t>sonstiger privater Tiefbau</t>
  </si>
  <si>
    <t>Terras Holding</t>
  </si>
  <si>
    <t>Kabelbau</t>
  </si>
  <si>
    <t>Terras Service</t>
  </si>
  <si>
    <t>GuV 2024 LucaNet L4L</t>
  </si>
  <si>
    <t>Kanalbau</t>
  </si>
  <si>
    <t>Telekommunikation</t>
  </si>
  <si>
    <t>Terras Spezialtiefbau (Hold.)</t>
  </si>
  <si>
    <t>GuV 2024 JA HGB</t>
  </si>
  <si>
    <t>Pipelinebau</t>
  </si>
  <si>
    <t>Tunnel</t>
  </si>
  <si>
    <t>Terras Süd</t>
  </si>
  <si>
    <t>GL laut HGB 2022</t>
  </si>
  <si>
    <t>GL laut HGB 2023</t>
  </si>
  <si>
    <t>GL laut HGB 2024</t>
  </si>
  <si>
    <t>Rohrleitungsbau</t>
  </si>
  <si>
    <t>Wasserbau</t>
  </si>
  <si>
    <t>Terras West</t>
  </si>
  <si>
    <t>Windkraft</t>
  </si>
  <si>
    <t>WWB Deponie</t>
  </si>
  <si>
    <t>Spezialbau</t>
  </si>
  <si>
    <t>WWB Tiefbau</t>
  </si>
  <si>
    <t>Spundwände</t>
  </si>
  <si>
    <t>Terras Nord</t>
  </si>
  <si>
    <t>Stauanlagen</t>
  </si>
  <si>
    <t>Grothe Holding GmbH</t>
  </si>
  <si>
    <t>Strassenbau</t>
  </si>
  <si>
    <t>Grothe Bau</t>
  </si>
  <si>
    <t>Tiefbau</t>
  </si>
  <si>
    <t>Grothe Kabel</t>
  </si>
  <si>
    <t>Träger</t>
  </si>
  <si>
    <t>B&amp;D Holding</t>
  </si>
  <si>
    <t>Trägerbohlenwände</t>
  </si>
  <si>
    <t>B&amp;D GmbH</t>
  </si>
  <si>
    <t>Tunnelbau</t>
  </si>
  <si>
    <t>Vermessungsbuero Wolfert</t>
  </si>
  <si>
    <t>Verankerungen</t>
  </si>
  <si>
    <t>GIS-EDV Wolfert</t>
  </si>
  <si>
    <t>Vermessungstechnik Wolfert</t>
  </si>
  <si>
    <t>Streetguard</t>
  </si>
  <si>
    <t>Wendt Grundbau GmbH</t>
  </si>
  <si>
    <t>Terras Gruppe</t>
  </si>
  <si>
    <t>Konso Holding</t>
  </si>
  <si>
    <t>Konsolidiert Terras Gruppe</t>
  </si>
  <si>
    <t>Segment Tiefbau</t>
  </si>
  <si>
    <t>Segment Services</t>
  </si>
  <si>
    <t>Segment Spezialtiefbau</t>
  </si>
  <si>
    <t>HTS B</t>
  </si>
  <si>
    <t>HTS L</t>
  </si>
  <si>
    <t>Terras Resources</t>
  </si>
  <si>
    <t>HTS Berichtswesen</t>
  </si>
  <si>
    <t>BBU GmbH (neu)</t>
  </si>
  <si>
    <t>Demler Baugeräte (alt)</t>
  </si>
  <si>
    <t>Demir GmbH</t>
  </si>
  <si>
    <t>InKa GmbH</t>
  </si>
  <si>
    <t>ELKATEC GmbH</t>
  </si>
  <si>
    <t>Oßwald GmbH</t>
  </si>
  <si>
    <t>Demir Holding GmbH</t>
  </si>
  <si>
    <t>Helming Tiefbau Service GmbH</t>
  </si>
  <si>
    <t>Konso Resources</t>
  </si>
  <si>
    <t>Achatz Bau</t>
  </si>
  <si>
    <t>Demir Gruppe</t>
  </si>
  <si>
    <t>D&amp;K Spezial Tiefbau</t>
  </si>
  <si>
    <t>Helming Kultur-Tiefbau-Baustoffhandel GmbH</t>
  </si>
  <si>
    <t>RAEDER</t>
  </si>
  <si>
    <t>Konso HTS Berichtswesen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</si>
</sst>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164" formatCode="#,##0\ ;\-#,##0\ ;[Color24]\-\ "/>
    <numFmt numFmtId="165" formatCode="#,##0.0\ ;\-#,##0.0\ ;[Color24]\-\ "/>
    <numFmt numFmtId="166" formatCode="#,##0.0\ ;\-#,##0.0\ ;\-\ "/>
    <numFmt numFmtId="167" formatCode="dd/mm/yyyy\ "/>
    <numFmt numFmtId="168" formatCode="0\ ;\-0\ ;\-\ "/>
    <numFmt numFmtId="169" formatCode="&quot;[&quot;@&quot;]&quot;"/>
    <numFmt numFmtId="170" formatCode="#,##0\ ;\-#,##0\ ;\-\ "/>
    <numFmt numFmtId="171" formatCode="#,##0.00\ &quot;€&quot;"/>
    <numFmt numFmtId="172" formatCode="#,##0.0_ ;\-#,##0.0\ "/>
    <numFmt numFmtId="173" formatCode="_(&quot;€&quot;* #,##0.00_);_(&quot;€&quot;* \(#,##0.00\);_(&quot;€&quot;* &quot;-&quot;??_);_(@_)"/>
    <numFmt numFmtId="174" formatCode="#,###,###,##0.00;\-#,###,###,##0.00;#"/>
    <numFmt numFmtId="175" formatCode="dd/mm/yy;@"/>
    <numFmt numFmtId="176" formatCode="#,##0.00_ ;\-#,##0.00\ "/>
    <numFmt numFmtId="177" formatCode="[$-409]dddd\,\ mmmm\ d\,\ yyyy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FFFFFF"/>
      <name val="Arial"/>
      <family val="2"/>
    </font>
    <font>
      <sz val="10"/>
      <color rgb="FF0C233C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</font>
    <font>
      <b/>
      <u/>
      <sz val="1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00338D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CC"/>
        <bgColor rgb="FF000000"/>
      </patternFill>
    </fill>
    <fill>
      <patternFill patternType="lightUp">
        <fgColor rgb="FF000000"/>
        <bgColor rgb="FFFFFFFF"/>
      </patternFill>
    </fill>
    <fill>
      <patternFill patternType="solid">
        <fgColor rgb="FFCCC0DA"/>
        <bgColor rgb="FF000000"/>
      </patternFill>
    </fill>
    <fill>
      <patternFill patternType="solid">
        <fgColor rgb="FF0C233C"/>
        <bgColor indexed="64"/>
      </patternFill>
    </fill>
    <fill>
      <patternFill patternType="solid">
        <fgColor rgb="FFC5212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3" fillId="2" borderId="0" applyNumberFormat="0" applyFont="0" applyBorder="0" applyAlignment="0"/>
    <xf numFmtId="169" fontId="7" fillId="0" borderId="0">
      <alignment horizontal="center"/>
    </xf>
    <xf numFmtId="168" fontId="5" fillId="0" borderId="0" applyFill="0" applyBorder="0"/>
    <xf numFmtId="166" fontId="5" fillId="0" borderId="1"/>
    <xf numFmtId="166" fontId="5" fillId="3" borderId="0">
      <alignment horizontal="left"/>
      <protection locked="0"/>
    </xf>
    <xf numFmtId="166" fontId="5" fillId="4" borderId="1">
      <protection locked="0"/>
    </xf>
    <xf numFmtId="166" fontId="5" fillId="3" borderId="1">
      <protection locked="0"/>
    </xf>
    <xf numFmtId="166" fontId="5" fillId="5" borderId="1" applyFont="0" applyAlignment="0"/>
    <xf numFmtId="168" fontId="5" fillId="4" borderId="1">
      <protection locked="0"/>
    </xf>
    <xf numFmtId="166" fontId="5" fillId="6" borderId="0">
      <alignment horizontal="left"/>
      <protection locked="0"/>
    </xf>
    <xf numFmtId="166" fontId="5" fillId="6" borderId="1">
      <protection locked="0"/>
    </xf>
    <xf numFmtId="0" fontId="16" fillId="0" borderId="0"/>
    <xf numFmtId="0" fontId="1" fillId="16" borderId="0" applyNumberFormat="0" applyBorder="0" applyAlignment="0" applyProtection="0"/>
    <xf numFmtId="173" fontId="21" fillId="0" borderId="0" applyFont="0" applyFill="0" applyBorder="0" applyAlignment="0" applyProtection="0"/>
    <xf numFmtId="0" fontId="21" fillId="0" borderId="0"/>
    <xf numFmtId="166" fontId="5" fillId="26" borderId="1">
      <protection locked="0"/>
    </xf>
    <xf numFmtId="0" fontId="33" fillId="0" borderId="0"/>
  </cellStyleXfs>
  <cellXfs count="182">
    <xf numFmtId="0" fontId="0" fillId="0" borderId="0" xfId="0"/>
    <xf numFmtId="165" fontId="4" fillId="7" borderId="0" xfId="4" applyNumberFormat="1" applyFont="1" applyFill="1"/>
    <xf numFmtId="165" fontId="9" fillId="7" borderId="0" xfId="4" applyNumberFormat="1" applyFont="1" applyFill="1"/>
    <xf numFmtId="164" fontId="3" fillId="7" borderId="0" xfId="4" applyFill="1"/>
    <xf numFmtId="165" fontId="10" fillId="7" borderId="0" xfId="4" applyNumberFormat="1" applyFont="1" applyFill="1"/>
    <xf numFmtId="164" fontId="11" fillId="7" borderId="0" xfId="4" applyFont="1" applyFill="1"/>
    <xf numFmtId="164" fontId="3" fillId="7" borderId="0" xfId="4" applyFill="1" applyAlignment="1">
      <alignment horizontal="right"/>
    </xf>
    <xf numFmtId="167" fontId="9" fillId="7" borderId="0" xfId="4" applyNumberFormat="1" applyFont="1" applyFill="1"/>
    <xf numFmtId="164" fontId="6" fillId="7" borderId="0" xfId="4" applyFont="1" applyFill="1"/>
    <xf numFmtId="0" fontId="3" fillId="7" borderId="0" xfId="4" applyNumberFormat="1" applyFill="1"/>
    <xf numFmtId="0" fontId="2" fillId="0" borderId="0" xfId="3"/>
    <xf numFmtId="166" fontId="5" fillId="3" borderId="0" xfId="8">
      <alignment horizontal="left"/>
      <protection locked="0"/>
    </xf>
    <xf numFmtId="0" fontId="5" fillId="0" borderId="0" xfId="0" applyFont="1" applyAlignment="1">
      <alignment horizontal="left"/>
    </xf>
    <xf numFmtId="166" fontId="5" fillId="4" borderId="1" xfId="9">
      <protection locked="0"/>
    </xf>
    <xf numFmtId="166" fontId="5" fillId="0" borderId="1" xfId="7"/>
    <xf numFmtId="14" fontId="5" fillId="3" borderId="1" xfId="10" applyNumberFormat="1" applyAlignment="1">
      <alignment horizontal="right"/>
      <protection locked="0"/>
    </xf>
    <xf numFmtId="14" fontId="5" fillId="3" borderId="1" xfId="10" applyNumberFormat="1">
      <protection locked="0"/>
    </xf>
    <xf numFmtId="168" fontId="5" fillId="4" borderId="1" xfId="12">
      <protection locked="0"/>
    </xf>
    <xf numFmtId="170" fontId="5" fillId="0" borderId="0" xfId="0" applyNumberFormat="1" applyFont="1"/>
    <xf numFmtId="0" fontId="8" fillId="0" borderId="0" xfId="0" applyFont="1"/>
    <xf numFmtId="170" fontId="5" fillId="4" borderId="1" xfId="9" applyNumberFormat="1">
      <protection locked="0"/>
    </xf>
    <xf numFmtId="0" fontId="12" fillId="8" borderId="2" xfId="0" applyFont="1" applyFill="1" applyBorder="1"/>
    <xf numFmtId="0" fontId="13" fillId="10" borderId="3" xfId="0" applyFont="1" applyFill="1" applyBorder="1"/>
    <xf numFmtId="0" fontId="13" fillId="10" borderId="4" xfId="0" applyFont="1" applyFill="1" applyBorder="1"/>
    <xf numFmtId="171" fontId="13" fillId="10" borderId="3" xfId="0" applyNumberFormat="1" applyFont="1" applyFill="1" applyBorder="1"/>
    <xf numFmtId="0" fontId="13" fillId="9" borderId="3" xfId="0" applyFont="1" applyFill="1" applyBorder="1"/>
    <xf numFmtId="0" fontId="13" fillId="9" borderId="4" xfId="0" applyFont="1" applyFill="1" applyBorder="1"/>
    <xf numFmtId="171" fontId="13" fillId="9" borderId="3" xfId="0" applyNumberFormat="1" applyFont="1" applyFill="1" applyBorder="1"/>
    <xf numFmtId="171" fontId="13" fillId="10" borderId="5" xfId="0" applyNumberFormat="1" applyFont="1" applyFill="1" applyBorder="1"/>
    <xf numFmtId="171" fontId="13" fillId="9" borderId="5" xfId="0" applyNumberFormat="1" applyFont="1" applyFill="1" applyBorder="1"/>
    <xf numFmtId="44" fontId="13" fillId="9" borderId="5" xfId="0" applyNumberFormat="1" applyFont="1" applyFill="1" applyBorder="1"/>
    <xf numFmtId="0" fontId="12" fillId="8" borderId="7" xfId="0" applyFont="1" applyFill="1" applyBorder="1"/>
    <xf numFmtId="14" fontId="13" fillId="9" borderId="3" xfId="0" applyNumberFormat="1" applyFont="1" applyFill="1" applyBorder="1"/>
    <xf numFmtId="14" fontId="13" fillId="10" borderId="3" xfId="0" applyNumberFormat="1" applyFont="1" applyFill="1" applyBorder="1"/>
    <xf numFmtId="0" fontId="14" fillId="11" borderId="0" xfId="0" applyFont="1" applyFill="1"/>
    <xf numFmtId="0" fontId="14" fillId="12" borderId="11" xfId="0" applyFont="1" applyFill="1" applyBorder="1" applyAlignment="1">
      <alignment horizontal="center"/>
    </xf>
    <xf numFmtId="0" fontId="15" fillId="14" borderId="6" xfId="0" applyFont="1" applyFill="1" applyBorder="1"/>
    <xf numFmtId="0" fontId="13" fillId="0" borderId="0" xfId="0" quotePrefix="1" applyFont="1"/>
    <xf numFmtId="44" fontId="13" fillId="0" borderId="0" xfId="1" quotePrefix="1" applyFont="1" applyFill="1" applyBorder="1"/>
    <xf numFmtId="15" fontId="14" fillId="0" borderId="0" xfId="0" quotePrefix="1" applyNumberFormat="1" applyFont="1"/>
    <xf numFmtId="172" fontId="5" fillId="4" borderId="1" xfId="9" applyNumberFormat="1">
      <protection locked="0"/>
    </xf>
    <xf numFmtId="0" fontId="0" fillId="15" borderId="0" xfId="0" applyFill="1"/>
    <xf numFmtId="0" fontId="12" fillId="8" borderId="0" xfId="0" applyFont="1" applyFill="1"/>
    <xf numFmtId="0" fontId="13" fillId="9" borderId="0" xfId="0" applyFont="1" applyFill="1"/>
    <xf numFmtId="0" fontId="13" fillId="10" borderId="0" xfId="0" applyFont="1" applyFill="1"/>
    <xf numFmtId="17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" fontId="14" fillId="11" borderId="0" xfId="0" applyNumberFormat="1" applyFont="1" applyFill="1"/>
    <xf numFmtId="4" fontId="17" fillId="13" borderId="6" xfId="0" applyNumberFormat="1" applyFont="1" applyFill="1" applyBorder="1"/>
    <xf numFmtId="4" fontId="15" fillId="14" borderId="6" xfId="0" applyNumberFormat="1" applyFont="1" applyFill="1" applyBorder="1"/>
    <xf numFmtId="4" fontId="13" fillId="0" borderId="0" xfId="1" quotePrefix="1" applyNumberFormat="1" applyFont="1" applyFill="1" applyBorder="1"/>
    <xf numFmtId="4" fontId="17" fillId="13" borderId="3" xfId="0" applyNumberFormat="1" applyFont="1" applyFill="1" applyBorder="1"/>
    <xf numFmtId="0" fontId="20" fillId="17" borderId="0" xfId="0" applyFont="1" applyFill="1" applyAlignment="1">
      <alignment horizontal="center" vertical="center" wrapText="1"/>
    </xf>
    <xf numFmtId="17" fontId="18" fillId="17" borderId="0" xfId="0" applyNumberFormat="1" applyFont="1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19" fillId="18" borderId="0" xfId="16" applyFont="1" applyFill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5" fillId="0" borderId="0" xfId="18" applyFont="1" applyAlignment="1">
      <alignment vertical="center"/>
    </xf>
    <xf numFmtId="0" fontId="15" fillId="0" borderId="0" xfId="0" applyFont="1"/>
    <xf numFmtId="17" fontId="15" fillId="0" borderId="0" xfId="0" applyNumberFormat="1" applyFont="1" applyAlignment="1">
      <alignment horizontal="center"/>
    </xf>
    <xf numFmtId="0" fontId="15" fillId="0" borderId="0" xfId="18" applyFont="1" applyAlignment="1">
      <alignment horizontal="center" vertical="center"/>
    </xf>
    <xf numFmtId="0" fontId="15" fillId="0" borderId="0" xfId="0" quotePrefix="1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9" fontId="0" fillId="0" borderId="0" xfId="0" applyNumberFormat="1"/>
    <xf numFmtId="171" fontId="15" fillId="0" borderId="0" xfId="18" applyNumberFormat="1" applyFont="1" applyAlignment="1">
      <alignment vertical="center"/>
    </xf>
    <xf numFmtId="171" fontId="23" fillId="0" borderId="0" xfId="0" applyNumberFormat="1" applyFont="1" applyAlignment="1">
      <alignment vertical="center"/>
    </xf>
    <xf numFmtId="171" fontId="23" fillId="0" borderId="0" xfId="0" applyNumberFormat="1" applyFont="1"/>
    <xf numFmtId="171" fontId="23" fillId="0" borderId="0" xfId="0" applyNumberFormat="1" applyFont="1" applyAlignment="1">
      <alignment horizontal="right" vertical="center"/>
    </xf>
    <xf numFmtId="174" fontId="0" fillId="0" borderId="0" xfId="0" applyNumberFormat="1"/>
    <xf numFmtId="2" fontId="0" fillId="0" borderId="0" xfId="0" applyNumberFormat="1"/>
    <xf numFmtId="171" fontId="14" fillId="0" borderId="0" xfId="0" quotePrefix="1" applyNumberFormat="1" applyFont="1"/>
    <xf numFmtId="4" fontId="23" fillId="0" borderId="0" xfId="0" applyNumberFormat="1" applyFont="1"/>
    <xf numFmtId="174" fontId="23" fillId="0" borderId="0" xfId="0" applyNumberFormat="1" applyFont="1"/>
    <xf numFmtId="4" fontId="15" fillId="0" borderId="0" xfId="1" quotePrefix="1" applyNumberFormat="1" applyFont="1" applyFill="1" applyBorder="1"/>
    <xf numFmtId="10" fontId="15" fillId="0" borderId="0" xfId="2" quotePrefix="1" applyNumberFormat="1" applyFont="1" applyFill="1" applyBorder="1"/>
    <xf numFmtId="15" fontId="15" fillId="0" borderId="0" xfId="0" quotePrefix="1" applyNumberFormat="1" applyFont="1"/>
    <xf numFmtId="171" fontId="15" fillId="0" borderId="0" xfId="0" quotePrefix="1" applyNumberFormat="1" applyFont="1"/>
    <xf numFmtId="2" fontId="23" fillId="0" borderId="0" xfId="0" applyNumberFormat="1" applyFont="1"/>
    <xf numFmtId="0" fontId="13" fillId="0" borderId="0" xfId="0" applyFont="1"/>
    <xf numFmtId="44" fontId="15" fillId="0" borderId="0" xfId="1" quotePrefix="1" applyFont="1" applyFill="1" applyBorder="1"/>
    <xf numFmtId="0" fontId="15" fillId="11" borderId="0" xfId="0" applyFont="1" applyFill="1"/>
    <xf numFmtId="0" fontId="0" fillId="0" borderId="0" xfId="0" applyAlignment="1">
      <alignment horizontal="center"/>
    </xf>
    <xf numFmtId="171" fontId="0" fillId="0" borderId="0" xfId="0" applyNumberFormat="1" applyAlignment="1">
      <alignment horizontal="right" vertical="center"/>
    </xf>
    <xf numFmtId="0" fontId="26" fillId="11" borderId="0" xfId="0" applyFont="1" applyFill="1"/>
    <xf numFmtId="0" fontId="27" fillId="0" borderId="0" xfId="0" applyFont="1"/>
    <xf numFmtId="0" fontId="26" fillId="19" borderId="0" xfId="0" applyFont="1" applyFill="1"/>
    <xf numFmtId="0" fontId="26" fillId="12" borderId="8" xfId="0" applyFont="1" applyFill="1" applyBorder="1"/>
    <xf numFmtId="0" fontId="26" fillId="12" borderId="10" xfId="0" applyFont="1" applyFill="1" applyBorder="1"/>
    <xf numFmtId="0" fontId="26" fillId="12" borderId="11" xfId="0" applyFont="1" applyFill="1" applyBorder="1" applyAlignment="1">
      <alignment horizontal="center"/>
    </xf>
    <xf numFmtId="0" fontId="29" fillId="21" borderId="12" xfId="0" applyFont="1" applyFill="1" applyBorder="1"/>
    <xf numFmtId="0" fontId="29" fillId="13" borderId="13" xfId="0" applyFont="1" applyFill="1" applyBorder="1"/>
    <xf numFmtId="0" fontId="29" fillId="13" borderId="14" xfId="0" applyFont="1" applyFill="1" applyBorder="1"/>
    <xf numFmtId="0" fontId="29" fillId="14" borderId="15" xfId="0" applyFont="1" applyFill="1" applyBorder="1"/>
    <xf numFmtId="0" fontId="30" fillId="13" borderId="16" xfId="0" applyFont="1" applyFill="1" applyBorder="1"/>
    <xf numFmtId="0" fontId="29" fillId="14" borderId="5" xfId="0" applyFont="1" applyFill="1" applyBorder="1"/>
    <xf numFmtId="0" fontId="29" fillId="14" borderId="16" xfId="0" applyFont="1" applyFill="1" applyBorder="1"/>
    <xf numFmtId="0" fontId="29" fillId="14" borderId="13" xfId="0" applyFont="1" applyFill="1" applyBorder="1"/>
    <xf numFmtId="0" fontId="29" fillId="14" borderId="6" xfId="0" applyFont="1" applyFill="1" applyBorder="1"/>
    <xf numFmtId="0" fontId="29" fillId="14" borderId="14" xfId="0" applyFont="1" applyFill="1" applyBorder="1"/>
    <xf numFmtId="0" fontId="29" fillId="14" borderId="17" xfId="0" applyFont="1" applyFill="1" applyBorder="1"/>
    <xf numFmtId="0" fontId="26" fillId="22" borderId="18" xfId="0" applyFont="1" applyFill="1" applyBorder="1"/>
    <xf numFmtId="0" fontId="26" fillId="22" borderId="0" xfId="0" applyFont="1" applyFill="1"/>
    <xf numFmtId="0" fontId="26" fillId="22" borderId="0" xfId="0" applyFont="1" applyFill="1" applyAlignment="1">
      <alignment horizontal="center"/>
    </xf>
    <xf numFmtId="0" fontId="28" fillId="23" borderId="0" xfId="0" applyFont="1" applyFill="1"/>
    <xf numFmtId="0" fontId="28" fillId="23" borderId="19" xfId="0" applyFont="1" applyFill="1" applyBorder="1"/>
    <xf numFmtId="0" fontId="31" fillId="0" borderId="20" xfId="0" applyFont="1" applyBorder="1"/>
    <xf numFmtId="0" fontId="31" fillId="0" borderId="12" xfId="0" applyFont="1" applyBorder="1"/>
    <xf numFmtId="0" fontId="31" fillId="0" borderId="21" xfId="0" applyFont="1" applyBorder="1"/>
    <xf numFmtId="0" fontId="28" fillId="0" borderId="0" xfId="0" applyFont="1"/>
    <xf numFmtId="17" fontId="31" fillId="0" borderId="20" xfId="0" applyNumberFormat="1" applyFont="1" applyBorder="1"/>
    <xf numFmtId="0" fontId="32" fillId="0" borderId="22" xfId="0" applyFont="1" applyBorder="1"/>
    <xf numFmtId="0" fontId="32" fillId="0" borderId="20" xfId="0" applyFont="1" applyBorder="1"/>
    <xf numFmtId="0" fontId="32" fillId="0" borderId="12" xfId="0" applyFont="1" applyBorder="1"/>
    <xf numFmtId="0" fontId="27" fillId="0" borderId="12" xfId="0" quotePrefix="1" applyFont="1" applyBorder="1"/>
    <xf numFmtId="0" fontId="27" fillId="0" borderId="20" xfId="0" quotePrefix="1" applyFont="1" applyBorder="1"/>
    <xf numFmtId="0" fontId="27" fillId="0" borderId="23" xfId="0" quotePrefix="1" applyFont="1" applyBorder="1"/>
    <xf numFmtId="175" fontId="27" fillId="0" borderId="22" xfId="0" quotePrefix="1" applyNumberFormat="1" applyFont="1" applyBorder="1"/>
    <xf numFmtId="175" fontId="27" fillId="0" borderId="20" xfId="0" quotePrefix="1" applyNumberFormat="1" applyFont="1" applyBorder="1"/>
    <xf numFmtId="4" fontId="27" fillId="0" borderId="24" xfId="1" quotePrefix="1" applyNumberFormat="1" applyFont="1" applyFill="1" applyBorder="1"/>
    <xf numFmtId="4" fontId="27" fillId="0" borderId="15" xfId="1" quotePrefix="1" applyNumberFormat="1" applyFont="1" applyFill="1" applyBorder="1"/>
    <xf numFmtId="4" fontId="29" fillId="24" borderId="23" xfId="0" applyNumberFormat="1" applyFont="1" applyFill="1" applyBorder="1"/>
    <xf numFmtId="4" fontId="27" fillId="0" borderId="12" xfId="1" quotePrefix="1" applyNumberFormat="1" applyFont="1" applyFill="1" applyBorder="1"/>
    <xf numFmtId="176" fontId="29" fillId="25" borderId="20" xfId="1" quotePrefix="1" applyNumberFormat="1" applyFont="1" applyFill="1" applyBorder="1"/>
    <xf numFmtId="176" fontId="28" fillId="24" borderId="20" xfId="1" quotePrefix="1" applyNumberFormat="1" applyFont="1" applyFill="1" applyBorder="1"/>
    <xf numFmtId="4" fontId="32" fillId="0" borderId="22" xfId="0" applyNumberFormat="1" applyFont="1" applyBorder="1"/>
    <xf numFmtId="176" fontId="32" fillId="0" borderId="20" xfId="0" applyNumberFormat="1" applyFont="1" applyBorder="1"/>
    <xf numFmtId="176" fontId="32" fillId="0" borderId="12" xfId="0" applyNumberFormat="1" applyFont="1" applyBorder="1"/>
    <xf numFmtId="10" fontId="32" fillId="0" borderId="15" xfId="0" applyNumberFormat="1" applyFont="1" applyBorder="1"/>
    <xf numFmtId="0" fontId="27" fillId="0" borderId="25" xfId="0" applyFont="1" applyBorder="1"/>
    <xf numFmtId="176" fontId="32" fillId="0" borderId="22" xfId="0" applyNumberFormat="1" applyFont="1" applyBorder="1"/>
    <xf numFmtId="0" fontId="27" fillId="0" borderId="0" xfId="0" applyFont="1" applyAlignment="1">
      <alignment horizontal="center"/>
    </xf>
    <xf numFmtId="176" fontId="32" fillId="0" borderId="23" xfId="0" applyNumberFormat="1" applyFont="1" applyBorder="1"/>
    <xf numFmtId="17" fontId="31" fillId="0" borderId="21" xfId="0" applyNumberFormat="1" applyFont="1" applyBorder="1"/>
    <xf numFmtId="0" fontId="27" fillId="0" borderId="21" xfId="0" applyFont="1" applyBorder="1"/>
    <xf numFmtId="0" fontId="27" fillId="0" borderId="21" xfId="0" quotePrefix="1" applyFont="1" applyBorder="1"/>
    <xf numFmtId="0" fontId="27" fillId="0" borderId="26" xfId="0" applyFont="1" applyBorder="1"/>
    <xf numFmtId="0" fontId="27" fillId="0" borderId="27" xfId="0" applyFont="1" applyBorder="1"/>
    <xf numFmtId="176" fontId="28" fillId="25" borderId="21" xfId="1" quotePrefix="1" applyNumberFormat="1" applyFont="1" applyFill="1" applyBorder="1"/>
    <xf numFmtId="176" fontId="28" fillId="24" borderId="21" xfId="1" quotePrefix="1" applyNumberFormat="1" applyFont="1" applyFill="1" applyBorder="1"/>
    <xf numFmtId="4" fontId="27" fillId="0" borderId="26" xfId="0" applyNumberFormat="1" applyFont="1" applyBorder="1"/>
    <xf numFmtId="176" fontId="32" fillId="0" borderId="21" xfId="0" applyNumberFormat="1" applyFont="1" applyBorder="1"/>
    <xf numFmtId="10" fontId="32" fillId="0" borderId="27" xfId="0" applyNumberFormat="1" applyFont="1" applyBorder="1"/>
    <xf numFmtId="0" fontId="27" fillId="0" borderId="28" xfId="0" applyFont="1" applyBorder="1"/>
    <xf numFmtId="176" fontId="32" fillId="0" borderId="26" xfId="0" applyNumberFormat="1" applyFont="1" applyBorder="1"/>
    <xf numFmtId="0" fontId="27" fillId="0" borderId="29" xfId="0" applyFont="1" applyBorder="1" applyAlignment="1">
      <alignment horizontal="center"/>
    </xf>
    <xf numFmtId="176" fontId="32" fillId="0" borderId="27" xfId="0" applyNumberFormat="1" applyFont="1" applyBorder="1"/>
    <xf numFmtId="0" fontId="27" fillId="0" borderId="0" xfId="0" quotePrefix="1" applyFont="1"/>
    <xf numFmtId="44" fontId="27" fillId="0" borderId="0" xfId="0" applyNumberFormat="1" applyFont="1"/>
    <xf numFmtId="176" fontId="27" fillId="0" borderId="0" xfId="0" applyNumberFormat="1" applyFont="1"/>
    <xf numFmtId="0" fontId="28" fillId="0" borderId="0" xfId="0" quotePrefix="1" applyFont="1"/>
    <xf numFmtId="4" fontId="28" fillId="0" borderId="0" xfId="0" applyNumberFormat="1" applyFont="1"/>
    <xf numFmtId="0" fontId="28" fillId="0" borderId="0" xfId="0" applyFont="1" applyAlignment="1">
      <alignment horizontal="center"/>
    </xf>
    <xf numFmtId="176" fontId="28" fillId="0" borderId="0" xfId="0" applyNumberFormat="1" applyFont="1"/>
    <xf numFmtId="4" fontId="27" fillId="0" borderId="0" xfId="0" applyNumberFormat="1" applyFont="1"/>
    <xf numFmtId="4" fontId="27" fillId="0" borderId="0" xfId="0" applyNumberFormat="1" applyFont="1" applyAlignment="1">
      <alignment horizontal="center"/>
    </xf>
    <xf numFmtId="0" fontId="14" fillId="11" borderId="0" xfId="0" applyFont="1" applyFill="1" applyAlignment="1">
      <alignment horizontal="left"/>
    </xf>
    <xf numFmtId="0" fontId="1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5" fillId="0" borderId="0" xfId="19" applyNumberFormat="1" applyFill="1" applyBorder="1" applyAlignment="1">
      <alignment horizontal="left"/>
      <protection locked="0"/>
    </xf>
    <xf numFmtId="0" fontId="33" fillId="0" borderId="0" xfId="20" applyAlignment="1">
      <alignment horizontal="left"/>
    </xf>
    <xf numFmtId="0" fontId="0" fillId="27" borderId="0" xfId="0" applyFill="1"/>
    <xf numFmtId="0" fontId="0" fillId="28" borderId="0" xfId="0" applyFill="1"/>
    <xf numFmtId="177" fontId="0" fillId="0" borderId="0" xfId="0" applyNumberFormat="1"/>
    <xf numFmtId="10" fontId="32" fillId="0" borderId="12" xfId="0" applyNumberFormat="1" applyFont="1" applyBorder="1"/>
    <xf numFmtId="3" fontId="32" fillId="0" borderId="15" xfId="0" applyNumberFormat="1" applyFont="1" applyBorder="1"/>
    <xf numFmtId="4" fontId="14" fillId="12" borderId="8" xfId="0" applyNumberFormat="1" applyFont="1" applyFill="1" applyBorder="1" applyAlignment="1">
      <alignment horizontal="center"/>
    </xf>
    <xf numFmtId="4" fontId="14" fillId="12" borderId="9" xfId="0" applyNumberFormat="1" applyFont="1" applyFill="1" applyBorder="1" applyAlignment="1">
      <alignment horizontal="center"/>
    </xf>
    <xf numFmtId="4" fontId="14" fillId="12" borderId="10" xfId="0" applyNumberFormat="1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14" fillId="12" borderId="9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/>
    </xf>
    <xf numFmtId="0" fontId="26" fillId="12" borderId="9" xfId="0" applyFont="1" applyFill="1" applyBorder="1" applyAlignment="1">
      <alignment horizontal="center"/>
    </xf>
    <xf numFmtId="0" fontId="26" fillId="12" borderId="8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0" fontId="28" fillId="20" borderId="8" xfId="0" applyFont="1" applyFill="1" applyBorder="1" applyAlignment="1">
      <alignment horizontal="center"/>
    </xf>
    <xf numFmtId="0" fontId="28" fillId="20" borderId="9" xfId="0" applyFont="1" applyFill="1" applyBorder="1" applyAlignment="1">
      <alignment horizontal="center"/>
    </xf>
    <xf numFmtId="0" fontId="28" fillId="20" borderId="10" xfId="0" applyFont="1" applyFill="1" applyBorder="1" applyAlignment="1">
      <alignment horizontal="center"/>
    </xf>
  </cellXfs>
  <cellStyles count="21">
    <cellStyle name="20 % - Akzent3" xfId="16" builtinId="38"/>
    <cellStyle name="CALC_1_NORM" xfId="7" xr:uid="{00000000-0005-0000-0000-000001000000}"/>
    <cellStyle name="Heading LN DOWN" xfId="13" xr:uid="{00000000-0005-0000-0000-000002000000}"/>
    <cellStyle name="Heading LN UP" xfId="8" xr:uid="{00000000-0005-0000-0000-000003000000}"/>
    <cellStyle name="Heading_top" xfId="4" xr:uid="{00000000-0005-0000-0000-000004000000}"/>
    <cellStyle name="INDICATOR" xfId="6" xr:uid="{00000000-0005-0000-0000-000005000000}"/>
    <cellStyle name="INP_1.1_NORM" xfId="9" xr:uid="{00000000-0005-0000-0000-000006000000}"/>
    <cellStyle name="INP_1.1_NORM 2" xfId="19" xr:uid="{697F0EE9-97AC-4446-BD31-4DB62BD6C113}"/>
    <cellStyle name="INP_1.4_INDI" xfId="12" xr:uid="{00000000-0005-0000-0000-000007000000}"/>
    <cellStyle name="LN_DOWN_NORM" xfId="14" xr:uid="{00000000-0005-0000-0000-000008000000}"/>
    <cellStyle name="LN_UP_NORM" xfId="10" xr:uid="{00000000-0005-0000-0000-000009000000}"/>
    <cellStyle name="Prozent" xfId="2" builtinId="5"/>
    <cellStyle name="Standard" xfId="0" builtinId="0"/>
    <cellStyle name="Standard 2" xfId="15" xr:uid="{00000000-0005-0000-0000-00000C000000}"/>
    <cellStyle name="Standard 3 2" xfId="20" xr:uid="{3A672C02-C871-4A8C-86B1-F92E4238560B}"/>
    <cellStyle name="Standard_Tabelle1" xfId="18" xr:uid="{00000000-0005-0000-0000-00000D000000}"/>
    <cellStyle name="Überschrift 4" xfId="3" builtinId="19"/>
    <cellStyle name="UNIT" xfId="5" xr:uid="{00000000-0005-0000-0000-00000F000000}"/>
    <cellStyle name="Währung" xfId="1" builtinId="4"/>
    <cellStyle name="Währung 2" xfId="17" xr:uid="{00000000-0005-0000-0000-000011000000}"/>
    <cellStyle name="ZERO" xfId="1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Auswertung</a:t>
            </a:r>
            <a:r>
              <a:rPr lang="de-DE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Projektlisten</a:t>
            </a: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2022</a:t>
            </a:r>
          </a:p>
        </c:rich>
      </c:tx>
      <c:layout>
        <c:manualLayout>
          <c:xMode val="edge"/>
          <c:yMode val="edge"/>
          <c:x val="0.34112634184306662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900775513141166E-2"/>
          <c:y val="0.14460038986354778"/>
          <c:w val="0.90542863006130925"/>
          <c:h val="0.7649580205983024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B-4F63-95C2-8E440B1CAC0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B-4F63-95C2-8E440B1CAC0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B-4F63-95C2-8E440B1CAC08}"/>
              </c:ext>
            </c:extLst>
          </c:dPt>
          <c:cat>
            <c:strRef>
              <c:f>Config!$Q$3:$Q$8</c:f>
              <c:strCache>
                <c:ptCount val="6"/>
                <c:pt idx="0">
                  <c:v>SR DEZ 2022</c:v>
                </c:pt>
                <c:pt idx="1">
                  <c:v>TF DEZ 2022</c:v>
                </c:pt>
                <c:pt idx="2">
                  <c:v>TF DEZ 2021</c:v>
                </c:pt>
                <c:pt idx="3">
                  <c:v>GL laut Projektliste 2022</c:v>
                </c:pt>
                <c:pt idx="4">
                  <c:v>Delta</c:v>
                </c:pt>
                <c:pt idx="5">
                  <c:v>GL laut LucaNet 2022</c:v>
                </c:pt>
              </c:strCache>
            </c:strRef>
          </c:cat>
          <c:val>
            <c:numRef>
              <c:f>Config!$R$3:$R$8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B-4F63-95C2-8E440B1CAC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14B-4F63-95C2-8E440B1CAC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14B-4F63-95C2-8E440B1CAC0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14B-4F63-95C2-8E440B1CAC08}"/>
              </c:ext>
            </c:extLst>
          </c:dPt>
          <c:cat>
            <c:strRef>
              <c:f>Config!$Q$3:$Q$8</c:f>
              <c:strCache>
                <c:ptCount val="6"/>
                <c:pt idx="0">
                  <c:v>SR DEZ 2022</c:v>
                </c:pt>
                <c:pt idx="1">
                  <c:v>TF DEZ 2022</c:v>
                </c:pt>
                <c:pt idx="2">
                  <c:v>TF DEZ 2021</c:v>
                </c:pt>
                <c:pt idx="3">
                  <c:v>GL laut Projektliste 2022</c:v>
                </c:pt>
                <c:pt idx="4">
                  <c:v>Delta</c:v>
                </c:pt>
                <c:pt idx="5">
                  <c:v>GL laut LucaNet 2022</c:v>
                </c:pt>
              </c:strCache>
            </c:strRef>
          </c:cat>
          <c:val>
            <c:numRef>
              <c:f>Config!$S$3:$S$8</c:f>
              <c:numCache>
                <c:formatCode>#,##0.00</c:formatCode>
                <c:ptCount val="6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B-4F63-95C2-8E440B1C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4986304"/>
        <c:axId val="724987384"/>
      </c:barChart>
      <c:catAx>
        <c:axId val="72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7384"/>
        <c:crosses val="autoZero"/>
        <c:auto val="1"/>
        <c:lblAlgn val="ctr"/>
        <c:lblOffset val="100"/>
        <c:noMultiLvlLbl val="0"/>
      </c:catAx>
      <c:valAx>
        <c:axId val="724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Auswertung</a:t>
            </a:r>
            <a:r>
              <a:rPr lang="de-DE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Projektlisten</a:t>
            </a: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2023</a:t>
            </a:r>
          </a:p>
        </c:rich>
      </c:tx>
      <c:layout>
        <c:manualLayout>
          <c:xMode val="edge"/>
          <c:yMode val="edge"/>
          <c:x val="0.34444703300863849"/>
          <c:y val="2.054796447496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40655705634709"/>
          <c:y val="0.15049129692322213"/>
          <c:w val="0.82099698923638587"/>
          <c:h val="0.764958020598302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B-4FE3-8CE0-B8EA73D9EC82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B-4FE3-8CE0-B8EA73D9EC82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B-4FE3-8CE0-B8EA73D9E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9B-4FE3-8CE0-B8EA73D9EC82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F9B-4FE3-8CE0-B8EA73D9EC82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9B-4FE3-8CE0-B8EA73D9EC82}"/>
              </c:ext>
            </c:extLst>
          </c:dPt>
          <c:cat>
            <c:strRef>
              <c:f>Config!$U$3:$U$8</c:f>
              <c:strCache>
                <c:ptCount val="6"/>
                <c:pt idx="0">
                  <c:v>SR DEZ 2023</c:v>
                </c:pt>
                <c:pt idx="1">
                  <c:v>TF DEZ 2023</c:v>
                </c:pt>
                <c:pt idx="2">
                  <c:v>TF DEZ 2022</c:v>
                </c:pt>
                <c:pt idx="3">
                  <c:v>GL laut Projektliste 2023</c:v>
                </c:pt>
                <c:pt idx="4">
                  <c:v>Delta</c:v>
                </c:pt>
                <c:pt idx="5">
                  <c:v>GL laut LucaNet 2023</c:v>
                </c:pt>
              </c:strCache>
            </c:strRef>
          </c:cat>
          <c:val>
            <c:numRef>
              <c:f>Config!$V$3:$V$8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9B-4FE3-8CE0-B8EA73D9EC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F9B-4FE3-8CE0-B8EA73D9E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F9B-4FE3-8CE0-B8EA73D9EC8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F9B-4FE3-8CE0-B8EA73D9EC82}"/>
              </c:ext>
            </c:extLst>
          </c:dPt>
          <c:cat>
            <c:strRef>
              <c:f>Config!$U$3:$U$8</c:f>
              <c:strCache>
                <c:ptCount val="6"/>
                <c:pt idx="0">
                  <c:v>SR DEZ 2023</c:v>
                </c:pt>
                <c:pt idx="1">
                  <c:v>TF DEZ 2023</c:v>
                </c:pt>
                <c:pt idx="2">
                  <c:v>TF DEZ 2022</c:v>
                </c:pt>
                <c:pt idx="3">
                  <c:v>GL laut Projektliste 2023</c:v>
                </c:pt>
                <c:pt idx="4">
                  <c:v>Delta</c:v>
                </c:pt>
                <c:pt idx="5">
                  <c:v>GL laut LucaNet 2023</c:v>
                </c:pt>
              </c:strCache>
            </c:strRef>
          </c:cat>
          <c:val>
            <c:numRef>
              <c:f>Config!$W$3:$W$8</c:f>
              <c:numCache>
                <c:formatCode>#,##0.00</c:formatCode>
                <c:ptCount val="6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9B-4FE3-8CE0-B8EA73D9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4986304"/>
        <c:axId val="724987384"/>
      </c:barChart>
      <c:catAx>
        <c:axId val="72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7384"/>
        <c:crosses val="autoZero"/>
        <c:auto val="1"/>
        <c:lblAlgn val="ctr"/>
        <c:lblOffset val="100"/>
        <c:noMultiLvlLbl val="0"/>
      </c:catAx>
      <c:valAx>
        <c:axId val="724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Auswertung</a:t>
            </a:r>
            <a:r>
              <a:rPr lang="de-DE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Projektlisten</a:t>
            </a: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2023</a:t>
            </a:r>
          </a:p>
        </c:rich>
      </c:tx>
      <c:layout>
        <c:manualLayout>
          <c:xMode val="edge"/>
          <c:yMode val="edge"/>
          <c:x val="0.34444703300863849"/>
          <c:y val="2.054796447496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40655705634709"/>
          <c:y val="0.15049129692322213"/>
          <c:w val="0.82099698923638587"/>
          <c:h val="0.764958020598302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7-4B09-BB8A-7EE045D445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7-4B09-BB8A-7EE045D445D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7-4B09-BB8A-7EE045D445DD}"/>
              </c:ext>
            </c:extLst>
          </c:dPt>
          <c:cat>
            <c:strRef>
              <c:f>Config!$Y$3:$Y$8</c:f>
              <c:strCache>
                <c:ptCount val="6"/>
                <c:pt idx="0">
                  <c:v>SR DEZ 2024</c:v>
                </c:pt>
                <c:pt idx="1">
                  <c:v>TF DEZ 2024</c:v>
                </c:pt>
                <c:pt idx="2">
                  <c:v>TF DEZ 2023</c:v>
                </c:pt>
                <c:pt idx="3">
                  <c:v>GL laut Projektliste 2024</c:v>
                </c:pt>
                <c:pt idx="4">
                  <c:v>Delta</c:v>
                </c:pt>
                <c:pt idx="5">
                  <c:v>GL laut LucaNet 2024</c:v>
                </c:pt>
              </c:strCache>
            </c:strRef>
          </c:cat>
          <c:val>
            <c:numRef>
              <c:f>Config!$Z$3:$Z$8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7-4B09-BB8A-7EE045D445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5F7-4B09-BB8A-7EE045D445D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F7-4B09-BB8A-7EE045D445DD}"/>
              </c:ext>
            </c:extLst>
          </c:dPt>
          <c:cat>
            <c:strRef>
              <c:f>Config!$Y$3:$Y$8</c:f>
              <c:strCache>
                <c:ptCount val="6"/>
                <c:pt idx="0">
                  <c:v>SR DEZ 2024</c:v>
                </c:pt>
                <c:pt idx="1">
                  <c:v>TF DEZ 2024</c:v>
                </c:pt>
                <c:pt idx="2">
                  <c:v>TF DEZ 2023</c:v>
                </c:pt>
                <c:pt idx="3">
                  <c:v>GL laut Projektliste 2024</c:v>
                </c:pt>
                <c:pt idx="4">
                  <c:v>Delta</c:v>
                </c:pt>
                <c:pt idx="5">
                  <c:v>GL laut LucaNet 2024</c:v>
                </c:pt>
              </c:strCache>
            </c:strRef>
          </c:cat>
          <c:val>
            <c:numRef>
              <c:f>Config!$AA$3:$AA$8</c:f>
              <c:numCache>
                <c:formatCode>#,##0.00</c:formatCode>
                <c:ptCount val="6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F7-4B09-BB8A-7EE045D4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4986304"/>
        <c:axId val="724987384"/>
      </c:barChart>
      <c:catAx>
        <c:axId val="72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7384"/>
        <c:crosses val="autoZero"/>
        <c:auto val="1"/>
        <c:lblAlgn val="ctr"/>
        <c:lblOffset val="100"/>
        <c:noMultiLvlLbl val="0"/>
      </c:catAx>
      <c:valAx>
        <c:axId val="724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Auswertung</a:t>
            </a:r>
            <a:r>
              <a:rPr lang="de-DE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Projektlisten</a:t>
            </a: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2022</a:t>
            </a:r>
          </a:p>
        </c:rich>
      </c:tx>
      <c:layout>
        <c:manualLayout>
          <c:xMode val="edge"/>
          <c:yMode val="edge"/>
          <c:x val="0.34112634184306662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900775513141166E-2"/>
          <c:y val="0.14460038986354778"/>
          <c:w val="0.90542863006130925"/>
          <c:h val="0.7649580205983024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4-41EE-9927-723CA695D81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F4-41EE-9927-723CA695D814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F4-41EE-9927-723CA695D814}"/>
              </c:ext>
            </c:extLst>
          </c:dPt>
          <c:cat>
            <c:strRef>
              <c:f>Config!$Q$11:$Q$16</c:f>
              <c:strCache>
                <c:ptCount val="6"/>
                <c:pt idx="0">
                  <c:v>SR DEZ 2022</c:v>
                </c:pt>
                <c:pt idx="1">
                  <c:v>TF DEZ 2022</c:v>
                </c:pt>
                <c:pt idx="2">
                  <c:v>TF DEZ 2021</c:v>
                </c:pt>
                <c:pt idx="3">
                  <c:v>GL laut Projektliste 2022</c:v>
                </c:pt>
                <c:pt idx="4">
                  <c:v>Delta</c:v>
                </c:pt>
                <c:pt idx="5">
                  <c:v>GL laut HGB 2022</c:v>
                </c:pt>
              </c:strCache>
            </c:strRef>
          </c:cat>
          <c:val>
            <c:numRef>
              <c:f>Config!$R$11:$R$16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4-41EE-9927-723CA695D814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F4-41EE-9927-723CA695D814}"/>
              </c:ext>
            </c:extLst>
          </c:dPt>
          <c:dPt>
            <c:idx val="2"/>
            <c:invertIfNegative val="0"/>
            <c:bubble3D val="0"/>
            <c:spPr>
              <a:solidFill>
                <a:srgbClr val="FFCD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F4-41EE-9927-723CA695D814}"/>
              </c:ext>
            </c:extLst>
          </c:dPt>
          <c:cat>
            <c:strRef>
              <c:f>Config!$Q$11:$Q$16</c:f>
              <c:strCache>
                <c:ptCount val="6"/>
                <c:pt idx="0">
                  <c:v>SR DEZ 2022</c:v>
                </c:pt>
                <c:pt idx="1">
                  <c:v>TF DEZ 2022</c:v>
                </c:pt>
                <c:pt idx="2">
                  <c:v>TF DEZ 2021</c:v>
                </c:pt>
                <c:pt idx="3">
                  <c:v>GL laut Projektliste 2022</c:v>
                </c:pt>
                <c:pt idx="4">
                  <c:v>Delta</c:v>
                </c:pt>
                <c:pt idx="5">
                  <c:v>GL laut HGB 2022</c:v>
                </c:pt>
              </c:strCache>
            </c:strRef>
          </c:cat>
          <c:val>
            <c:numRef>
              <c:f>Config!$S$11:$S$16</c:f>
              <c:numCache>
                <c:formatCode>#,##0.00</c:formatCode>
                <c:ptCount val="6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F4-41EE-9927-723CA695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4986304"/>
        <c:axId val="724987384"/>
      </c:barChart>
      <c:catAx>
        <c:axId val="72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7384"/>
        <c:crosses val="autoZero"/>
        <c:auto val="1"/>
        <c:lblAlgn val="ctr"/>
        <c:lblOffset val="100"/>
        <c:noMultiLvlLbl val="0"/>
      </c:catAx>
      <c:valAx>
        <c:axId val="724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Auswertung</a:t>
            </a:r>
            <a:r>
              <a:rPr lang="de-DE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Projektlisten</a:t>
            </a: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2023</a:t>
            </a:r>
          </a:p>
        </c:rich>
      </c:tx>
      <c:layout>
        <c:manualLayout>
          <c:xMode val="edge"/>
          <c:yMode val="edge"/>
          <c:x val="0.34444703300863849"/>
          <c:y val="2.054796447496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40655705634709"/>
          <c:y val="0.15049129692322213"/>
          <c:w val="0.82099698923638587"/>
          <c:h val="0.764958020598302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4B-4C00-A7A4-9D682B54649F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4B-4C00-A7A4-9D682B54649F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4B-4C00-A7A4-9D682B54649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4B-4C00-A7A4-9D682B54649F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4B-4C00-A7A4-9D682B54649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4B-4C00-A7A4-9D682B54649F}"/>
              </c:ext>
            </c:extLst>
          </c:dPt>
          <c:cat>
            <c:strRef>
              <c:f>Config!$U$11:$U$16</c:f>
              <c:strCache>
                <c:ptCount val="6"/>
                <c:pt idx="0">
                  <c:v>SR DEZ 2023</c:v>
                </c:pt>
                <c:pt idx="1">
                  <c:v>TF DEZ 2023</c:v>
                </c:pt>
                <c:pt idx="2">
                  <c:v>TF DEZ 2022</c:v>
                </c:pt>
                <c:pt idx="3">
                  <c:v>GL laut Projektliste 2023</c:v>
                </c:pt>
                <c:pt idx="4">
                  <c:v>Delta</c:v>
                </c:pt>
                <c:pt idx="5">
                  <c:v>GL laut HGB 2023</c:v>
                </c:pt>
              </c:strCache>
            </c:strRef>
          </c:cat>
          <c:val>
            <c:numRef>
              <c:f>Config!$V$11:$V$16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4B-4C00-A7A4-9D682B5464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34B-4C00-A7A4-9D682B54649F}"/>
              </c:ext>
            </c:extLst>
          </c:dPt>
          <c:dPt>
            <c:idx val="2"/>
            <c:invertIfNegative val="0"/>
            <c:bubble3D val="0"/>
            <c:spPr>
              <a:solidFill>
                <a:srgbClr val="FFCD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34B-4C00-A7A4-9D682B54649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34B-4C00-A7A4-9D682B54649F}"/>
              </c:ext>
            </c:extLst>
          </c:dPt>
          <c:cat>
            <c:strRef>
              <c:f>Config!$U$11:$U$16</c:f>
              <c:strCache>
                <c:ptCount val="6"/>
                <c:pt idx="0">
                  <c:v>SR DEZ 2023</c:v>
                </c:pt>
                <c:pt idx="1">
                  <c:v>TF DEZ 2023</c:v>
                </c:pt>
                <c:pt idx="2">
                  <c:v>TF DEZ 2022</c:v>
                </c:pt>
                <c:pt idx="3">
                  <c:v>GL laut Projektliste 2023</c:v>
                </c:pt>
                <c:pt idx="4">
                  <c:v>Delta</c:v>
                </c:pt>
                <c:pt idx="5">
                  <c:v>GL laut HGB 2023</c:v>
                </c:pt>
              </c:strCache>
            </c:strRef>
          </c:cat>
          <c:val>
            <c:numRef>
              <c:f>Config!$W$11:$W$16</c:f>
              <c:numCache>
                <c:formatCode>#,##0.00</c:formatCode>
                <c:ptCount val="6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34B-4C00-A7A4-9D682B54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4986304"/>
        <c:axId val="724987384"/>
      </c:barChart>
      <c:catAx>
        <c:axId val="72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7384"/>
        <c:crosses val="autoZero"/>
        <c:auto val="1"/>
        <c:lblAlgn val="ctr"/>
        <c:lblOffset val="100"/>
        <c:noMultiLvlLbl val="0"/>
      </c:catAx>
      <c:valAx>
        <c:axId val="724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Auswertung</a:t>
            </a:r>
            <a:r>
              <a:rPr lang="de-DE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Projektlisten</a:t>
            </a:r>
            <a:r>
              <a:rPr lang="de-DE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2023</a:t>
            </a:r>
          </a:p>
        </c:rich>
      </c:tx>
      <c:layout>
        <c:manualLayout>
          <c:xMode val="edge"/>
          <c:yMode val="edge"/>
          <c:x val="0.34444703300863849"/>
          <c:y val="2.054796447496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40655705634709"/>
          <c:y val="0.15049129692322213"/>
          <c:w val="0.82099698923638587"/>
          <c:h val="0.7649580205983024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23-4178-B7CF-162A37663D2F}"/>
              </c:ext>
            </c:extLst>
          </c:dPt>
          <c:cat>
            <c:strRef>
              <c:f>Config!$Y$11:$Y$16</c:f>
              <c:strCache>
                <c:ptCount val="6"/>
                <c:pt idx="0">
                  <c:v>SR DEZ 2024</c:v>
                </c:pt>
                <c:pt idx="1">
                  <c:v>TF DEZ 2024</c:v>
                </c:pt>
                <c:pt idx="2">
                  <c:v>TF DEZ 2023</c:v>
                </c:pt>
                <c:pt idx="3">
                  <c:v>GL laut Projektliste 2024</c:v>
                </c:pt>
                <c:pt idx="4">
                  <c:v>Delta</c:v>
                </c:pt>
                <c:pt idx="5">
                  <c:v>GL laut HGB 2024</c:v>
                </c:pt>
              </c:strCache>
            </c:strRef>
          </c:cat>
          <c:val>
            <c:numRef>
              <c:f>Config!$Z$11:$Z$16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3-4178-B7CF-162A37663D2F}"/>
            </c:ext>
          </c:extLst>
        </c:ser>
        <c:ser>
          <c:idx val="1"/>
          <c:order val="1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23-4178-B7CF-162A37663D2F}"/>
              </c:ext>
            </c:extLst>
          </c:dPt>
          <c:cat>
            <c:strRef>
              <c:f>Config!$Y$11:$Y$16</c:f>
              <c:strCache>
                <c:ptCount val="6"/>
                <c:pt idx="0">
                  <c:v>SR DEZ 2024</c:v>
                </c:pt>
                <c:pt idx="1">
                  <c:v>TF DEZ 2024</c:v>
                </c:pt>
                <c:pt idx="2">
                  <c:v>TF DEZ 2023</c:v>
                </c:pt>
                <c:pt idx="3">
                  <c:v>GL laut Projektliste 2024</c:v>
                </c:pt>
                <c:pt idx="4">
                  <c:v>Delta</c:v>
                </c:pt>
                <c:pt idx="5">
                  <c:v>GL laut HGB 2024</c:v>
                </c:pt>
              </c:strCache>
            </c:strRef>
          </c:cat>
          <c:val>
            <c:numRef>
              <c:f>Config!$AA$11:$AA$16</c:f>
              <c:numCache>
                <c:formatCode>#,##0.00</c:formatCode>
                <c:ptCount val="6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3-4178-B7CF-162A37663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4986304"/>
        <c:axId val="724987384"/>
      </c:barChart>
      <c:catAx>
        <c:axId val="724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7384"/>
        <c:crosses val="autoZero"/>
        <c:auto val="1"/>
        <c:lblAlgn val="ctr"/>
        <c:lblOffset val="100"/>
        <c:noMultiLvlLbl val="0"/>
      </c:catAx>
      <c:valAx>
        <c:axId val="7249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de-DE"/>
          </a:p>
        </c:txPr>
        <c:crossAx val="72498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436234</xdr:colOff>
      <xdr:row>38</xdr:row>
      <xdr:rowOff>151089</xdr:rowOff>
    </xdr:from>
    <xdr:to>
      <xdr:col>18</xdr:col>
      <xdr:colOff>671889</xdr:colOff>
      <xdr:row>62</xdr:row>
      <xdr:rowOff>62190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8EC8C-AA8F-4475-A04B-F802C722C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465163</xdr:colOff>
      <xdr:row>63</xdr:row>
      <xdr:rowOff>788</xdr:rowOff>
    </xdr:from>
    <xdr:to>
      <xdr:col>18</xdr:col>
      <xdr:colOff>646259</xdr:colOff>
      <xdr:row>86</xdr:row>
      <xdr:rowOff>93317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4E184-ABDF-49E9-B314-200BCA102ADE}"/>
            </a:ext>
            <a:ext uri="{147F2762-F138-4A5C-976F-8EAC2B608ADB}">
              <a16:predDERef xmlns:a16="http://schemas.microsoft.com/office/drawing/2014/main" pred="{7FF8EC8C-AA8F-4475-A04B-F802C722C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391584</xdr:colOff>
      <xdr:row>88</xdr:row>
      <xdr:rowOff>31750</xdr:rowOff>
    </xdr:from>
    <xdr:to>
      <xdr:col>18</xdr:col>
      <xdr:colOff>572680</xdr:colOff>
      <xdr:row>111</xdr:row>
      <xdr:rowOff>124279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95B12-28BD-4DC2-A292-0C7BEFB329B1}"/>
            </a:ext>
            <a:ext uri="{147F2762-F138-4A5C-976F-8EAC2B608ADB}">
              <a16:predDERef xmlns:a16="http://schemas.microsoft.com/office/drawing/2014/main" pred="{C614E184-ABDF-49E9-B314-200BCA102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433917</xdr:colOff>
      <xdr:row>38</xdr:row>
      <xdr:rowOff>127000</xdr:rowOff>
    </xdr:from>
    <xdr:to>
      <xdr:col>28</xdr:col>
      <xdr:colOff>309739</xdr:colOff>
      <xdr:row>62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5780B-D6F0-4783-95CD-98FB8F173892}"/>
            </a:ext>
            <a:ext uri="{147F2762-F138-4A5C-976F-8EAC2B608ADB}">
              <a16:predDERef xmlns:a16="http://schemas.microsoft.com/office/drawing/2014/main" pred="{0C995B12-28BD-4DC2-A292-0C7BEFB32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444500</xdr:colOff>
      <xdr:row>63</xdr:row>
      <xdr:rowOff>31750</xdr:rowOff>
    </xdr:from>
    <xdr:to>
      <xdr:col>28</xdr:col>
      <xdr:colOff>265763</xdr:colOff>
      <xdr:row>86</xdr:row>
      <xdr:rowOff>124279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EDBBEE-5A62-45EC-BC53-69F3D51F5B31}"/>
            </a:ext>
            <a:ext uri="{147F2762-F138-4A5C-976F-8EAC2B608ADB}">
              <a16:predDERef xmlns:a16="http://schemas.microsoft.com/office/drawing/2014/main" pred="{12C5780B-D6F0-4783-95CD-98FB8F173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503463</xdr:colOff>
      <xdr:row>83</xdr:row>
      <xdr:rowOff>117930</xdr:rowOff>
    </xdr:from>
    <xdr:to>
      <xdr:col>28</xdr:col>
      <xdr:colOff>324726</xdr:colOff>
      <xdr:row>107</xdr:row>
      <xdr:rowOff>29030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40CF22-744C-4362-8B36-3DBE2338CACD}"/>
            </a:ext>
            <a:ext uri="{147F2762-F138-4A5C-976F-8EAC2B608ADB}">
              <a16:predDERef xmlns:a16="http://schemas.microsoft.com/office/drawing/2014/main" pred="{E0EDBBEE-5A62-45EC-BC53-69F3D51F5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/users/terrasintern/Terras/01_Haltephase/01_Financial/Reporting/LucaNet%20Arbeitsordner/Anpassungsbuchungen%20WWB%20Tiefbau.xlsb" TargetMode="External"/><Relationship Id="rId1" Type="http://schemas.openxmlformats.org/officeDocument/2006/relationships/externalLinkPath" Target="file:///V:/users/terrasintern/Terras/01_Haltephase/01_Financial/Reporting/LucaNet%20Arbeitsordner/Anpassungsbuchungen%20WWB%20Tiefbau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rrasholding.sharepoint.com/Users/KopmannSt/AppData/Local/Microsoft/Windows/INetCache/Content.Outlook/9GSNV2F9/Baustellenreporting%20Koldewei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rrasholding-my.sharepoint.com/personal/s_stueber_terras-tiefbau_group/Documents/Microsoft%20Teams-Chatdateien/Vorlage%20KPI%20Datei.xlsx" TargetMode="External"/><Relationship Id="rId1" Type="http://schemas.openxmlformats.org/officeDocument/2006/relationships/externalLinkPath" Target="https://terrasholding-my.sharepoint.com/personal/s_stueber_terras-tiefbau_group/Documents/Microsoft%20Teams-Chatdateien/Vorlage%20KPI%20Dat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_TM_Sheet1"/>
      <sheetName val="_TM_Tabelle1"/>
      <sheetName val="KPI"/>
      <sheetName val="PoC Anpassung"/>
      <sheetName val="IC Deponie Verb. IC"/>
      <sheetName val="IC Deponie Umsätze"/>
      <sheetName val="IC Zinsen West"/>
      <sheetName val="IC EBK sbA"/>
      <sheetName val="Mgmt Fee 22"/>
      <sheetName val="Mgmt Fee 23"/>
      <sheetName val="Keep&gt;"/>
      <sheetName val="ConfigLanguage"/>
      <sheetName val="Formats"/>
      <sheetName val="UPSLIDE_UndoFormatting"/>
      <sheetName val="UPSLIDE_Un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e"/>
      <sheetName val="KPI"/>
      <sheetName val="Avale"/>
      <sheetName val="Finanzierungen"/>
      <sheetName val="Qualitatives Reporting"/>
      <sheetName val="Baustellenreporting Dezember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ustellenreporting"/>
      <sheetName val="Config"/>
    </sheetNames>
    <sheetDataSet>
      <sheetData sheetId="0">
        <row r="116">
          <cell r="U116">
            <v>0</v>
          </cell>
        </row>
      </sheetData>
      <sheetData sheetId="1">
        <row r="3">
          <cell r="Q3" t="str">
            <v>SR DEZ 2022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0" sqref="B10"/>
    </sheetView>
  </sheetViews>
  <sheetFormatPr baseColWidth="10" defaultColWidth="11.5" defaultRowHeight="15" x14ac:dyDescent="0.2"/>
  <cols>
    <col min="2" max="2" width="40" customWidth="1"/>
  </cols>
  <sheetData>
    <row r="1" spans="1:3" x14ac:dyDescent="0.2">
      <c r="A1" s="41"/>
      <c r="B1" s="41"/>
      <c r="C1" s="41"/>
    </row>
    <row r="2" spans="1:3" x14ac:dyDescent="0.2">
      <c r="A2" s="41"/>
      <c r="B2" s="41"/>
      <c r="C2" s="41"/>
    </row>
    <row r="3" spans="1:3" x14ac:dyDescent="0.2">
      <c r="A3" s="41"/>
      <c r="B3" s="42" t="s">
        <v>0</v>
      </c>
      <c r="C3" s="41"/>
    </row>
    <row r="4" spans="1:3" x14ac:dyDescent="0.2">
      <c r="A4" s="41"/>
      <c r="B4" s="43" t="s">
        <v>1</v>
      </c>
      <c r="C4" s="41"/>
    </row>
    <row r="5" spans="1:3" x14ac:dyDescent="0.2">
      <c r="A5" s="41"/>
      <c r="B5" s="44" t="s">
        <v>2</v>
      </c>
      <c r="C5" s="41"/>
    </row>
    <row r="6" spans="1:3" x14ac:dyDescent="0.2">
      <c r="A6" s="41"/>
      <c r="B6" s="43" t="s">
        <v>3</v>
      </c>
      <c r="C6" s="41"/>
    </row>
    <row r="7" spans="1:3" x14ac:dyDescent="0.2">
      <c r="A7" s="41"/>
      <c r="B7" s="44" t="s">
        <v>4</v>
      </c>
      <c r="C7" s="41"/>
    </row>
    <row r="8" spans="1:3" x14ac:dyDescent="0.2">
      <c r="A8" s="41"/>
      <c r="B8" s="43" t="s">
        <v>5</v>
      </c>
      <c r="C8" s="41"/>
    </row>
    <row r="9" spans="1:3" x14ac:dyDescent="0.2">
      <c r="A9" s="41"/>
      <c r="B9" s="44" t="s">
        <v>6</v>
      </c>
      <c r="C9" s="41"/>
    </row>
    <row r="10" spans="1:3" x14ac:dyDescent="0.2">
      <c r="A10" s="41"/>
      <c r="B10" s="43"/>
      <c r="C10" s="41"/>
    </row>
    <row r="11" spans="1:3" x14ac:dyDescent="0.2">
      <c r="A11" s="41"/>
      <c r="B11" s="44"/>
      <c r="C11" s="41"/>
    </row>
    <row r="12" spans="1:3" x14ac:dyDescent="0.2">
      <c r="A12" s="41"/>
      <c r="B12" s="41"/>
      <c r="C12" s="41"/>
    </row>
    <row r="13" spans="1:3" x14ac:dyDescent="0.2">
      <c r="A13" s="41"/>
      <c r="B13" s="41"/>
      <c r="C13" s="4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46"/>
  <sheetViews>
    <sheetView zoomScale="80" zoomScaleNormal="80" workbookViewId="0">
      <pane xSplit="5" ySplit="17" topLeftCell="AC18" activePane="bottomRight" state="frozen"/>
      <selection pane="topRight" activeCell="F1" sqref="F1"/>
      <selection pane="bottomLeft" activeCell="A18" sqref="A18"/>
      <selection pane="bottomRight" activeCell="AR19" sqref="AR19"/>
    </sheetView>
  </sheetViews>
  <sheetFormatPr baseColWidth="10" defaultColWidth="8.6640625" defaultRowHeight="15" x14ac:dyDescent="0.2"/>
  <cols>
    <col min="1" max="1" width="16.83203125" customWidth="1"/>
    <col min="2" max="2" width="27.5" customWidth="1"/>
    <col min="3" max="4" width="3.33203125" customWidth="1"/>
    <col min="5" max="5" width="36.6640625" customWidth="1"/>
    <col min="6" max="6" width="21.6640625" customWidth="1"/>
    <col min="7" max="33" width="12.83203125" customWidth="1"/>
    <col min="34" max="34" width="11.6640625" customWidth="1"/>
    <col min="35" max="39" width="12" bestFit="1" customWidth="1"/>
    <col min="40" max="40" width="12.5" bestFit="1" customWidth="1"/>
    <col min="41" max="41" width="12" bestFit="1" customWidth="1"/>
    <col min="42" max="44" width="13" bestFit="1" customWidth="1"/>
    <col min="45" max="114" width="11.33203125" customWidth="1"/>
  </cols>
  <sheetData>
    <row r="1" spans="1:114" x14ac:dyDescent="0.2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</row>
    <row r="2" spans="1:114" ht="16" x14ac:dyDescent="0.2">
      <c r="A2" s="3"/>
      <c r="B2" s="4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ht="16" x14ac:dyDescent="0.2">
      <c r="A3" s="3"/>
      <c r="B3" s="5" t="s">
        <v>9</v>
      </c>
      <c r="C3" s="3"/>
      <c r="D3" s="3"/>
      <c r="E3" s="3"/>
      <c r="F3" s="3"/>
      <c r="G3" s="6" t="s">
        <v>10</v>
      </c>
      <c r="H3" s="6" t="s">
        <v>10</v>
      </c>
      <c r="I3" s="6" t="s">
        <v>10</v>
      </c>
      <c r="J3" s="6" t="s">
        <v>10</v>
      </c>
      <c r="K3" s="6" t="s">
        <v>10</v>
      </c>
      <c r="L3" s="6" t="s">
        <v>10</v>
      </c>
      <c r="M3" s="6" t="s">
        <v>10</v>
      </c>
      <c r="N3" s="6" t="s">
        <v>10</v>
      </c>
      <c r="O3" s="6" t="s">
        <v>10</v>
      </c>
      <c r="P3" s="6" t="s">
        <v>10</v>
      </c>
      <c r="Q3" s="6" t="s">
        <v>10</v>
      </c>
      <c r="R3" s="6" t="s">
        <v>10</v>
      </c>
      <c r="S3" s="6" t="s">
        <v>10</v>
      </c>
      <c r="T3" s="6" t="s">
        <v>10</v>
      </c>
      <c r="U3" s="6" t="s">
        <v>10</v>
      </c>
      <c r="V3" s="6" t="s">
        <v>10</v>
      </c>
      <c r="W3" s="6" t="s">
        <v>10</v>
      </c>
      <c r="X3" s="6" t="s">
        <v>11</v>
      </c>
      <c r="Y3" s="6" t="s">
        <v>11</v>
      </c>
      <c r="Z3" s="6" t="s">
        <v>11</v>
      </c>
      <c r="AA3" s="6" t="s">
        <v>11</v>
      </c>
      <c r="AB3" s="6" t="s">
        <v>11</v>
      </c>
      <c r="AC3" s="6" t="s">
        <v>11</v>
      </c>
      <c r="AD3" s="6" t="s">
        <v>11</v>
      </c>
      <c r="AE3" s="6" t="s">
        <v>12</v>
      </c>
      <c r="AF3" s="6" t="s">
        <v>12</v>
      </c>
      <c r="AG3" s="6" t="s">
        <v>12</v>
      </c>
      <c r="AH3" s="6" t="s">
        <v>12</v>
      </c>
      <c r="AI3" s="6" t="s">
        <v>12</v>
      </c>
      <c r="AJ3" s="6" t="s">
        <v>12</v>
      </c>
      <c r="AK3" s="6" t="s">
        <v>12</v>
      </c>
      <c r="AL3" s="6" t="s">
        <v>12</v>
      </c>
      <c r="AM3" s="6" t="s">
        <v>12</v>
      </c>
      <c r="AN3" s="6" t="s">
        <v>12</v>
      </c>
      <c r="AO3" s="6" t="s">
        <v>12</v>
      </c>
      <c r="AP3" s="6" t="s">
        <v>10</v>
      </c>
      <c r="AQ3" s="6" t="s">
        <v>12</v>
      </c>
      <c r="AR3" s="6" t="s">
        <v>12</v>
      </c>
      <c r="AS3" s="6" t="s">
        <v>12</v>
      </c>
      <c r="AT3" s="6" t="s">
        <v>12</v>
      </c>
      <c r="AU3" s="6" t="s">
        <v>12</v>
      </c>
      <c r="AV3" s="6" t="s">
        <v>12</v>
      </c>
      <c r="AW3" s="6" t="s">
        <v>12</v>
      </c>
      <c r="AX3" s="6" t="s">
        <v>12</v>
      </c>
      <c r="AY3" s="6" t="s">
        <v>12</v>
      </c>
      <c r="AZ3" s="6" t="s">
        <v>12</v>
      </c>
      <c r="BA3" s="6" t="s">
        <v>12</v>
      </c>
      <c r="BB3" s="6" t="s">
        <v>12</v>
      </c>
      <c r="BC3" s="6" t="s">
        <v>12</v>
      </c>
      <c r="BD3" s="6" t="s">
        <v>12</v>
      </c>
      <c r="BE3" s="6" t="s">
        <v>12</v>
      </c>
      <c r="BF3" s="6" t="s">
        <v>12</v>
      </c>
      <c r="BG3" s="6" t="s">
        <v>12</v>
      </c>
      <c r="BH3" s="6" t="s">
        <v>12</v>
      </c>
      <c r="BI3" s="6" t="s">
        <v>12</v>
      </c>
      <c r="BJ3" s="6" t="s">
        <v>12</v>
      </c>
      <c r="BK3" s="6" t="s">
        <v>12</v>
      </c>
      <c r="BL3" s="6" t="s">
        <v>12</v>
      </c>
      <c r="BM3" s="6" t="s">
        <v>12</v>
      </c>
      <c r="BN3" s="6" t="s">
        <v>12</v>
      </c>
      <c r="BO3" s="6" t="s">
        <v>12</v>
      </c>
      <c r="BP3" s="6" t="s">
        <v>12</v>
      </c>
      <c r="BQ3" s="6" t="s">
        <v>12</v>
      </c>
      <c r="BR3" s="6" t="s">
        <v>12</v>
      </c>
      <c r="BS3" s="6" t="s">
        <v>12</v>
      </c>
      <c r="BT3" s="6" t="s">
        <v>12</v>
      </c>
      <c r="BU3" s="6" t="s">
        <v>12</v>
      </c>
      <c r="BV3" s="6" t="s">
        <v>12</v>
      </c>
      <c r="BW3" s="6" t="s">
        <v>12</v>
      </c>
      <c r="BX3" s="6" t="s">
        <v>12</v>
      </c>
      <c r="BY3" s="6" t="s">
        <v>12</v>
      </c>
      <c r="BZ3" s="6" t="s">
        <v>12</v>
      </c>
      <c r="CA3" s="6" t="s">
        <v>12</v>
      </c>
      <c r="CB3" s="6" t="s">
        <v>12</v>
      </c>
      <c r="CC3" s="6" t="s">
        <v>12</v>
      </c>
      <c r="CD3" s="6" t="s">
        <v>12</v>
      </c>
      <c r="CE3" s="6" t="s">
        <v>12</v>
      </c>
      <c r="CF3" s="6" t="s">
        <v>12</v>
      </c>
      <c r="CG3" s="6" t="s">
        <v>12</v>
      </c>
      <c r="CH3" s="6" t="s">
        <v>12</v>
      </c>
      <c r="CI3" s="6" t="s">
        <v>12</v>
      </c>
      <c r="CJ3" s="6" t="s">
        <v>12</v>
      </c>
      <c r="CK3" s="6" t="s">
        <v>12</v>
      </c>
      <c r="CL3" s="6" t="s">
        <v>12</v>
      </c>
      <c r="CM3" s="6" t="s">
        <v>12</v>
      </c>
      <c r="CN3" s="6" t="s">
        <v>12</v>
      </c>
      <c r="CO3" s="6" t="s">
        <v>12</v>
      </c>
      <c r="CP3" s="6" t="s">
        <v>12</v>
      </c>
      <c r="CQ3" s="6" t="s">
        <v>12</v>
      </c>
      <c r="CR3" s="6" t="s">
        <v>12</v>
      </c>
      <c r="CS3" s="6" t="s">
        <v>12</v>
      </c>
      <c r="CT3" s="6" t="s">
        <v>12</v>
      </c>
      <c r="CU3" s="6" t="s">
        <v>12</v>
      </c>
      <c r="CV3" s="6" t="s">
        <v>12</v>
      </c>
      <c r="CW3" s="6" t="s">
        <v>12</v>
      </c>
      <c r="CX3" s="6" t="s">
        <v>12</v>
      </c>
      <c r="CY3" s="6" t="s">
        <v>12</v>
      </c>
      <c r="CZ3" s="6" t="s">
        <v>12</v>
      </c>
      <c r="DA3" s="6" t="s">
        <v>12</v>
      </c>
      <c r="DB3" s="6" t="s">
        <v>12</v>
      </c>
      <c r="DC3" s="6" t="s">
        <v>12</v>
      </c>
      <c r="DD3" s="6" t="s">
        <v>12</v>
      </c>
      <c r="DE3" s="6" t="s">
        <v>12</v>
      </c>
      <c r="DF3" s="6" t="s">
        <v>12</v>
      </c>
      <c r="DG3" s="6" t="s">
        <v>12</v>
      </c>
      <c r="DH3" s="6" t="s">
        <v>12</v>
      </c>
      <c r="DI3" s="6" t="s">
        <v>12</v>
      </c>
      <c r="DJ3" s="6" t="s">
        <v>12</v>
      </c>
    </row>
    <row r="4" spans="1:114" x14ac:dyDescent="0.2">
      <c r="A4" s="3"/>
      <c r="B4" s="3"/>
      <c r="C4" s="3"/>
      <c r="D4" s="3"/>
      <c r="E4" s="3"/>
      <c r="F4" s="3"/>
      <c r="G4" s="7">
        <v>44562</v>
      </c>
      <c r="H4" s="7">
        <v>44593</v>
      </c>
      <c r="I4" s="7">
        <v>44621</v>
      </c>
      <c r="J4" s="7">
        <v>44652</v>
      </c>
      <c r="K4" s="7">
        <v>44682</v>
      </c>
      <c r="L4" s="7">
        <v>44713</v>
      </c>
      <c r="M4" s="7">
        <v>44743</v>
      </c>
      <c r="N4" s="7">
        <v>44774</v>
      </c>
      <c r="O4" s="7">
        <v>44805</v>
      </c>
      <c r="P4" s="7">
        <v>44835</v>
      </c>
      <c r="Q4" s="7">
        <v>44866</v>
      </c>
      <c r="R4" s="7">
        <v>44896</v>
      </c>
      <c r="S4" s="7">
        <v>44927</v>
      </c>
      <c r="T4" s="7">
        <v>44958</v>
      </c>
      <c r="U4" s="7">
        <v>44986</v>
      </c>
      <c r="V4" s="7">
        <v>45017</v>
      </c>
      <c r="W4" s="7">
        <v>45047</v>
      </c>
      <c r="X4" s="7">
        <v>45078</v>
      </c>
      <c r="Y4" s="7">
        <v>45108</v>
      </c>
      <c r="Z4" s="7">
        <v>45139</v>
      </c>
      <c r="AA4" s="7">
        <v>45170</v>
      </c>
      <c r="AB4" s="7">
        <v>45200</v>
      </c>
      <c r="AC4" s="7">
        <v>45231</v>
      </c>
      <c r="AD4" s="7">
        <v>45261</v>
      </c>
      <c r="AE4" s="7">
        <v>45292</v>
      </c>
      <c r="AF4" s="7">
        <v>45323</v>
      </c>
      <c r="AG4" s="7">
        <v>45352</v>
      </c>
      <c r="AH4" s="7">
        <v>45383</v>
      </c>
      <c r="AI4" s="7">
        <v>45413</v>
      </c>
      <c r="AJ4" s="7">
        <v>45444</v>
      </c>
      <c r="AK4" s="7">
        <v>45474</v>
      </c>
      <c r="AL4" s="7">
        <v>45505</v>
      </c>
      <c r="AM4" s="7">
        <v>45536</v>
      </c>
      <c r="AN4" s="7">
        <v>45566</v>
      </c>
      <c r="AO4" s="7">
        <v>45597</v>
      </c>
      <c r="AP4" s="7">
        <v>45627</v>
      </c>
      <c r="AQ4" s="7">
        <v>45658</v>
      </c>
      <c r="AR4" s="7">
        <v>45689</v>
      </c>
      <c r="AS4" s="7">
        <v>45717</v>
      </c>
      <c r="AT4" s="7">
        <v>45748</v>
      </c>
      <c r="AU4" s="7">
        <v>45778</v>
      </c>
      <c r="AV4" s="7">
        <v>45809</v>
      </c>
      <c r="AW4" s="7">
        <v>45839</v>
      </c>
      <c r="AX4" s="7">
        <v>45870</v>
      </c>
      <c r="AY4" s="7">
        <v>45901</v>
      </c>
      <c r="AZ4" s="7">
        <v>45931</v>
      </c>
      <c r="BA4" s="7">
        <v>45962</v>
      </c>
      <c r="BB4" s="7">
        <v>45992</v>
      </c>
      <c r="BC4" s="7">
        <v>46023</v>
      </c>
      <c r="BD4" s="7">
        <v>46054</v>
      </c>
      <c r="BE4" s="7">
        <v>46082</v>
      </c>
      <c r="BF4" s="7">
        <v>46113</v>
      </c>
      <c r="BG4" s="7">
        <v>46143</v>
      </c>
      <c r="BH4" s="7">
        <v>46174</v>
      </c>
      <c r="BI4" s="7">
        <v>46204</v>
      </c>
      <c r="BJ4" s="7">
        <v>46235</v>
      </c>
      <c r="BK4" s="7">
        <v>46266</v>
      </c>
      <c r="BL4" s="7">
        <v>46296</v>
      </c>
      <c r="BM4" s="7">
        <v>46327</v>
      </c>
      <c r="BN4" s="7">
        <v>46357</v>
      </c>
      <c r="BO4" s="7">
        <v>46388</v>
      </c>
      <c r="BP4" s="7">
        <v>46419</v>
      </c>
      <c r="BQ4" s="7">
        <v>46447</v>
      </c>
      <c r="BR4" s="7">
        <v>46478</v>
      </c>
      <c r="BS4" s="7">
        <v>46508</v>
      </c>
      <c r="BT4" s="7">
        <v>46539</v>
      </c>
      <c r="BU4" s="7">
        <v>46569</v>
      </c>
      <c r="BV4" s="7">
        <v>46600</v>
      </c>
      <c r="BW4" s="7">
        <v>46631</v>
      </c>
      <c r="BX4" s="7">
        <v>46661</v>
      </c>
      <c r="BY4" s="7">
        <v>46692</v>
      </c>
      <c r="BZ4" s="7">
        <v>46722</v>
      </c>
      <c r="CA4" s="7">
        <v>46753</v>
      </c>
      <c r="CB4" s="7">
        <v>46784</v>
      </c>
      <c r="CC4" s="7">
        <v>46813</v>
      </c>
      <c r="CD4" s="7">
        <v>46844</v>
      </c>
      <c r="CE4" s="7">
        <v>46874</v>
      </c>
      <c r="CF4" s="7">
        <v>46905</v>
      </c>
      <c r="CG4" s="7">
        <v>46935</v>
      </c>
      <c r="CH4" s="7">
        <v>46966</v>
      </c>
      <c r="CI4" s="7">
        <v>46997</v>
      </c>
      <c r="CJ4" s="7">
        <v>47027</v>
      </c>
      <c r="CK4" s="7">
        <v>47058</v>
      </c>
      <c r="CL4" s="7">
        <v>47088</v>
      </c>
      <c r="CM4" s="7">
        <v>47119</v>
      </c>
      <c r="CN4" s="7">
        <v>47150</v>
      </c>
      <c r="CO4" s="7">
        <v>47178</v>
      </c>
      <c r="CP4" s="7">
        <v>47209</v>
      </c>
      <c r="CQ4" s="7">
        <v>47239</v>
      </c>
      <c r="CR4" s="7">
        <v>47270</v>
      </c>
      <c r="CS4" s="7">
        <v>47300</v>
      </c>
      <c r="CT4" s="7">
        <v>47331</v>
      </c>
      <c r="CU4" s="7">
        <v>47362</v>
      </c>
      <c r="CV4" s="7">
        <v>47392</v>
      </c>
      <c r="CW4" s="7">
        <v>47423</v>
      </c>
      <c r="CX4" s="7">
        <v>47453</v>
      </c>
      <c r="CY4" s="7">
        <v>47484</v>
      </c>
      <c r="CZ4" s="7">
        <v>47515</v>
      </c>
      <c r="DA4" s="7">
        <v>47543</v>
      </c>
      <c r="DB4" s="7">
        <v>47574</v>
      </c>
      <c r="DC4" s="7">
        <v>47604</v>
      </c>
      <c r="DD4" s="7">
        <v>47635</v>
      </c>
      <c r="DE4" s="7">
        <v>47665</v>
      </c>
      <c r="DF4" s="7">
        <v>47696</v>
      </c>
      <c r="DG4" s="7">
        <v>47727</v>
      </c>
      <c r="DH4" s="7">
        <v>47757</v>
      </c>
      <c r="DI4" s="7">
        <v>47788</v>
      </c>
      <c r="DJ4" s="7">
        <v>47818</v>
      </c>
    </row>
    <row r="5" spans="1:114" x14ac:dyDescent="0.2">
      <c r="A5" s="3"/>
      <c r="B5" s="8"/>
      <c r="C5" s="3"/>
      <c r="D5" s="3"/>
      <c r="E5" s="3"/>
      <c r="F5" s="3"/>
      <c r="G5" s="7">
        <v>44592</v>
      </c>
      <c r="H5" s="7">
        <v>44620</v>
      </c>
      <c r="I5" s="7">
        <v>44651</v>
      </c>
      <c r="J5" s="7">
        <v>44681</v>
      </c>
      <c r="K5" s="7">
        <v>44712</v>
      </c>
      <c r="L5" s="7">
        <v>44742</v>
      </c>
      <c r="M5" s="7">
        <v>44773</v>
      </c>
      <c r="N5" s="7">
        <v>44804</v>
      </c>
      <c r="O5" s="7">
        <v>44834</v>
      </c>
      <c r="P5" s="7">
        <v>44865</v>
      </c>
      <c r="Q5" s="7">
        <v>44895</v>
      </c>
      <c r="R5" s="7">
        <v>44926</v>
      </c>
      <c r="S5" s="7">
        <v>44957</v>
      </c>
      <c r="T5" s="7">
        <v>44985</v>
      </c>
      <c r="U5" s="7">
        <v>45016</v>
      </c>
      <c r="V5" s="7">
        <v>45046</v>
      </c>
      <c r="W5" s="7">
        <v>45077</v>
      </c>
      <c r="X5" s="7">
        <v>45107</v>
      </c>
      <c r="Y5" s="7">
        <v>45138</v>
      </c>
      <c r="Z5" s="7">
        <v>45169</v>
      </c>
      <c r="AA5" s="7">
        <v>45199</v>
      </c>
      <c r="AB5" s="7">
        <v>45230</v>
      </c>
      <c r="AC5" s="7">
        <v>45260</v>
      </c>
      <c r="AD5" s="7">
        <v>45291</v>
      </c>
      <c r="AE5" s="7">
        <v>45322</v>
      </c>
      <c r="AF5" s="7">
        <v>45351</v>
      </c>
      <c r="AG5" s="7">
        <v>45382</v>
      </c>
      <c r="AH5" s="7">
        <v>45412</v>
      </c>
      <c r="AI5" s="7">
        <v>45443</v>
      </c>
      <c r="AJ5" s="7">
        <v>45473</v>
      </c>
      <c r="AK5" s="7">
        <v>45504</v>
      </c>
      <c r="AL5" s="7">
        <v>45535</v>
      </c>
      <c r="AM5" s="7">
        <v>45565</v>
      </c>
      <c r="AN5" s="7">
        <v>45596</v>
      </c>
      <c r="AO5" s="7">
        <v>45626</v>
      </c>
      <c r="AP5" s="7">
        <v>45657</v>
      </c>
      <c r="AQ5" s="7">
        <v>45688</v>
      </c>
      <c r="AR5" s="7">
        <v>45716</v>
      </c>
      <c r="AS5" s="7">
        <v>45747</v>
      </c>
      <c r="AT5" s="7">
        <v>45777</v>
      </c>
      <c r="AU5" s="7">
        <v>45808</v>
      </c>
      <c r="AV5" s="7">
        <v>45838</v>
      </c>
      <c r="AW5" s="7">
        <v>45869</v>
      </c>
      <c r="AX5" s="7">
        <v>45900</v>
      </c>
      <c r="AY5" s="7">
        <v>45930</v>
      </c>
      <c r="AZ5" s="7">
        <v>45961</v>
      </c>
      <c r="BA5" s="7">
        <v>45991</v>
      </c>
      <c r="BB5" s="7">
        <v>46022</v>
      </c>
      <c r="BC5" s="7">
        <v>46053</v>
      </c>
      <c r="BD5" s="7">
        <v>46081</v>
      </c>
      <c r="BE5" s="7">
        <v>46112</v>
      </c>
      <c r="BF5" s="7">
        <v>46142</v>
      </c>
      <c r="BG5" s="7">
        <v>46173</v>
      </c>
      <c r="BH5" s="7">
        <v>46203</v>
      </c>
      <c r="BI5" s="7">
        <v>46234</v>
      </c>
      <c r="BJ5" s="7">
        <v>46265</v>
      </c>
      <c r="BK5" s="7">
        <v>46295</v>
      </c>
      <c r="BL5" s="7">
        <v>46326</v>
      </c>
      <c r="BM5" s="7">
        <v>46356</v>
      </c>
      <c r="BN5" s="7">
        <v>46387</v>
      </c>
      <c r="BO5" s="7">
        <v>46418</v>
      </c>
      <c r="BP5" s="7">
        <v>46446</v>
      </c>
      <c r="BQ5" s="7">
        <v>46477</v>
      </c>
      <c r="BR5" s="7">
        <v>46507</v>
      </c>
      <c r="BS5" s="7">
        <v>46538</v>
      </c>
      <c r="BT5" s="7">
        <v>46568</v>
      </c>
      <c r="BU5" s="7">
        <v>46599</v>
      </c>
      <c r="BV5" s="7">
        <v>46630</v>
      </c>
      <c r="BW5" s="7">
        <v>46660</v>
      </c>
      <c r="BX5" s="7">
        <v>46691</v>
      </c>
      <c r="BY5" s="7">
        <v>46721</v>
      </c>
      <c r="BZ5" s="7">
        <v>46752</v>
      </c>
      <c r="CA5" s="7">
        <v>46783</v>
      </c>
      <c r="CB5" s="7">
        <v>46812</v>
      </c>
      <c r="CC5" s="7">
        <v>46843</v>
      </c>
      <c r="CD5" s="7">
        <v>46873</v>
      </c>
      <c r="CE5" s="7">
        <v>46904</v>
      </c>
      <c r="CF5" s="7">
        <v>46934</v>
      </c>
      <c r="CG5" s="7">
        <v>46965</v>
      </c>
      <c r="CH5" s="7">
        <v>46996</v>
      </c>
      <c r="CI5" s="7">
        <v>47026</v>
      </c>
      <c r="CJ5" s="7">
        <v>47057</v>
      </c>
      <c r="CK5" s="7">
        <v>47087</v>
      </c>
      <c r="CL5" s="7">
        <v>47118</v>
      </c>
      <c r="CM5" s="7">
        <v>47149</v>
      </c>
      <c r="CN5" s="7">
        <v>47177</v>
      </c>
      <c r="CO5" s="7">
        <v>47208</v>
      </c>
      <c r="CP5" s="7">
        <v>47238</v>
      </c>
      <c r="CQ5" s="7">
        <v>47269</v>
      </c>
      <c r="CR5" s="7">
        <v>47299</v>
      </c>
      <c r="CS5" s="7">
        <v>47330</v>
      </c>
      <c r="CT5" s="7">
        <v>47361</v>
      </c>
      <c r="CU5" s="7">
        <v>47391</v>
      </c>
      <c r="CV5" s="7">
        <v>47422</v>
      </c>
      <c r="CW5" s="7">
        <v>47452</v>
      </c>
      <c r="CX5" s="7">
        <v>47483</v>
      </c>
      <c r="CY5" s="7">
        <v>47514</v>
      </c>
      <c r="CZ5" s="7">
        <v>47542</v>
      </c>
      <c r="DA5" s="7">
        <v>47573</v>
      </c>
      <c r="DB5" s="7">
        <v>47603</v>
      </c>
      <c r="DC5" s="7">
        <v>47634</v>
      </c>
      <c r="DD5" s="7">
        <v>47664</v>
      </c>
      <c r="DE5" s="7">
        <v>47695</v>
      </c>
      <c r="DF5" s="7">
        <v>47726</v>
      </c>
      <c r="DG5" s="7">
        <v>47756</v>
      </c>
      <c r="DH5" s="7">
        <v>47787</v>
      </c>
      <c r="DI5" s="7">
        <v>47817</v>
      </c>
      <c r="DJ5" s="7">
        <v>47848</v>
      </c>
    </row>
    <row r="6" spans="1:114" x14ac:dyDescent="0.2">
      <c r="A6" s="3"/>
      <c r="B6" s="3"/>
      <c r="C6" s="3"/>
      <c r="D6" s="3"/>
      <c r="E6" s="3"/>
      <c r="F6" s="3"/>
      <c r="G6" s="9">
        <v>2022</v>
      </c>
      <c r="H6" s="9">
        <v>2022</v>
      </c>
      <c r="I6" s="9">
        <v>2022</v>
      </c>
      <c r="J6" s="9">
        <v>2022</v>
      </c>
      <c r="K6" s="9">
        <v>2022</v>
      </c>
      <c r="L6" s="9">
        <v>2022</v>
      </c>
      <c r="M6" s="9">
        <v>2022</v>
      </c>
      <c r="N6" s="9">
        <v>2022</v>
      </c>
      <c r="O6" s="9">
        <v>2022</v>
      </c>
      <c r="P6" s="9">
        <v>2022</v>
      </c>
      <c r="Q6" s="9">
        <v>2022</v>
      </c>
      <c r="R6" s="9">
        <v>2022</v>
      </c>
      <c r="S6" s="9">
        <v>2023</v>
      </c>
      <c r="T6" s="9">
        <v>2023</v>
      </c>
      <c r="U6" s="9">
        <v>2023</v>
      </c>
      <c r="V6" s="9">
        <v>2023</v>
      </c>
      <c r="W6" s="9">
        <v>2023</v>
      </c>
      <c r="X6" s="9">
        <v>2023</v>
      </c>
      <c r="Y6" s="9">
        <v>2023</v>
      </c>
      <c r="Z6" s="9">
        <v>2023</v>
      </c>
      <c r="AA6" s="9">
        <v>2023</v>
      </c>
      <c r="AB6" s="9">
        <v>2023</v>
      </c>
      <c r="AC6" s="9">
        <v>2023</v>
      </c>
      <c r="AD6" s="9">
        <v>2023</v>
      </c>
      <c r="AE6" s="9">
        <v>2024</v>
      </c>
      <c r="AF6" s="9">
        <v>2024</v>
      </c>
      <c r="AG6" s="9">
        <v>2024</v>
      </c>
      <c r="AH6" s="9">
        <v>2024</v>
      </c>
      <c r="AI6" s="9">
        <v>2024</v>
      </c>
      <c r="AJ6" s="9">
        <v>2024</v>
      </c>
      <c r="AK6" s="9">
        <v>2024</v>
      </c>
      <c r="AL6" s="9">
        <v>2024</v>
      </c>
      <c r="AM6" s="9">
        <v>2024</v>
      </c>
      <c r="AN6" s="9">
        <v>2024</v>
      </c>
      <c r="AO6" s="9">
        <v>2024</v>
      </c>
      <c r="AP6" s="9">
        <v>2024</v>
      </c>
      <c r="AQ6" s="9">
        <v>2025</v>
      </c>
      <c r="AR6" s="9">
        <v>2025</v>
      </c>
      <c r="AS6" s="9">
        <v>2025</v>
      </c>
      <c r="AT6" s="9">
        <v>2025</v>
      </c>
      <c r="AU6" s="9">
        <v>2025</v>
      </c>
      <c r="AV6" s="9">
        <v>2025</v>
      </c>
      <c r="AW6" s="9">
        <v>2025</v>
      </c>
      <c r="AX6" s="9">
        <v>2025</v>
      </c>
      <c r="AY6" s="9">
        <v>2025</v>
      </c>
      <c r="AZ6" s="9">
        <v>2025</v>
      </c>
      <c r="BA6" s="9">
        <v>2025</v>
      </c>
      <c r="BB6" s="9">
        <v>2025</v>
      </c>
      <c r="BC6" s="9">
        <v>2026</v>
      </c>
      <c r="BD6" s="9">
        <v>2026</v>
      </c>
      <c r="BE6" s="9">
        <v>2026</v>
      </c>
      <c r="BF6" s="9">
        <v>2026</v>
      </c>
      <c r="BG6" s="9">
        <v>2026</v>
      </c>
      <c r="BH6" s="9">
        <v>2026</v>
      </c>
      <c r="BI6" s="9">
        <v>2026</v>
      </c>
      <c r="BJ6" s="9">
        <v>2026</v>
      </c>
      <c r="BK6" s="9">
        <v>2026</v>
      </c>
      <c r="BL6" s="9">
        <v>2026</v>
      </c>
      <c r="BM6" s="9">
        <v>2026</v>
      </c>
      <c r="BN6" s="9">
        <v>2026</v>
      </c>
      <c r="BO6" s="9">
        <v>2027</v>
      </c>
      <c r="BP6" s="9">
        <v>2027</v>
      </c>
      <c r="BQ6" s="9">
        <v>2027</v>
      </c>
      <c r="BR6" s="9">
        <v>2027</v>
      </c>
      <c r="BS6" s="9">
        <v>2027</v>
      </c>
      <c r="BT6" s="9">
        <v>2027</v>
      </c>
      <c r="BU6" s="9">
        <v>2027</v>
      </c>
      <c r="BV6" s="9">
        <v>2027</v>
      </c>
      <c r="BW6" s="9">
        <v>2027</v>
      </c>
      <c r="BX6" s="9">
        <v>2027</v>
      </c>
      <c r="BY6" s="9">
        <v>2027</v>
      </c>
      <c r="BZ6" s="9">
        <v>2027</v>
      </c>
      <c r="CA6" s="9">
        <v>2028</v>
      </c>
      <c r="CB6" s="9">
        <v>2028</v>
      </c>
      <c r="CC6" s="9">
        <v>2028</v>
      </c>
      <c r="CD6" s="9">
        <v>2028</v>
      </c>
      <c r="CE6" s="9">
        <v>2028</v>
      </c>
      <c r="CF6" s="9">
        <v>2028</v>
      </c>
      <c r="CG6" s="9">
        <v>2028</v>
      </c>
      <c r="CH6" s="9">
        <v>2028</v>
      </c>
      <c r="CI6" s="9">
        <v>2028</v>
      </c>
      <c r="CJ6" s="9">
        <v>2028</v>
      </c>
      <c r="CK6" s="9">
        <v>2028</v>
      </c>
      <c r="CL6" s="9">
        <v>2028</v>
      </c>
      <c r="CM6" s="9">
        <v>2029</v>
      </c>
      <c r="CN6" s="9">
        <v>2029</v>
      </c>
      <c r="CO6" s="9">
        <v>2029</v>
      </c>
      <c r="CP6" s="9">
        <v>2029</v>
      </c>
      <c r="CQ6" s="9">
        <v>2029</v>
      </c>
      <c r="CR6" s="9">
        <v>2029</v>
      </c>
      <c r="CS6" s="9">
        <v>2029</v>
      </c>
      <c r="CT6" s="9">
        <v>2029</v>
      </c>
      <c r="CU6" s="9">
        <v>2029</v>
      </c>
      <c r="CV6" s="9">
        <v>2029</v>
      </c>
      <c r="CW6" s="9">
        <v>2029</v>
      </c>
      <c r="CX6" s="9">
        <v>2029</v>
      </c>
      <c r="CY6" s="9">
        <v>2030</v>
      </c>
      <c r="CZ6" s="9">
        <v>2030</v>
      </c>
      <c r="DA6" s="9">
        <v>2030</v>
      </c>
      <c r="DB6" s="9">
        <v>2030</v>
      </c>
      <c r="DC6" s="9">
        <v>2030</v>
      </c>
      <c r="DD6" s="9">
        <v>2030</v>
      </c>
      <c r="DE6" s="9">
        <v>2030</v>
      </c>
      <c r="DF6" s="9">
        <v>2030</v>
      </c>
      <c r="DG6" s="9">
        <v>2030</v>
      </c>
      <c r="DH6" s="9">
        <v>2030</v>
      </c>
      <c r="DI6" s="9">
        <v>2030</v>
      </c>
      <c r="DJ6" s="9">
        <v>2030</v>
      </c>
    </row>
    <row r="7" spans="1:114" x14ac:dyDescent="0.2">
      <c r="A7" s="3"/>
      <c r="B7" s="3"/>
      <c r="C7" s="3"/>
      <c r="D7" s="3"/>
      <c r="E7" s="3"/>
      <c r="F7" s="3"/>
      <c r="G7" s="9">
        <v>2022</v>
      </c>
      <c r="H7" s="9">
        <v>2022</v>
      </c>
      <c r="I7" s="9">
        <v>2022</v>
      </c>
      <c r="J7" s="9">
        <v>2022</v>
      </c>
      <c r="K7" s="9">
        <v>2022</v>
      </c>
      <c r="L7" s="9">
        <v>2022</v>
      </c>
      <c r="M7" s="9">
        <v>2022</v>
      </c>
      <c r="N7" s="9">
        <v>2022</v>
      </c>
      <c r="O7" s="9">
        <v>2022</v>
      </c>
      <c r="P7" s="9">
        <v>2022</v>
      </c>
      <c r="Q7" s="9">
        <v>2022</v>
      </c>
      <c r="R7" s="9">
        <v>2022</v>
      </c>
      <c r="S7" s="9">
        <v>2023</v>
      </c>
      <c r="T7" s="9">
        <v>2023</v>
      </c>
      <c r="U7" s="9">
        <v>2023</v>
      </c>
      <c r="V7" s="9">
        <v>2023</v>
      </c>
      <c r="W7" s="9">
        <v>2023</v>
      </c>
      <c r="X7" s="9">
        <v>2023</v>
      </c>
      <c r="Y7" s="9">
        <v>2023</v>
      </c>
      <c r="Z7" s="9">
        <v>2023</v>
      </c>
      <c r="AA7" s="9">
        <v>2023</v>
      </c>
      <c r="AB7" s="9">
        <v>2023</v>
      </c>
      <c r="AC7" s="9">
        <v>2023</v>
      </c>
      <c r="AD7" s="9">
        <v>2023</v>
      </c>
      <c r="AE7" s="9">
        <v>2024</v>
      </c>
      <c r="AF7" s="9">
        <v>2024</v>
      </c>
      <c r="AG7" s="9">
        <v>2024</v>
      </c>
      <c r="AH7" s="9">
        <v>2024</v>
      </c>
      <c r="AI7" s="9">
        <v>2024</v>
      </c>
      <c r="AJ7" s="9">
        <v>2024</v>
      </c>
      <c r="AK7" s="9">
        <v>2024</v>
      </c>
      <c r="AL7" s="9">
        <v>2024</v>
      </c>
      <c r="AM7" s="9">
        <v>2024</v>
      </c>
      <c r="AN7" s="9">
        <v>2024</v>
      </c>
      <c r="AO7" s="9">
        <v>2024</v>
      </c>
      <c r="AP7" s="9">
        <v>2024</v>
      </c>
      <c r="AQ7" s="9">
        <v>2025</v>
      </c>
      <c r="AR7" s="9">
        <v>2025</v>
      </c>
      <c r="AS7" s="9">
        <v>2025</v>
      </c>
      <c r="AT7" s="9">
        <v>2025</v>
      </c>
      <c r="AU7" s="9">
        <v>2025</v>
      </c>
      <c r="AV7" s="9">
        <v>2025</v>
      </c>
      <c r="AW7" s="9">
        <v>2025</v>
      </c>
      <c r="AX7" s="9">
        <v>2025</v>
      </c>
      <c r="AY7" s="9">
        <v>2025</v>
      </c>
      <c r="AZ7" s="9">
        <v>2025</v>
      </c>
      <c r="BA7" s="9">
        <v>2025</v>
      </c>
      <c r="BB7" s="9">
        <v>2025</v>
      </c>
      <c r="BC7" s="9">
        <v>2026</v>
      </c>
      <c r="BD7" s="9">
        <v>2026</v>
      </c>
      <c r="BE7" s="9">
        <v>2026</v>
      </c>
      <c r="BF7" s="9">
        <v>2026</v>
      </c>
      <c r="BG7" s="9">
        <v>2026</v>
      </c>
      <c r="BH7" s="9">
        <v>2026</v>
      </c>
      <c r="BI7" s="9">
        <v>2026</v>
      </c>
      <c r="BJ7" s="9">
        <v>2026</v>
      </c>
      <c r="BK7" s="9">
        <v>2026</v>
      </c>
      <c r="BL7" s="9">
        <v>2026</v>
      </c>
      <c r="BM7" s="9">
        <v>2026</v>
      </c>
      <c r="BN7" s="9">
        <v>2026</v>
      </c>
      <c r="BO7" s="9">
        <v>2027</v>
      </c>
      <c r="BP7" s="9">
        <v>2027</v>
      </c>
      <c r="BQ7" s="9">
        <v>2027</v>
      </c>
      <c r="BR7" s="9">
        <v>2027</v>
      </c>
      <c r="BS7" s="9">
        <v>2027</v>
      </c>
      <c r="BT7" s="9">
        <v>2027</v>
      </c>
      <c r="BU7" s="9">
        <v>2027</v>
      </c>
      <c r="BV7" s="9">
        <v>2027</v>
      </c>
      <c r="BW7" s="9">
        <v>2027</v>
      </c>
      <c r="BX7" s="9">
        <v>2027</v>
      </c>
      <c r="BY7" s="9">
        <v>2027</v>
      </c>
      <c r="BZ7" s="9">
        <v>2027</v>
      </c>
      <c r="CA7" s="9">
        <v>2028</v>
      </c>
      <c r="CB7" s="9">
        <v>2028</v>
      </c>
      <c r="CC7" s="9">
        <v>2028</v>
      </c>
      <c r="CD7" s="9">
        <v>2028</v>
      </c>
      <c r="CE7" s="9">
        <v>2028</v>
      </c>
      <c r="CF7" s="9">
        <v>2028</v>
      </c>
      <c r="CG7" s="9">
        <v>2028</v>
      </c>
      <c r="CH7" s="9">
        <v>2028</v>
      </c>
      <c r="CI7" s="9">
        <v>2028</v>
      </c>
      <c r="CJ7" s="9">
        <v>2028</v>
      </c>
      <c r="CK7" s="9">
        <v>2028</v>
      </c>
      <c r="CL7" s="9">
        <v>2028</v>
      </c>
      <c r="CM7" s="9">
        <v>2029</v>
      </c>
      <c r="CN7" s="9">
        <v>2029</v>
      </c>
      <c r="CO7" s="9">
        <v>2029</v>
      </c>
      <c r="CP7" s="9">
        <v>2029</v>
      </c>
      <c r="CQ7" s="9">
        <v>2029</v>
      </c>
      <c r="CR7" s="9">
        <v>2029</v>
      </c>
      <c r="CS7" s="9">
        <v>2029</v>
      </c>
      <c r="CT7" s="9">
        <v>2029</v>
      </c>
      <c r="CU7" s="9">
        <v>2029</v>
      </c>
      <c r="CV7" s="9">
        <v>2029</v>
      </c>
      <c r="CW7" s="9">
        <v>2029</v>
      </c>
      <c r="CX7" s="9">
        <v>2029</v>
      </c>
      <c r="CY7" s="9">
        <v>2030</v>
      </c>
      <c r="CZ7" s="9">
        <v>2030</v>
      </c>
      <c r="DA7" s="9">
        <v>2030</v>
      </c>
      <c r="DB7" s="9">
        <v>2030</v>
      </c>
      <c r="DC7" s="9">
        <v>2030</v>
      </c>
      <c r="DD7" s="9">
        <v>2030</v>
      </c>
      <c r="DE7" s="9">
        <v>2030</v>
      </c>
      <c r="DF7" s="9">
        <v>2030</v>
      </c>
      <c r="DG7" s="9">
        <v>2030</v>
      </c>
      <c r="DH7" s="9">
        <v>2030</v>
      </c>
      <c r="DI7" s="9">
        <v>2030</v>
      </c>
      <c r="DJ7" s="9">
        <v>2030</v>
      </c>
    </row>
    <row r="8" spans="1:114" x14ac:dyDescent="0.2">
      <c r="A8" s="3"/>
      <c r="B8" s="3"/>
      <c r="C8" s="3"/>
      <c r="D8" s="3"/>
      <c r="E8" s="3"/>
      <c r="F8" s="3"/>
      <c r="G8" s="3">
        <v>31</v>
      </c>
      <c r="H8" s="3">
        <v>28</v>
      </c>
      <c r="I8" s="3">
        <v>31</v>
      </c>
      <c r="J8" s="3">
        <v>30</v>
      </c>
      <c r="K8" s="3">
        <v>31</v>
      </c>
      <c r="L8" s="3">
        <v>30</v>
      </c>
      <c r="M8" s="3">
        <v>31</v>
      </c>
      <c r="N8" s="3">
        <v>31</v>
      </c>
      <c r="O8" s="3">
        <v>30</v>
      </c>
      <c r="P8" s="3">
        <v>31</v>
      </c>
      <c r="Q8" s="3">
        <v>30</v>
      </c>
      <c r="R8" s="3">
        <v>31</v>
      </c>
      <c r="S8" s="3">
        <v>31</v>
      </c>
      <c r="T8" s="3">
        <v>28</v>
      </c>
      <c r="U8" s="3">
        <v>31</v>
      </c>
      <c r="V8" s="3">
        <v>30</v>
      </c>
      <c r="W8" s="3">
        <v>31</v>
      </c>
      <c r="X8" s="3">
        <v>30</v>
      </c>
      <c r="Y8" s="3">
        <v>31</v>
      </c>
      <c r="Z8" s="3">
        <v>31</v>
      </c>
      <c r="AA8" s="3">
        <v>30</v>
      </c>
      <c r="AB8" s="3">
        <v>31</v>
      </c>
      <c r="AC8" s="3">
        <v>30</v>
      </c>
      <c r="AD8" s="3">
        <v>31</v>
      </c>
      <c r="AE8" s="3">
        <v>31</v>
      </c>
      <c r="AF8" s="3">
        <v>29</v>
      </c>
      <c r="AG8" s="3">
        <v>31</v>
      </c>
      <c r="AH8" s="3">
        <v>30</v>
      </c>
      <c r="AI8" s="3">
        <v>31</v>
      </c>
      <c r="AJ8" s="3">
        <v>30</v>
      </c>
      <c r="AK8" s="3">
        <v>31</v>
      </c>
      <c r="AL8" s="3">
        <v>31</v>
      </c>
      <c r="AM8" s="3">
        <v>30</v>
      </c>
      <c r="AN8" s="3">
        <v>31</v>
      </c>
      <c r="AO8" s="3">
        <v>30</v>
      </c>
      <c r="AP8" s="3">
        <v>31</v>
      </c>
      <c r="AQ8" s="3">
        <v>31</v>
      </c>
      <c r="AR8" s="3">
        <v>28</v>
      </c>
      <c r="AS8" s="3">
        <v>31</v>
      </c>
      <c r="AT8" s="3">
        <v>30</v>
      </c>
      <c r="AU8" s="3">
        <v>31</v>
      </c>
      <c r="AV8" s="3">
        <v>30</v>
      </c>
      <c r="AW8" s="3">
        <v>31</v>
      </c>
      <c r="AX8" s="3">
        <v>31</v>
      </c>
      <c r="AY8" s="3">
        <v>30</v>
      </c>
      <c r="AZ8" s="3">
        <v>31</v>
      </c>
      <c r="BA8" s="3">
        <v>30</v>
      </c>
      <c r="BB8" s="3">
        <v>31</v>
      </c>
      <c r="BC8" s="3">
        <v>31</v>
      </c>
      <c r="BD8" s="3">
        <v>28</v>
      </c>
      <c r="BE8" s="3">
        <v>31</v>
      </c>
      <c r="BF8" s="3">
        <v>30</v>
      </c>
      <c r="BG8" s="3">
        <v>31</v>
      </c>
      <c r="BH8" s="3">
        <v>30</v>
      </c>
      <c r="BI8" s="3">
        <v>31</v>
      </c>
      <c r="BJ8" s="3">
        <v>31</v>
      </c>
      <c r="BK8" s="3">
        <v>30</v>
      </c>
      <c r="BL8" s="3">
        <v>31</v>
      </c>
      <c r="BM8" s="3">
        <v>30</v>
      </c>
      <c r="BN8" s="3">
        <v>31</v>
      </c>
      <c r="BO8" s="3">
        <v>31</v>
      </c>
      <c r="BP8" s="3">
        <v>28</v>
      </c>
      <c r="BQ8" s="3">
        <v>31</v>
      </c>
      <c r="BR8" s="3">
        <v>30</v>
      </c>
      <c r="BS8" s="3">
        <v>31</v>
      </c>
      <c r="BT8" s="3">
        <v>30</v>
      </c>
      <c r="BU8" s="3">
        <v>31</v>
      </c>
      <c r="BV8" s="3">
        <v>31</v>
      </c>
      <c r="BW8" s="3">
        <v>30</v>
      </c>
      <c r="BX8" s="3">
        <v>31</v>
      </c>
      <c r="BY8" s="3">
        <v>30</v>
      </c>
      <c r="BZ8" s="3">
        <v>31</v>
      </c>
      <c r="CA8" s="3">
        <v>31</v>
      </c>
      <c r="CB8" s="3">
        <v>29</v>
      </c>
      <c r="CC8" s="3">
        <v>31</v>
      </c>
      <c r="CD8" s="3">
        <v>30</v>
      </c>
      <c r="CE8" s="3">
        <v>31</v>
      </c>
      <c r="CF8" s="3">
        <v>30</v>
      </c>
      <c r="CG8" s="3">
        <v>31</v>
      </c>
      <c r="CH8" s="3">
        <v>31</v>
      </c>
      <c r="CI8" s="3">
        <v>30</v>
      </c>
      <c r="CJ8" s="3">
        <v>31</v>
      </c>
      <c r="CK8" s="3">
        <v>30</v>
      </c>
      <c r="CL8" s="3">
        <v>31</v>
      </c>
      <c r="CM8" s="3">
        <v>31</v>
      </c>
      <c r="CN8" s="3">
        <v>28</v>
      </c>
      <c r="CO8" s="3">
        <v>31</v>
      </c>
      <c r="CP8" s="3">
        <v>30</v>
      </c>
      <c r="CQ8" s="3">
        <v>31</v>
      </c>
      <c r="CR8" s="3">
        <v>30</v>
      </c>
      <c r="CS8" s="3">
        <v>31</v>
      </c>
      <c r="CT8" s="3">
        <v>31</v>
      </c>
      <c r="CU8" s="3">
        <v>30</v>
      </c>
      <c r="CV8" s="3">
        <v>31</v>
      </c>
      <c r="CW8" s="3">
        <v>30</v>
      </c>
      <c r="CX8" s="3">
        <v>31</v>
      </c>
      <c r="CY8" s="3">
        <v>31</v>
      </c>
      <c r="CZ8" s="3">
        <v>28</v>
      </c>
      <c r="DA8" s="3">
        <v>31</v>
      </c>
      <c r="DB8" s="3">
        <v>30</v>
      </c>
      <c r="DC8" s="3">
        <v>31</v>
      </c>
      <c r="DD8" s="3">
        <v>30</v>
      </c>
      <c r="DE8" s="3">
        <v>31</v>
      </c>
      <c r="DF8" s="3">
        <v>31</v>
      </c>
      <c r="DG8" s="3">
        <v>30</v>
      </c>
      <c r="DH8" s="3">
        <v>31</v>
      </c>
      <c r="DI8" s="3">
        <v>30</v>
      </c>
      <c r="DJ8" s="3">
        <v>31</v>
      </c>
    </row>
    <row r="9" spans="1:1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s="12" customFormat="1" ht="13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</row>
    <row r="11" spans="1:114" s="12" customFormat="1" ht="13" x14ac:dyDescent="0.15">
      <c r="A11" s="11"/>
      <c r="B11" s="13" t="s">
        <v>13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</row>
    <row r="12" spans="1:114" s="12" customFormat="1" ht="13" x14ac:dyDescent="0.15">
      <c r="A12" s="11" t="s">
        <v>14</v>
      </c>
      <c r="B12" s="13" t="s">
        <v>10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</row>
    <row r="13" spans="1:114" s="12" customFormat="1" ht="13" x14ac:dyDescent="0.15">
      <c r="A13" s="11" t="s">
        <v>15</v>
      </c>
      <c r="B13" s="13" t="s">
        <v>16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</row>
    <row r="14" spans="1:114" s="12" customFormat="1" ht="13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</row>
    <row r="15" spans="1:114" s="12" customFormat="1" ht="13" x14ac:dyDescent="0.15">
      <c r="A15" s="11" t="s">
        <v>17</v>
      </c>
      <c r="B15" s="11" t="s">
        <v>18</v>
      </c>
      <c r="C15" s="11"/>
      <c r="D15" s="11"/>
      <c r="E15" s="11"/>
      <c r="F15" s="11"/>
      <c r="G15" s="15" t="s">
        <v>19</v>
      </c>
      <c r="H15" s="15" t="s">
        <v>19</v>
      </c>
      <c r="I15" s="15" t="s">
        <v>19</v>
      </c>
      <c r="J15" s="15" t="s">
        <v>19</v>
      </c>
      <c r="K15" s="15" t="s">
        <v>19</v>
      </c>
      <c r="L15" s="15" t="s">
        <v>19</v>
      </c>
      <c r="M15" s="15" t="s">
        <v>19</v>
      </c>
      <c r="N15" s="15" t="s">
        <v>19</v>
      </c>
      <c r="O15" s="15" t="s">
        <v>19</v>
      </c>
      <c r="P15" s="15" t="s">
        <v>19</v>
      </c>
      <c r="Q15" s="15" t="s">
        <v>19</v>
      </c>
      <c r="R15" s="15" t="s">
        <v>19</v>
      </c>
      <c r="S15" s="15" t="s">
        <v>19</v>
      </c>
      <c r="T15" s="15" t="s">
        <v>19</v>
      </c>
      <c r="U15" s="15" t="s">
        <v>19</v>
      </c>
      <c r="V15" s="15" t="s">
        <v>19</v>
      </c>
      <c r="W15" s="15" t="s">
        <v>19</v>
      </c>
      <c r="X15" s="15" t="s">
        <v>19</v>
      </c>
      <c r="Y15" s="15" t="s">
        <v>19</v>
      </c>
      <c r="Z15" s="15" t="s">
        <v>19</v>
      </c>
      <c r="AA15" s="15" t="s">
        <v>19</v>
      </c>
      <c r="AB15" s="15" t="s">
        <v>19</v>
      </c>
      <c r="AC15" s="15" t="s">
        <v>19</v>
      </c>
      <c r="AD15" s="15" t="s">
        <v>19</v>
      </c>
      <c r="AE15" s="15" t="s">
        <v>19</v>
      </c>
      <c r="AF15" s="15" t="s">
        <v>19</v>
      </c>
      <c r="AG15" s="15" t="s">
        <v>19</v>
      </c>
      <c r="AH15" s="15" t="s">
        <v>19</v>
      </c>
      <c r="AI15" s="15" t="s">
        <v>19</v>
      </c>
      <c r="AJ15" s="15" t="s">
        <v>19</v>
      </c>
      <c r="AK15" s="15" t="s">
        <v>19</v>
      </c>
      <c r="AL15" s="15" t="s">
        <v>19</v>
      </c>
      <c r="AM15" s="15" t="s">
        <v>19</v>
      </c>
      <c r="AN15" s="15" t="s">
        <v>19</v>
      </c>
      <c r="AO15" s="15" t="s">
        <v>19</v>
      </c>
      <c r="AP15" s="15" t="s">
        <v>19</v>
      </c>
      <c r="AQ15" s="15" t="s">
        <v>19</v>
      </c>
      <c r="AR15" s="15" t="s">
        <v>19</v>
      </c>
      <c r="AS15" s="15" t="s">
        <v>19</v>
      </c>
      <c r="AT15" s="15" t="s">
        <v>19</v>
      </c>
      <c r="AU15" s="15" t="s">
        <v>19</v>
      </c>
      <c r="AV15" s="15" t="s">
        <v>19</v>
      </c>
      <c r="AW15" s="15" t="s">
        <v>19</v>
      </c>
      <c r="AX15" s="15" t="s">
        <v>19</v>
      </c>
      <c r="AY15" s="15" t="s">
        <v>19</v>
      </c>
      <c r="AZ15" s="15" t="s">
        <v>19</v>
      </c>
      <c r="BA15" s="15" t="s">
        <v>19</v>
      </c>
      <c r="BB15" s="15" t="s">
        <v>19</v>
      </c>
      <c r="BC15" s="15" t="s">
        <v>19</v>
      </c>
      <c r="BD15" s="15" t="s">
        <v>19</v>
      </c>
      <c r="BE15" s="15" t="s">
        <v>19</v>
      </c>
      <c r="BF15" s="15" t="s">
        <v>19</v>
      </c>
      <c r="BG15" s="15" t="s">
        <v>19</v>
      </c>
      <c r="BH15" s="15" t="s">
        <v>19</v>
      </c>
      <c r="BI15" s="15" t="s">
        <v>19</v>
      </c>
      <c r="BJ15" s="15" t="s">
        <v>19</v>
      </c>
      <c r="BK15" s="15" t="s">
        <v>19</v>
      </c>
      <c r="BL15" s="15" t="s">
        <v>19</v>
      </c>
      <c r="BM15" s="15" t="s">
        <v>19</v>
      </c>
      <c r="BN15" s="15" t="s">
        <v>19</v>
      </c>
      <c r="BO15" s="15" t="s">
        <v>19</v>
      </c>
      <c r="BP15" s="15" t="s">
        <v>19</v>
      </c>
      <c r="BQ15" s="15" t="s">
        <v>19</v>
      </c>
      <c r="BR15" s="15" t="s">
        <v>19</v>
      </c>
      <c r="BS15" s="15" t="s">
        <v>19</v>
      </c>
      <c r="BT15" s="15" t="s">
        <v>19</v>
      </c>
      <c r="BU15" s="15" t="s">
        <v>19</v>
      </c>
      <c r="BV15" s="15" t="s">
        <v>19</v>
      </c>
      <c r="BW15" s="15" t="s">
        <v>19</v>
      </c>
      <c r="BX15" s="15" t="s">
        <v>19</v>
      </c>
      <c r="BY15" s="15" t="s">
        <v>19</v>
      </c>
      <c r="BZ15" s="15" t="s">
        <v>19</v>
      </c>
      <c r="CA15" s="15" t="s">
        <v>19</v>
      </c>
      <c r="CB15" s="15" t="s">
        <v>19</v>
      </c>
      <c r="CC15" s="15" t="s">
        <v>19</v>
      </c>
      <c r="CD15" s="15" t="s">
        <v>19</v>
      </c>
      <c r="CE15" s="15" t="s">
        <v>19</v>
      </c>
      <c r="CF15" s="15" t="s">
        <v>19</v>
      </c>
      <c r="CG15" s="15" t="s">
        <v>19</v>
      </c>
      <c r="CH15" s="15" t="s">
        <v>19</v>
      </c>
      <c r="CI15" s="15" t="s">
        <v>19</v>
      </c>
      <c r="CJ15" s="15" t="s">
        <v>19</v>
      </c>
      <c r="CK15" s="15" t="s">
        <v>19</v>
      </c>
      <c r="CL15" s="15" t="s">
        <v>19</v>
      </c>
      <c r="CM15" s="15" t="s">
        <v>19</v>
      </c>
      <c r="CN15" s="15" t="s">
        <v>19</v>
      </c>
      <c r="CO15" s="15" t="s">
        <v>19</v>
      </c>
      <c r="CP15" s="15" t="s">
        <v>19</v>
      </c>
      <c r="CQ15" s="15" t="s">
        <v>19</v>
      </c>
      <c r="CR15" s="15" t="s">
        <v>19</v>
      </c>
      <c r="CS15" s="15" t="s">
        <v>19</v>
      </c>
      <c r="CT15" s="15" t="s">
        <v>19</v>
      </c>
      <c r="CU15" s="15" t="s">
        <v>19</v>
      </c>
      <c r="CV15" s="15" t="s">
        <v>19</v>
      </c>
      <c r="CW15" s="15" t="s">
        <v>19</v>
      </c>
      <c r="CX15" s="15" t="s">
        <v>19</v>
      </c>
      <c r="CY15" s="15" t="s">
        <v>19</v>
      </c>
      <c r="CZ15" s="15" t="s">
        <v>19</v>
      </c>
      <c r="DA15" s="15" t="s">
        <v>19</v>
      </c>
      <c r="DB15" s="15" t="s">
        <v>19</v>
      </c>
      <c r="DC15" s="15" t="s">
        <v>19</v>
      </c>
      <c r="DD15" s="15" t="s">
        <v>19</v>
      </c>
      <c r="DE15" s="15" t="s">
        <v>19</v>
      </c>
      <c r="DF15" s="15" t="s">
        <v>19</v>
      </c>
      <c r="DG15" s="15" t="s">
        <v>19</v>
      </c>
      <c r="DH15" s="15" t="s">
        <v>19</v>
      </c>
      <c r="DI15" s="15" t="s">
        <v>19</v>
      </c>
      <c r="DJ15" s="15" t="s">
        <v>19</v>
      </c>
    </row>
    <row r="16" spans="1:114" s="12" customFormat="1" ht="13" x14ac:dyDescent="0.15">
      <c r="A16" s="11" t="s">
        <v>20</v>
      </c>
      <c r="B16" s="11"/>
      <c r="C16" s="11"/>
      <c r="D16" s="11"/>
      <c r="E16" s="11"/>
      <c r="F16" s="11"/>
      <c r="G16" s="16">
        <v>44562</v>
      </c>
      <c r="H16" s="16">
        <v>44593</v>
      </c>
      <c r="I16" s="16">
        <v>44621</v>
      </c>
      <c r="J16" s="16">
        <v>44652</v>
      </c>
      <c r="K16" s="16">
        <v>44682</v>
      </c>
      <c r="L16" s="16">
        <v>44713</v>
      </c>
      <c r="M16" s="16">
        <v>44743</v>
      </c>
      <c r="N16" s="16">
        <v>44774</v>
      </c>
      <c r="O16" s="16">
        <v>44805</v>
      </c>
      <c r="P16" s="16">
        <v>44835</v>
      </c>
      <c r="Q16" s="16">
        <v>44866</v>
      </c>
      <c r="R16" s="16">
        <v>44896</v>
      </c>
      <c r="S16" s="16">
        <v>44927</v>
      </c>
      <c r="T16" s="16">
        <v>44958</v>
      </c>
      <c r="U16" s="16">
        <v>44986</v>
      </c>
      <c r="V16" s="16">
        <v>45017</v>
      </c>
      <c r="W16" s="16">
        <v>45047</v>
      </c>
      <c r="X16" s="16">
        <v>45078</v>
      </c>
      <c r="Y16" s="16">
        <v>45108</v>
      </c>
      <c r="Z16" s="16">
        <v>45139</v>
      </c>
      <c r="AA16" s="16">
        <v>45170</v>
      </c>
      <c r="AB16" s="16">
        <v>45200</v>
      </c>
      <c r="AC16" s="16">
        <v>45231</v>
      </c>
      <c r="AD16" s="16">
        <v>45261</v>
      </c>
      <c r="AE16" s="16">
        <v>45292</v>
      </c>
      <c r="AF16" s="16">
        <v>45323</v>
      </c>
      <c r="AG16" s="16">
        <v>45352</v>
      </c>
      <c r="AH16" s="16">
        <v>45383</v>
      </c>
      <c r="AI16" s="16">
        <v>45413</v>
      </c>
      <c r="AJ16" s="16">
        <v>45444</v>
      </c>
      <c r="AK16" s="16">
        <v>45474</v>
      </c>
      <c r="AL16" s="16">
        <v>45505</v>
      </c>
      <c r="AM16" s="16">
        <v>45536</v>
      </c>
      <c r="AN16" s="16">
        <v>45566</v>
      </c>
      <c r="AO16" s="16">
        <v>45597</v>
      </c>
      <c r="AP16" s="16">
        <v>45627</v>
      </c>
      <c r="AQ16" s="16">
        <v>45658</v>
      </c>
      <c r="AR16" s="16">
        <v>45689</v>
      </c>
      <c r="AS16" s="16">
        <v>45717</v>
      </c>
      <c r="AT16" s="16">
        <v>45748</v>
      </c>
      <c r="AU16" s="16">
        <v>45778</v>
      </c>
      <c r="AV16" s="16">
        <v>45809</v>
      </c>
      <c r="AW16" s="16">
        <v>45839</v>
      </c>
      <c r="AX16" s="16">
        <v>45870</v>
      </c>
      <c r="AY16" s="16">
        <v>45901</v>
      </c>
      <c r="AZ16" s="16">
        <v>45931</v>
      </c>
      <c r="BA16" s="16">
        <v>45962</v>
      </c>
      <c r="BB16" s="16">
        <v>45992</v>
      </c>
      <c r="BC16" s="16">
        <v>46023</v>
      </c>
      <c r="BD16" s="16">
        <v>46054</v>
      </c>
      <c r="BE16" s="16">
        <v>46082</v>
      </c>
      <c r="BF16" s="16">
        <v>46113</v>
      </c>
      <c r="BG16" s="16">
        <v>46143</v>
      </c>
      <c r="BH16" s="16">
        <v>46174</v>
      </c>
      <c r="BI16" s="16">
        <v>46204</v>
      </c>
      <c r="BJ16" s="16">
        <v>46235</v>
      </c>
      <c r="BK16" s="16">
        <v>46266</v>
      </c>
      <c r="BL16" s="16">
        <v>46296</v>
      </c>
      <c r="BM16" s="16">
        <v>46327</v>
      </c>
      <c r="BN16" s="16">
        <v>46357</v>
      </c>
      <c r="BO16" s="16">
        <v>46388</v>
      </c>
      <c r="BP16" s="16">
        <v>46419</v>
      </c>
      <c r="BQ16" s="16">
        <v>46447</v>
      </c>
      <c r="BR16" s="16">
        <v>46478</v>
      </c>
      <c r="BS16" s="16">
        <v>46508</v>
      </c>
      <c r="BT16" s="16">
        <v>46539</v>
      </c>
      <c r="BU16" s="16">
        <v>46569</v>
      </c>
      <c r="BV16" s="16">
        <v>46600</v>
      </c>
      <c r="BW16" s="16">
        <v>46631</v>
      </c>
      <c r="BX16" s="16">
        <v>46661</v>
      </c>
      <c r="BY16" s="16">
        <v>46692</v>
      </c>
      <c r="BZ16" s="16">
        <v>46722</v>
      </c>
      <c r="CA16" s="16">
        <v>46753</v>
      </c>
      <c r="CB16" s="16">
        <v>46784</v>
      </c>
      <c r="CC16" s="16">
        <v>46813</v>
      </c>
      <c r="CD16" s="16">
        <v>46844</v>
      </c>
      <c r="CE16" s="16">
        <v>46874</v>
      </c>
      <c r="CF16" s="16">
        <v>46905</v>
      </c>
      <c r="CG16" s="16">
        <v>46935</v>
      </c>
      <c r="CH16" s="16">
        <v>46966</v>
      </c>
      <c r="CI16" s="16">
        <v>46997</v>
      </c>
      <c r="CJ16" s="16">
        <v>47027</v>
      </c>
      <c r="CK16" s="16">
        <v>47058</v>
      </c>
      <c r="CL16" s="16">
        <v>47088</v>
      </c>
      <c r="CM16" s="16">
        <v>47119</v>
      </c>
      <c r="CN16" s="16">
        <v>47150</v>
      </c>
      <c r="CO16" s="16">
        <v>47178</v>
      </c>
      <c r="CP16" s="16">
        <v>47209</v>
      </c>
      <c r="CQ16" s="16">
        <v>47239</v>
      </c>
      <c r="CR16" s="16">
        <v>47270</v>
      </c>
      <c r="CS16" s="16">
        <v>47300</v>
      </c>
      <c r="CT16" s="16">
        <v>47331</v>
      </c>
      <c r="CU16" s="16">
        <v>47362</v>
      </c>
      <c r="CV16" s="16">
        <v>47392</v>
      </c>
      <c r="CW16" s="16">
        <v>47423</v>
      </c>
      <c r="CX16" s="16">
        <v>47453</v>
      </c>
      <c r="CY16" s="16">
        <v>47484</v>
      </c>
      <c r="CZ16" s="16">
        <v>47515</v>
      </c>
      <c r="DA16" s="16">
        <v>47543</v>
      </c>
      <c r="DB16" s="16">
        <v>47574</v>
      </c>
      <c r="DC16" s="16">
        <v>47604</v>
      </c>
      <c r="DD16" s="16">
        <v>47635</v>
      </c>
      <c r="DE16" s="16">
        <v>47665</v>
      </c>
      <c r="DF16" s="16">
        <v>47696</v>
      </c>
      <c r="DG16" s="16">
        <v>47727</v>
      </c>
      <c r="DH16" s="16">
        <v>47757</v>
      </c>
      <c r="DI16" s="16">
        <v>47788</v>
      </c>
      <c r="DJ16" s="16">
        <v>47818</v>
      </c>
    </row>
    <row r="17" spans="1:114" s="12" customFormat="1" ht="13" x14ac:dyDescent="0.15">
      <c r="A17" s="11"/>
      <c r="B17" s="11"/>
      <c r="C17" s="11"/>
      <c r="D17" s="11"/>
      <c r="E17" s="11"/>
      <c r="F17" s="11"/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17">
        <v>1</v>
      </c>
      <c r="AI17" s="17">
        <v>1</v>
      </c>
      <c r="AJ17" s="17">
        <v>1</v>
      </c>
      <c r="AK17" s="17">
        <v>1</v>
      </c>
      <c r="AL17" s="17">
        <v>1</v>
      </c>
      <c r="AM17" s="17">
        <v>1</v>
      </c>
      <c r="AN17" s="17">
        <v>1</v>
      </c>
      <c r="AO17" s="17">
        <v>1</v>
      </c>
      <c r="AP17" s="17">
        <v>1</v>
      </c>
      <c r="AQ17" s="17">
        <v>1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1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1</v>
      </c>
      <c r="BH17" s="17">
        <v>1</v>
      </c>
      <c r="BI17" s="17">
        <v>1</v>
      </c>
      <c r="BJ17" s="17">
        <v>1</v>
      </c>
      <c r="BK17" s="17">
        <v>1</v>
      </c>
      <c r="BL17" s="17">
        <v>1</v>
      </c>
      <c r="BM17" s="17">
        <v>1</v>
      </c>
      <c r="BN17" s="17">
        <v>1</v>
      </c>
      <c r="BO17" s="17">
        <v>1</v>
      </c>
      <c r="BP17" s="17">
        <v>1</v>
      </c>
      <c r="BQ17" s="17">
        <v>1</v>
      </c>
      <c r="BR17" s="17">
        <v>1</v>
      </c>
      <c r="BS17" s="17">
        <v>1</v>
      </c>
      <c r="BT17" s="17">
        <v>1</v>
      </c>
      <c r="BU17" s="17">
        <v>1</v>
      </c>
      <c r="BV17" s="17">
        <v>1</v>
      </c>
      <c r="BW17" s="17">
        <v>1</v>
      </c>
      <c r="BX17" s="17">
        <v>1</v>
      </c>
      <c r="BY17" s="17">
        <v>1</v>
      </c>
      <c r="BZ17" s="17">
        <v>1</v>
      </c>
      <c r="CA17" s="17">
        <v>1</v>
      </c>
      <c r="CB17" s="17">
        <v>1</v>
      </c>
      <c r="CC17" s="17">
        <v>1</v>
      </c>
      <c r="CD17" s="17">
        <v>1</v>
      </c>
      <c r="CE17" s="17">
        <v>1</v>
      </c>
      <c r="CF17" s="17">
        <v>1</v>
      </c>
      <c r="CG17" s="17">
        <v>1</v>
      </c>
      <c r="CH17" s="17">
        <v>1</v>
      </c>
      <c r="CI17" s="17">
        <v>1</v>
      </c>
      <c r="CJ17" s="17">
        <v>1</v>
      </c>
      <c r="CK17" s="17">
        <v>1</v>
      </c>
      <c r="CL17" s="17">
        <v>1</v>
      </c>
      <c r="CM17" s="17">
        <v>1</v>
      </c>
      <c r="CN17" s="17">
        <v>1</v>
      </c>
      <c r="CO17" s="17">
        <v>1</v>
      </c>
      <c r="CP17" s="17">
        <v>1</v>
      </c>
      <c r="CQ17" s="17">
        <v>1</v>
      </c>
      <c r="CR17" s="17">
        <v>1</v>
      </c>
      <c r="CS17" s="17">
        <v>1</v>
      </c>
      <c r="CT17" s="17">
        <v>1</v>
      </c>
      <c r="CU17" s="17">
        <v>1</v>
      </c>
      <c r="CV17" s="17">
        <v>1</v>
      </c>
      <c r="CW17" s="17">
        <v>1</v>
      </c>
      <c r="CX17" s="17">
        <v>1</v>
      </c>
      <c r="CY17" s="17">
        <v>1</v>
      </c>
      <c r="CZ17" s="17">
        <v>1</v>
      </c>
      <c r="DA17" s="17">
        <v>1</v>
      </c>
      <c r="DB17" s="17">
        <v>1</v>
      </c>
      <c r="DC17" s="17">
        <v>1</v>
      </c>
      <c r="DD17" s="17">
        <v>1</v>
      </c>
      <c r="DE17" s="17">
        <v>1</v>
      </c>
      <c r="DF17" s="17">
        <v>1</v>
      </c>
      <c r="DG17" s="17">
        <v>1</v>
      </c>
      <c r="DH17" s="17">
        <v>1</v>
      </c>
      <c r="DI17" s="17">
        <v>1</v>
      </c>
      <c r="DJ17" s="17">
        <v>1</v>
      </c>
    </row>
    <row r="19" spans="1:114" x14ac:dyDescent="0.2">
      <c r="E19" s="10" t="s">
        <v>21</v>
      </c>
    </row>
    <row r="20" spans="1:114" x14ac:dyDescent="0.2">
      <c r="A20" s="14"/>
      <c r="D20" s="17"/>
      <c r="E20" s="17" t="s">
        <v>22</v>
      </c>
      <c r="G20" s="13">
        <v>2535.25</v>
      </c>
      <c r="H20" s="13">
        <v>4664.75</v>
      </c>
      <c r="I20" s="13">
        <v>6554.5</v>
      </c>
      <c r="J20" s="13">
        <v>5829.25</v>
      </c>
      <c r="K20" s="13">
        <v>6810.5</v>
      </c>
      <c r="L20" s="13">
        <v>7222.5</v>
      </c>
      <c r="M20" s="13">
        <v>6125.25</v>
      </c>
      <c r="N20" s="13">
        <v>6787.5</v>
      </c>
      <c r="O20" s="13">
        <v>7795</v>
      </c>
      <c r="P20" s="13">
        <v>5938.25</v>
      </c>
      <c r="Q20" s="13">
        <v>6855.75</v>
      </c>
      <c r="R20" s="13">
        <v>2967.75</v>
      </c>
      <c r="S20" s="13">
        <v>3051</v>
      </c>
      <c r="T20" s="13">
        <v>4487.75</v>
      </c>
      <c r="U20" s="13">
        <v>6203.75</v>
      </c>
      <c r="V20" s="13">
        <v>5458.25</v>
      </c>
      <c r="W20" s="13">
        <v>5835.75</v>
      </c>
      <c r="X20" s="13">
        <v>7047.75</v>
      </c>
      <c r="Y20" s="13">
        <v>3445.75</v>
      </c>
      <c r="Z20" s="13">
        <v>7276</v>
      </c>
      <c r="AA20" s="13">
        <v>6641.75</v>
      </c>
      <c r="AB20" s="13">
        <v>5181.5</v>
      </c>
      <c r="AC20" s="13">
        <v>6176.75</v>
      </c>
      <c r="AD20" s="13">
        <v>3262</v>
      </c>
      <c r="AE20" s="13">
        <v>2013.25</v>
      </c>
      <c r="AF20" s="13">
        <v>3823</v>
      </c>
      <c r="AG20" s="13">
        <v>5308.75</v>
      </c>
      <c r="AH20" s="13">
        <v>6169.7749999999996</v>
      </c>
      <c r="AI20" s="13">
        <v>5612.25</v>
      </c>
      <c r="AJ20" s="13">
        <v>6028.5</v>
      </c>
      <c r="AK20" s="13">
        <v>4134</v>
      </c>
      <c r="AL20" s="13">
        <v>6262.5</v>
      </c>
      <c r="AM20" s="13">
        <v>6789.75</v>
      </c>
      <c r="AN20" s="13">
        <v>6263</v>
      </c>
      <c r="AO20" s="13">
        <v>5847.25</v>
      </c>
      <c r="AP20" s="13">
        <v>3951.5</v>
      </c>
      <c r="AQ20" s="13">
        <v>2372.25</v>
      </c>
      <c r="AR20" s="13">
        <v>3360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</row>
    <row r="21" spans="1:114" x14ac:dyDescent="0.2">
      <c r="A21" s="14"/>
      <c r="D21" s="17"/>
      <c r="E21" s="17" t="s">
        <v>23</v>
      </c>
      <c r="F21" s="19"/>
      <c r="G21" s="20">
        <v>5095773</v>
      </c>
      <c r="H21" s="20">
        <v>6016568</v>
      </c>
      <c r="I21" s="20">
        <v>5751080</v>
      </c>
      <c r="J21" s="20">
        <v>7336109</v>
      </c>
      <c r="K21" s="20">
        <v>6715406</v>
      </c>
      <c r="L21" s="20">
        <v>7621974</v>
      </c>
      <c r="M21" s="20">
        <v>7756506</v>
      </c>
      <c r="N21" s="20">
        <v>6981465</v>
      </c>
      <c r="O21" s="20">
        <v>5880263</v>
      </c>
      <c r="P21" s="20">
        <v>6921521</v>
      </c>
      <c r="Q21" s="20">
        <v>5510439</v>
      </c>
      <c r="R21" s="20">
        <v>4330305</v>
      </c>
      <c r="S21" s="20">
        <v>4321936</v>
      </c>
      <c r="T21" s="20">
        <v>4026283</v>
      </c>
      <c r="U21" s="20">
        <v>6174196</v>
      </c>
      <c r="V21" s="20">
        <v>5395930</v>
      </c>
      <c r="W21" s="20">
        <v>8319301</v>
      </c>
      <c r="X21" s="20">
        <v>8764539</v>
      </c>
      <c r="Y21" s="20">
        <v>9514014</v>
      </c>
      <c r="Z21" s="20">
        <v>9070443</v>
      </c>
      <c r="AA21" s="20">
        <v>7186613</v>
      </c>
      <c r="AB21" s="20">
        <v>7545091</v>
      </c>
      <c r="AC21" s="20">
        <v>5277997</v>
      </c>
      <c r="AD21" s="20">
        <v>3890723</v>
      </c>
      <c r="AE21" s="20">
        <v>4403997</v>
      </c>
      <c r="AF21" s="20">
        <v>5539180</v>
      </c>
      <c r="AG21" s="20">
        <v>7174861</v>
      </c>
      <c r="AH21" s="20">
        <v>15978900</v>
      </c>
      <c r="AI21" s="20">
        <v>15939721</v>
      </c>
      <c r="AJ21" s="20">
        <v>14734168</v>
      </c>
      <c r="AK21" s="20">
        <v>15181612</v>
      </c>
      <c r="AL21" s="20">
        <v>13953399</v>
      </c>
      <c r="AM21" s="20">
        <v>14078010</v>
      </c>
      <c r="AN21" s="20">
        <v>12191747</v>
      </c>
      <c r="AO21" s="13">
        <v>8966656</v>
      </c>
      <c r="AP21" s="13">
        <v>11276552</v>
      </c>
      <c r="AQ21" s="13">
        <v>10951183</v>
      </c>
      <c r="AR21" s="13">
        <v>12112666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</row>
    <row r="22" spans="1:114" x14ac:dyDescent="0.2"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</row>
    <row r="23" spans="1:114" x14ac:dyDescent="0.2">
      <c r="E23" s="10" t="s">
        <v>24</v>
      </c>
      <c r="AE23" s="45"/>
      <c r="AF23" s="45"/>
      <c r="AG23" s="45"/>
      <c r="AH23" s="45"/>
      <c r="AI23" s="45"/>
      <c r="AJ23" s="45"/>
      <c r="AK23" s="45"/>
      <c r="AL23" s="45"/>
      <c r="AM23" s="45"/>
      <c r="AN23" s="45"/>
    </row>
    <row r="24" spans="1:114" x14ac:dyDescent="0.2">
      <c r="A24" s="14" t="s">
        <v>25</v>
      </c>
      <c r="D24" s="17">
        <v>0</v>
      </c>
      <c r="E24" s="17" t="s">
        <v>26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</row>
    <row r="25" spans="1:114" x14ac:dyDescent="0.2">
      <c r="A25" s="14"/>
      <c r="D25" s="17"/>
      <c r="E25" s="17" t="s">
        <v>27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</row>
    <row r="26" spans="1:114" x14ac:dyDescent="0.2">
      <c r="A26" s="14"/>
      <c r="D26" s="17"/>
      <c r="E26" s="17" t="s">
        <v>28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f t="shared" ref="AO26:BB26" si="0">+AO25-AO24</f>
        <v>0</v>
      </c>
      <c r="AP26" s="13">
        <f t="shared" si="0"/>
        <v>0</v>
      </c>
      <c r="AQ26" s="13">
        <f t="shared" si="0"/>
        <v>0</v>
      </c>
      <c r="AR26" s="13">
        <f t="shared" si="0"/>
        <v>0</v>
      </c>
      <c r="AS26" s="13">
        <f t="shared" si="0"/>
        <v>0</v>
      </c>
      <c r="AT26" s="13">
        <f t="shared" si="0"/>
        <v>0</v>
      </c>
      <c r="AU26" s="13">
        <f t="shared" si="0"/>
        <v>0</v>
      </c>
      <c r="AV26" s="13">
        <f t="shared" si="0"/>
        <v>0</v>
      </c>
      <c r="AW26" s="13">
        <f t="shared" si="0"/>
        <v>0</v>
      </c>
      <c r="AX26" s="13">
        <f t="shared" si="0"/>
        <v>0</v>
      </c>
      <c r="AY26" s="13">
        <f t="shared" si="0"/>
        <v>0</v>
      </c>
      <c r="AZ26" s="13">
        <f t="shared" si="0"/>
        <v>0</v>
      </c>
      <c r="BA26" s="13">
        <f t="shared" si="0"/>
        <v>0</v>
      </c>
      <c r="BB26" s="13">
        <f t="shared" si="0"/>
        <v>0</v>
      </c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</row>
    <row r="27" spans="1:114" x14ac:dyDescent="0.2">
      <c r="AC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</row>
    <row r="28" spans="1:114" x14ac:dyDescent="0.2">
      <c r="E28" s="10" t="s">
        <v>29</v>
      </c>
    </row>
    <row r="29" spans="1:114" x14ac:dyDescent="0.2">
      <c r="A29" s="14" t="s">
        <v>25</v>
      </c>
      <c r="D29" s="17">
        <v>0</v>
      </c>
      <c r="E29" s="17" t="s">
        <v>30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</row>
    <row r="30" spans="1:114" x14ac:dyDescent="0.2">
      <c r="A30" s="14"/>
      <c r="D30" s="17"/>
      <c r="E30" s="17" t="s">
        <v>31</v>
      </c>
      <c r="G30" s="20">
        <v>7</v>
      </c>
      <c r="H30" s="20">
        <v>8</v>
      </c>
      <c r="I30" s="20">
        <v>8</v>
      </c>
      <c r="J30" s="20">
        <v>8</v>
      </c>
      <c r="K30" s="20">
        <v>8</v>
      </c>
      <c r="L30" s="20">
        <v>8</v>
      </c>
      <c r="M30" s="20">
        <v>8</v>
      </c>
      <c r="N30" s="20">
        <v>9</v>
      </c>
      <c r="O30" s="20">
        <v>9</v>
      </c>
      <c r="P30" s="20">
        <v>9</v>
      </c>
      <c r="Q30" s="20">
        <v>9</v>
      </c>
      <c r="R30" s="20">
        <v>9</v>
      </c>
      <c r="S30" s="20">
        <v>9</v>
      </c>
      <c r="T30" s="20">
        <v>9</v>
      </c>
      <c r="U30" s="20">
        <v>9</v>
      </c>
      <c r="V30" s="20">
        <v>10</v>
      </c>
      <c r="W30" s="20">
        <v>10</v>
      </c>
      <c r="X30" s="20">
        <v>9</v>
      </c>
      <c r="Y30" s="20">
        <v>9</v>
      </c>
      <c r="Z30" s="20">
        <v>9</v>
      </c>
      <c r="AA30" s="20">
        <v>9</v>
      </c>
      <c r="AB30" s="20">
        <v>9</v>
      </c>
      <c r="AC30" s="20">
        <v>9</v>
      </c>
      <c r="AD30" s="20">
        <v>9</v>
      </c>
      <c r="AE30" s="20">
        <v>9</v>
      </c>
      <c r="AF30" s="20">
        <v>9</v>
      </c>
      <c r="AG30" s="20">
        <v>9</v>
      </c>
      <c r="AH30" s="20">
        <v>9</v>
      </c>
      <c r="AI30" s="20">
        <v>9</v>
      </c>
      <c r="AJ30" s="20">
        <v>9</v>
      </c>
      <c r="AK30" s="20">
        <v>9</v>
      </c>
      <c r="AL30" s="20">
        <v>10</v>
      </c>
      <c r="AM30" s="20">
        <v>10</v>
      </c>
      <c r="AN30" s="20">
        <v>10</v>
      </c>
      <c r="AO30" s="13"/>
      <c r="AP30" s="13">
        <v>10</v>
      </c>
      <c r="AQ30" s="13">
        <v>10</v>
      </c>
      <c r="AR30" s="13">
        <v>11</v>
      </c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</row>
    <row r="31" spans="1:114" x14ac:dyDescent="0.2">
      <c r="A31" s="14"/>
      <c r="D31" s="17"/>
      <c r="E31" s="17" t="s">
        <v>32</v>
      </c>
      <c r="G31" s="20">
        <v>46</v>
      </c>
      <c r="H31" s="20">
        <v>46</v>
      </c>
      <c r="I31" s="20">
        <v>46</v>
      </c>
      <c r="J31" s="20">
        <v>46</v>
      </c>
      <c r="K31" s="20">
        <v>45</v>
      </c>
      <c r="L31" s="20">
        <v>45</v>
      </c>
      <c r="M31" s="20">
        <v>44</v>
      </c>
      <c r="N31" s="20">
        <v>45</v>
      </c>
      <c r="O31" s="20">
        <v>45</v>
      </c>
      <c r="P31" s="20">
        <v>45</v>
      </c>
      <c r="Q31" s="20">
        <v>44</v>
      </c>
      <c r="R31" s="20">
        <v>42</v>
      </c>
      <c r="S31" s="20">
        <v>42</v>
      </c>
      <c r="T31" s="20">
        <v>41</v>
      </c>
      <c r="U31" s="20">
        <v>41</v>
      </c>
      <c r="V31" s="20">
        <v>40</v>
      </c>
      <c r="W31" s="20">
        <v>38</v>
      </c>
      <c r="X31" s="20">
        <v>38</v>
      </c>
      <c r="Y31" s="20">
        <v>36</v>
      </c>
      <c r="Z31" s="20">
        <v>39</v>
      </c>
      <c r="AA31" s="20">
        <v>38</v>
      </c>
      <c r="AB31" s="20">
        <v>38</v>
      </c>
      <c r="AC31" s="20">
        <v>39</v>
      </c>
      <c r="AD31" s="20">
        <v>38</v>
      </c>
      <c r="AE31" s="20">
        <v>38</v>
      </c>
      <c r="AF31" s="20">
        <v>37</v>
      </c>
      <c r="AG31" s="20">
        <v>37</v>
      </c>
      <c r="AH31" s="20">
        <v>37</v>
      </c>
      <c r="AI31" s="20">
        <v>37</v>
      </c>
      <c r="AJ31" s="20">
        <v>37</v>
      </c>
      <c r="AK31" s="20">
        <v>38</v>
      </c>
      <c r="AL31" s="20">
        <v>38</v>
      </c>
      <c r="AM31" s="20">
        <v>36</v>
      </c>
      <c r="AN31" s="20">
        <v>36</v>
      </c>
      <c r="AO31" s="13">
        <v>36</v>
      </c>
      <c r="AP31" s="13">
        <v>35</v>
      </c>
      <c r="AQ31" s="13">
        <v>37</v>
      </c>
      <c r="AR31" s="13">
        <v>37</v>
      </c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</row>
    <row r="32" spans="1:114" x14ac:dyDescent="0.2">
      <c r="A32" s="14" t="s">
        <v>25</v>
      </c>
      <c r="D32" s="17">
        <v>0</v>
      </c>
      <c r="E32" s="17" t="s">
        <v>33</v>
      </c>
      <c r="G32" s="20"/>
      <c r="H32" s="20"/>
      <c r="I32" s="20"/>
      <c r="J32" s="20"/>
      <c r="K32" s="20"/>
      <c r="L32" s="20"/>
      <c r="M32" s="20"/>
      <c r="N32" s="20"/>
      <c r="O32" s="20">
        <v>1</v>
      </c>
      <c r="P32" s="20">
        <v>1</v>
      </c>
      <c r="Q32" s="20">
        <v>1</v>
      </c>
      <c r="R32" s="20">
        <v>1</v>
      </c>
      <c r="S32" s="20">
        <v>1</v>
      </c>
      <c r="T32" s="20">
        <v>1</v>
      </c>
      <c r="U32" s="20">
        <v>1</v>
      </c>
      <c r="V32" s="20">
        <v>1</v>
      </c>
      <c r="W32" s="20">
        <v>1</v>
      </c>
      <c r="X32" s="20">
        <v>1</v>
      </c>
      <c r="Y32" s="20">
        <v>1</v>
      </c>
      <c r="Z32" s="20">
        <v>2</v>
      </c>
      <c r="AA32" s="20">
        <v>2</v>
      </c>
      <c r="AB32" s="20">
        <v>2</v>
      </c>
      <c r="AC32" s="20">
        <v>2</v>
      </c>
      <c r="AD32" s="20">
        <v>2</v>
      </c>
      <c r="AE32" s="20">
        <v>2</v>
      </c>
      <c r="AF32" s="20">
        <v>2</v>
      </c>
      <c r="AG32" s="20">
        <v>2</v>
      </c>
      <c r="AH32" s="20">
        <v>2</v>
      </c>
      <c r="AI32" s="20">
        <v>2</v>
      </c>
      <c r="AJ32" s="20">
        <v>2</v>
      </c>
      <c r="AK32" s="20">
        <v>2</v>
      </c>
      <c r="AL32" s="20">
        <v>3</v>
      </c>
      <c r="AM32" s="20">
        <v>3</v>
      </c>
      <c r="AN32" s="20">
        <v>3</v>
      </c>
      <c r="AO32" s="13">
        <v>3</v>
      </c>
      <c r="AP32" s="13">
        <v>3</v>
      </c>
      <c r="AQ32" s="13">
        <v>3</v>
      </c>
      <c r="AR32" s="13">
        <v>3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</row>
    <row r="33" spans="1:114" x14ac:dyDescent="0.2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</row>
    <row r="34" spans="1:114" x14ac:dyDescent="0.2">
      <c r="E34" s="10" t="s">
        <v>34</v>
      </c>
    </row>
    <row r="35" spans="1:114" x14ac:dyDescent="0.2">
      <c r="A35" s="14" t="s">
        <v>25</v>
      </c>
      <c r="D35" s="17">
        <v>0</v>
      </c>
      <c r="E35" s="17" t="s">
        <v>30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</row>
    <row r="36" spans="1:114" x14ac:dyDescent="0.2">
      <c r="A36" s="14"/>
      <c r="D36" s="17"/>
      <c r="E36" s="17" t="s">
        <v>31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/>
      <c r="AP36" s="13">
        <v>9.3000000000000007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</row>
    <row r="37" spans="1:114" x14ac:dyDescent="0.2">
      <c r="A37" s="14"/>
      <c r="D37" s="17"/>
      <c r="E37" s="17" t="s">
        <v>32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</row>
    <row r="38" spans="1:114" x14ac:dyDescent="0.2">
      <c r="A38" s="14" t="s">
        <v>25</v>
      </c>
      <c r="D38" s="17">
        <v>0</v>
      </c>
      <c r="E38" s="17" t="s">
        <v>35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0</v>
      </c>
      <c r="AM38" s="40">
        <v>0</v>
      </c>
      <c r="AN38" s="40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</row>
    <row r="40" spans="1:114" x14ac:dyDescent="0.2">
      <c r="E40" s="10" t="s">
        <v>36</v>
      </c>
    </row>
    <row r="41" spans="1:114" x14ac:dyDescent="0.2">
      <c r="A41" s="14" t="s">
        <v>25</v>
      </c>
      <c r="D41" s="17">
        <v>0</v>
      </c>
      <c r="E41" s="17" t="s">
        <v>37</v>
      </c>
      <c r="G41" s="20">
        <v>0</v>
      </c>
      <c r="H41" s="20">
        <v>1</v>
      </c>
      <c r="I41" s="20">
        <v>1</v>
      </c>
      <c r="J41" s="20">
        <v>1</v>
      </c>
      <c r="K41" s="20">
        <v>0</v>
      </c>
      <c r="L41" s="20">
        <v>0</v>
      </c>
      <c r="M41" s="20">
        <v>0</v>
      </c>
      <c r="N41" s="20">
        <v>1</v>
      </c>
      <c r="O41" s="20">
        <v>0</v>
      </c>
      <c r="P41" s="20">
        <v>0</v>
      </c>
      <c r="Q41" s="20">
        <v>0</v>
      </c>
      <c r="R41" s="20">
        <v>1</v>
      </c>
      <c r="S41" s="20">
        <v>0</v>
      </c>
      <c r="T41" s="20">
        <v>0</v>
      </c>
      <c r="U41" s="20">
        <v>1</v>
      </c>
      <c r="V41" s="20">
        <v>1</v>
      </c>
      <c r="W41" s="20">
        <v>0</v>
      </c>
      <c r="X41" s="20">
        <v>0</v>
      </c>
      <c r="Y41" s="20">
        <v>0</v>
      </c>
      <c r="Z41" s="20">
        <v>3</v>
      </c>
      <c r="AA41" s="20">
        <v>1</v>
      </c>
      <c r="AB41" s="20">
        <v>0</v>
      </c>
      <c r="AC41" s="20">
        <v>1</v>
      </c>
      <c r="AD41" s="20">
        <v>0</v>
      </c>
      <c r="AE41" s="20">
        <v>0</v>
      </c>
      <c r="AF41" s="20">
        <v>0</v>
      </c>
      <c r="AG41" s="20">
        <v>1</v>
      </c>
      <c r="AH41" s="20">
        <v>0</v>
      </c>
      <c r="AI41" s="20">
        <v>0</v>
      </c>
      <c r="AJ41" s="20">
        <v>0</v>
      </c>
      <c r="AK41" s="20">
        <v>1</v>
      </c>
      <c r="AL41" s="20">
        <v>1</v>
      </c>
      <c r="AM41" s="13">
        <v>0</v>
      </c>
      <c r="AN41" s="13">
        <v>0</v>
      </c>
      <c r="AO41" s="13">
        <v>0</v>
      </c>
      <c r="AP41" s="13">
        <v>0</v>
      </c>
      <c r="AQ41" s="13">
        <v>2</v>
      </c>
      <c r="AR41" s="13">
        <v>2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</row>
    <row r="42" spans="1:114" x14ac:dyDescent="0.2">
      <c r="A42" s="14"/>
      <c r="D42" s="17"/>
      <c r="E42" s="17" t="s">
        <v>38</v>
      </c>
      <c r="G42" s="20">
        <v>0</v>
      </c>
      <c r="H42" s="20">
        <v>1</v>
      </c>
      <c r="I42" s="20">
        <v>0</v>
      </c>
      <c r="J42" s="20">
        <v>1</v>
      </c>
      <c r="K42" s="20">
        <v>1</v>
      </c>
      <c r="L42" s="20">
        <v>0</v>
      </c>
      <c r="M42" s="20">
        <v>1</v>
      </c>
      <c r="N42" s="20">
        <v>0</v>
      </c>
      <c r="O42" s="20">
        <v>0</v>
      </c>
      <c r="P42" s="20">
        <v>0</v>
      </c>
      <c r="Q42" s="20">
        <v>1</v>
      </c>
      <c r="R42" s="20">
        <v>3</v>
      </c>
      <c r="S42" s="20">
        <v>0</v>
      </c>
      <c r="T42" s="20">
        <v>1</v>
      </c>
      <c r="U42" s="20">
        <v>2</v>
      </c>
      <c r="V42" s="20">
        <v>1</v>
      </c>
      <c r="W42" s="20">
        <v>2</v>
      </c>
      <c r="X42" s="20">
        <v>1</v>
      </c>
      <c r="Y42" s="20">
        <v>2</v>
      </c>
      <c r="Z42" s="20">
        <v>0</v>
      </c>
      <c r="AA42" s="20">
        <v>2</v>
      </c>
      <c r="AB42" s="20">
        <v>0</v>
      </c>
      <c r="AC42" s="20">
        <v>0</v>
      </c>
      <c r="AD42" s="20">
        <v>1</v>
      </c>
      <c r="AE42" s="20">
        <v>0</v>
      </c>
      <c r="AF42" s="20">
        <v>1</v>
      </c>
      <c r="AG42" s="20">
        <v>1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13">
        <v>2</v>
      </c>
      <c r="AN42" s="13"/>
      <c r="AO42" s="13"/>
      <c r="AP42" s="13">
        <v>1</v>
      </c>
      <c r="AQ42" s="13"/>
      <c r="AR42" s="13">
        <v>1</v>
      </c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</row>
    <row r="44" spans="1:114" x14ac:dyDescent="0.2">
      <c r="AD44" s="47"/>
    </row>
    <row r="46" spans="1:114" x14ac:dyDescent="0.2">
      <c r="AH46" s="4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B5" sqref="B5"/>
    </sheetView>
  </sheetViews>
  <sheetFormatPr baseColWidth="10" defaultColWidth="11.5" defaultRowHeight="15" x14ac:dyDescent="0.2"/>
  <cols>
    <col min="1" max="1" width="20" customWidth="1"/>
    <col min="2" max="2" width="40.6640625" customWidth="1"/>
    <col min="3" max="5" width="21.83203125" customWidth="1"/>
  </cols>
  <sheetData>
    <row r="1" spans="1:5" x14ac:dyDescent="0.2">
      <c r="A1" s="21" t="s">
        <v>39</v>
      </c>
      <c r="B1" s="21" t="s">
        <v>40</v>
      </c>
      <c r="C1" s="21" t="s">
        <v>41</v>
      </c>
      <c r="D1" s="21" t="s">
        <v>42</v>
      </c>
      <c r="E1" s="21" t="s">
        <v>43</v>
      </c>
    </row>
    <row r="2" spans="1:5" x14ac:dyDescent="0.2">
      <c r="A2" s="22" t="s">
        <v>44</v>
      </c>
      <c r="B2" s="23" t="s">
        <v>45</v>
      </c>
      <c r="C2" s="24">
        <v>900000</v>
      </c>
      <c r="D2" s="28">
        <v>743018</v>
      </c>
      <c r="E2" s="28">
        <f>+C2-D2</f>
        <v>156982</v>
      </c>
    </row>
    <row r="3" spans="1:5" x14ac:dyDescent="0.2">
      <c r="A3" s="25" t="s">
        <v>44</v>
      </c>
      <c r="B3" s="26" t="s">
        <v>46</v>
      </c>
      <c r="C3" s="27">
        <v>332670</v>
      </c>
      <c r="D3" s="29">
        <v>332670</v>
      </c>
      <c r="E3" s="27">
        <v>0</v>
      </c>
    </row>
    <row r="4" spans="1:5" x14ac:dyDescent="0.2">
      <c r="A4" s="22" t="s">
        <v>44</v>
      </c>
      <c r="B4" s="23" t="s">
        <v>46</v>
      </c>
      <c r="C4" s="24">
        <v>200000</v>
      </c>
      <c r="D4" s="28">
        <v>1244053.1499999999</v>
      </c>
      <c r="E4" s="24">
        <v>200000</v>
      </c>
    </row>
    <row r="5" spans="1:5" x14ac:dyDescent="0.2">
      <c r="A5" s="25"/>
      <c r="B5" s="26"/>
      <c r="C5" s="27"/>
      <c r="D5" s="29"/>
      <c r="E5" s="27"/>
    </row>
    <row r="6" spans="1:5" x14ac:dyDescent="0.2">
      <c r="A6" s="22"/>
      <c r="B6" s="23"/>
      <c r="C6" s="24"/>
      <c r="D6" s="28"/>
      <c r="E6" s="24"/>
    </row>
    <row r="7" spans="1:5" x14ac:dyDescent="0.2">
      <c r="A7" s="25"/>
      <c r="B7" s="26"/>
      <c r="C7" s="27"/>
      <c r="D7" s="29"/>
      <c r="E7" s="27"/>
    </row>
    <row r="8" spans="1:5" x14ac:dyDescent="0.2">
      <c r="A8" s="22"/>
      <c r="B8" s="23"/>
      <c r="C8" s="24"/>
      <c r="D8" s="28"/>
      <c r="E8" s="24"/>
    </row>
    <row r="9" spans="1:5" x14ac:dyDescent="0.2">
      <c r="A9" s="25"/>
      <c r="B9" s="26"/>
      <c r="C9" s="27"/>
      <c r="D9" s="29"/>
      <c r="E9" s="27"/>
    </row>
    <row r="10" spans="1:5" x14ac:dyDescent="0.2">
      <c r="A10" s="22"/>
      <c r="B10" s="23"/>
      <c r="C10" s="24"/>
      <c r="D10" s="28"/>
      <c r="E10" s="24"/>
    </row>
    <row r="11" spans="1:5" x14ac:dyDescent="0.2">
      <c r="A11" s="25"/>
      <c r="B11" s="26"/>
      <c r="C11" s="27"/>
      <c r="D11" s="29"/>
      <c r="E11" s="27"/>
    </row>
    <row r="12" spans="1:5" x14ac:dyDescent="0.2">
      <c r="A12" s="22"/>
      <c r="B12" s="23"/>
      <c r="C12" s="24"/>
      <c r="D12" s="28"/>
      <c r="E12" s="24"/>
    </row>
    <row r="13" spans="1:5" x14ac:dyDescent="0.2">
      <c r="A13" s="25"/>
      <c r="B13" s="26"/>
      <c r="C13" s="27"/>
      <c r="D13" s="29"/>
      <c r="E13" s="27"/>
    </row>
    <row r="14" spans="1:5" x14ac:dyDescent="0.2">
      <c r="A14" s="22"/>
      <c r="B14" s="23"/>
      <c r="C14" s="24"/>
      <c r="D14" s="28"/>
      <c r="E14" s="24"/>
    </row>
    <row r="15" spans="1:5" x14ac:dyDescent="0.2">
      <c r="A15" s="25"/>
      <c r="B15" s="26"/>
      <c r="C15" s="27"/>
      <c r="D15" s="30"/>
      <c r="E15" s="27"/>
    </row>
    <row r="16" spans="1:5" x14ac:dyDescent="0.2">
      <c r="A16" s="22"/>
      <c r="B16" s="23"/>
      <c r="C16" s="24"/>
      <c r="D16" s="28"/>
      <c r="E16" s="24"/>
    </row>
    <row r="17" spans="1:5" x14ac:dyDescent="0.2">
      <c r="A17" s="25"/>
      <c r="B17" s="26"/>
      <c r="C17" s="27"/>
      <c r="D17" s="30"/>
      <c r="E17" s="2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41" sqref="B41"/>
    </sheetView>
  </sheetViews>
  <sheetFormatPr baseColWidth="10" defaultColWidth="11.5" defaultRowHeight="15" x14ac:dyDescent="0.2"/>
  <cols>
    <col min="1" max="1" width="18.1640625" customWidth="1"/>
    <col min="2" max="2" width="30.5" customWidth="1"/>
    <col min="3" max="3" width="14.6640625" customWidth="1"/>
    <col min="4" max="4" width="16.5" customWidth="1"/>
  </cols>
  <sheetData>
    <row r="1" spans="1:4" x14ac:dyDescent="0.2">
      <c r="A1" s="21" t="s">
        <v>39</v>
      </c>
      <c r="B1" s="31" t="s">
        <v>47</v>
      </c>
      <c r="C1" s="31" t="s">
        <v>48</v>
      </c>
      <c r="D1" s="31" t="s">
        <v>49</v>
      </c>
    </row>
    <row r="2" spans="1:4" x14ac:dyDescent="0.2">
      <c r="A2" s="25" t="s">
        <v>44</v>
      </c>
      <c r="B2" s="25" t="s">
        <v>50</v>
      </c>
      <c r="C2" s="32">
        <v>46054</v>
      </c>
      <c r="D2" s="27">
        <v>30036.92</v>
      </c>
    </row>
    <row r="3" spans="1:4" x14ac:dyDescent="0.2">
      <c r="A3" s="22" t="s">
        <v>44</v>
      </c>
      <c r="B3" s="22" t="s">
        <v>50</v>
      </c>
      <c r="C3" s="33">
        <v>46082</v>
      </c>
      <c r="D3" s="24">
        <v>30512.52</v>
      </c>
    </row>
    <row r="4" spans="1:4" x14ac:dyDescent="0.2">
      <c r="A4" s="25" t="s">
        <v>44</v>
      </c>
      <c r="B4" s="25" t="s">
        <v>50</v>
      </c>
      <c r="C4" s="32">
        <v>46174</v>
      </c>
      <c r="D4" s="27">
        <v>42527.56</v>
      </c>
    </row>
    <row r="5" spans="1:4" x14ac:dyDescent="0.2">
      <c r="A5" s="22"/>
      <c r="B5" s="22"/>
      <c r="C5" s="33"/>
      <c r="D5" s="24"/>
    </row>
    <row r="6" spans="1:4" x14ac:dyDescent="0.2">
      <c r="A6" s="25"/>
      <c r="B6" s="25"/>
      <c r="C6" s="32"/>
      <c r="D6" s="27"/>
    </row>
    <row r="7" spans="1:4" x14ac:dyDescent="0.2">
      <c r="A7" s="22"/>
      <c r="B7" s="22"/>
      <c r="C7" s="33"/>
      <c r="D7" s="24"/>
    </row>
    <row r="8" spans="1:4" x14ac:dyDescent="0.2">
      <c r="A8" s="25"/>
      <c r="B8" s="25"/>
      <c r="C8" s="25"/>
      <c r="D8" s="27"/>
    </row>
    <row r="9" spans="1:4" x14ac:dyDescent="0.2">
      <c r="A9" s="22"/>
      <c r="B9" s="22"/>
      <c r="C9" s="22"/>
      <c r="D9" s="24"/>
    </row>
    <row r="10" spans="1:4" x14ac:dyDescent="0.2">
      <c r="A10" s="25"/>
      <c r="B10" s="25"/>
      <c r="C10" s="25"/>
      <c r="D10" s="27"/>
    </row>
    <row r="11" spans="1:4" x14ac:dyDescent="0.2">
      <c r="A11" s="22"/>
      <c r="B11" s="22"/>
      <c r="C11" s="22"/>
      <c r="D11" s="24"/>
    </row>
    <row r="12" spans="1:4" x14ac:dyDescent="0.2">
      <c r="A12" s="25"/>
      <c r="B12" s="25"/>
      <c r="C12" s="25"/>
      <c r="D12" s="27"/>
    </row>
    <row r="13" spans="1:4" x14ac:dyDescent="0.2">
      <c r="A13" s="22"/>
      <c r="B13" s="22"/>
      <c r="C13" s="22"/>
      <c r="D13" s="2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Z11"/>
  <sheetViews>
    <sheetView showGridLines="0" workbookViewId="0">
      <selection activeCell="D1" sqref="D1"/>
    </sheetView>
  </sheetViews>
  <sheetFormatPr baseColWidth="10" defaultColWidth="11.5" defaultRowHeight="15" x14ac:dyDescent="0.2"/>
  <cols>
    <col min="3" max="3" width="25.5" customWidth="1"/>
    <col min="4" max="25" width="50.5" customWidth="1"/>
  </cols>
  <sheetData>
    <row r="3" spans="3:26" x14ac:dyDescent="0.2">
      <c r="C3" t="s">
        <v>51</v>
      </c>
    </row>
    <row r="6" spans="3:26" ht="44" x14ac:dyDescent="0.2">
      <c r="C6" s="53" t="s">
        <v>52</v>
      </c>
      <c r="D6" s="54">
        <v>45597</v>
      </c>
      <c r="E6" s="54">
        <v>45627</v>
      </c>
      <c r="F6" s="54">
        <v>45658</v>
      </c>
      <c r="G6" s="54">
        <v>45689</v>
      </c>
      <c r="H6" s="54">
        <v>45717</v>
      </c>
      <c r="I6" s="54">
        <v>45748</v>
      </c>
      <c r="J6" s="54">
        <v>45778</v>
      </c>
      <c r="K6" s="54">
        <v>45809</v>
      </c>
      <c r="L6" s="54">
        <v>45839</v>
      </c>
      <c r="M6" s="54">
        <v>45870</v>
      </c>
      <c r="N6" s="54">
        <v>45901</v>
      </c>
      <c r="O6" s="54">
        <v>45931</v>
      </c>
      <c r="P6" s="54">
        <v>45962</v>
      </c>
      <c r="Q6" s="54">
        <v>45992</v>
      </c>
      <c r="R6" s="55"/>
      <c r="S6" s="55"/>
      <c r="T6" s="55"/>
      <c r="U6" s="55"/>
      <c r="V6" s="55"/>
      <c r="W6" s="55"/>
      <c r="X6" s="55"/>
      <c r="Y6" s="55"/>
      <c r="Z6" s="55"/>
    </row>
    <row r="7" spans="3:26" ht="150" customHeight="1" x14ac:dyDescent="0.2">
      <c r="C7" s="56" t="s">
        <v>53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  <c r="S7" s="58"/>
      <c r="T7" s="58"/>
      <c r="U7" s="58"/>
      <c r="V7" s="58"/>
      <c r="W7" s="58"/>
      <c r="X7" s="58"/>
      <c r="Y7" s="58"/>
      <c r="Z7" s="58"/>
    </row>
    <row r="8" spans="3:26" ht="150" customHeight="1" x14ac:dyDescent="0.2">
      <c r="C8" s="56" t="s">
        <v>54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  <c r="S8" s="58"/>
      <c r="T8" s="58"/>
      <c r="U8" s="58"/>
      <c r="V8" s="58"/>
      <c r="W8" s="58"/>
      <c r="X8" s="58"/>
      <c r="Y8" s="58"/>
      <c r="Z8" s="58"/>
    </row>
    <row r="9" spans="3:26" ht="150" customHeight="1" x14ac:dyDescent="0.2">
      <c r="C9" s="56" t="s">
        <v>55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58"/>
      <c r="T9" s="58"/>
      <c r="U9" s="58"/>
      <c r="V9" s="58"/>
      <c r="W9" s="58"/>
      <c r="X9" s="58"/>
      <c r="Y9" s="58"/>
      <c r="Z9" s="58"/>
    </row>
    <row r="10" spans="3:26" ht="150" customHeight="1" x14ac:dyDescent="0.2">
      <c r="C10" s="56" t="s">
        <v>56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58"/>
      <c r="T10" s="58"/>
      <c r="U10" s="58"/>
      <c r="V10" s="58"/>
      <c r="W10" s="58"/>
      <c r="X10" s="58"/>
      <c r="Y10" s="58"/>
      <c r="Z10" s="58"/>
    </row>
    <row r="11" spans="3:26" ht="150" customHeight="1" x14ac:dyDescent="0.2">
      <c r="C11" s="56" t="s">
        <v>57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8"/>
      <c r="T11" s="58"/>
      <c r="U11" s="58"/>
      <c r="V11" s="58"/>
      <c r="W11" s="58"/>
      <c r="X11" s="58"/>
      <c r="Y11" s="58"/>
      <c r="Z11" s="5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7"/>
  <sheetViews>
    <sheetView topLeftCell="F1" zoomScale="85" zoomScaleNormal="85" workbookViewId="0">
      <pane ySplit="3" topLeftCell="A37" activePane="bottomLeft" state="frozen"/>
      <selection pane="bottomLeft" activeCell="Q69" sqref="Q69"/>
    </sheetView>
  </sheetViews>
  <sheetFormatPr baseColWidth="10" defaultColWidth="11.5" defaultRowHeight="15" x14ac:dyDescent="0.2"/>
  <cols>
    <col min="1" max="1" width="16.6640625" customWidth="1"/>
    <col min="4" max="4" width="76.5" bestFit="1" customWidth="1"/>
    <col min="5" max="5" width="39.33203125" bestFit="1" customWidth="1"/>
    <col min="6" max="6" width="21" customWidth="1"/>
    <col min="7" max="7" width="17.83203125" customWidth="1"/>
    <col min="8" max="8" width="19.6640625" customWidth="1"/>
    <col min="9" max="9" width="15" style="46" bestFit="1" customWidth="1"/>
    <col min="10" max="10" width="17.33203125" style="46" bestFit="1" customWidth="1"/>
    <col min="11" max="11" width="15.83203125" style="46" customWidth="1"/>
    <col min="12" max="12" width="14.5" style="46" bestFit="1" customWidth="1"/>
    <col min="13" max="13" width="14.83203125" style="46" bestFit="1" customWidth="1"/>
    <col min="14" max="14" width="14.33203125" style="46" bestFit="1" customWidth="1"/>
    <col min="15" max="15" width="16" bestFit="1" customWidth="1"/>
    <col min="16" max="16" width="12" style="66" bestFit="1" customWidth="1"/>
    <col min="17" max="17" width="32" customWidth="1"/>
    <col min="18" max="18" width="14.5" bestFit="1" customWidth="1"/>
    <col min="19" max="19" width="5.5" customWidth="1"/>
    <col min="20" max="20" width="13.1640625" bestFit="1" customWidth="1"/>
    <col min="21" max="21" width="12.5" bestFit="1" customWidth="1"/>
  </cols>
  <sheetData>
    <row r="1" spans="1:21" ht="16" thickBot="1" x14ac:dyDescent="0.25">
      <c r="A1" s="34"/>
      <c r="B1" s="34"/>
      <c r="C1" s="34"/>
      <c r="D1" s="34"/>
      <c r="E1" s="34"/>
      <c r="F1" s="34"/>
      <c r="G1" s="34"/>
      <c r="H1" s="34"/>
      <c r="I1" s="48"/>
      <c r="J1" s="48"/>
      <c r="K1" s="48"/>
      <c r="L1" s="48"/>
      <c r="M1" s="48"/>
      <c r="N1" s="48"/>
      <c r="O1" s="34"/>
      <c r="P1" s="84"/>
      <c r="Q1" s="34"/>
      <c r="R1" s="34"/>
    </row>
    <row r="2" spans="1:21" ht="16" thickBot="1" x14ac:dyDescent="0.25">
      <c r="A2" s="34"/>
      <c r="B2" s="34"/>
      <c r="C2" s="34"/>
      <c r="D2" s="34"/>
      <c r="E2" s="34"/>
      <c r="F2" s="34"/>
      <c r="G2" s="34"/>
      <c r="H2" s="34"/>
      <c r="I2" s="170" t="s">
        <v>58</v>
      </c>
      <c r="J2" s="171"/>
      <c r="K2" s="172"/>
      <c r="L2" s="171" t="s">
        <v>59</v>
      </c>
      <c r="M2" s="172"/>
      <c r="N2" s="173" t="s">
        <v>60</v>
      </c>
      <c r="O2" s="174"/>
      <c r="P2" s="175"/>
      <c r="Q2" s="35" t="s">
        <v>61</v>
      </c>
      <c r="R2" s="35" t="s">
        <v>23</v>
      </c>
      <c r="U2" s="67">
        <v>0.23</v>
      </c>
    </row>
    <row r="3" spans="1:21" x14ac:dyDescent="0.2">
      <c r="A3" s="34" t="s">
        <v>62</v>
      </c>
      <c r="B3" s="34" t="s">
        <v>63</v>
      </c>
      <c r="C3" s="34" t="s">
        <v>64</v>
      </c>
      <c r="D3" s="34" t="s">
        <v>65</v>
      </c>
      <c r="E3" s="34" t="s">
        <v>66</v>
      </c>
      <c r="F3" s="34" t="s">
        <v>67</v>
      </c>
      <c r="G3" s="34" t="s">
        <v>68</v>
      </c>
      <c r="H3" s="34" t="s">
        <v>69</v>
      </c>
      <c r="I3" s="52" t="s">
        <v>70</v>
      </c>
      <c r="J3" s="49" t="s">
        <v>71</v>
      </c>
      <c r="K3" s="50" t="s">
        <v>72</v>
      </c>
      <c r="L3" s="50" t="s">
        <v>73</v>
      </c>
      <c r="M3" s="50" t="s">
        <v>74</v>
      </c>
      <c r="N3" s="50" t="s">
        <v>75</v>
      </c>
      <c r="O3" s="36" t="s">
        <v>76</v>
      </c>
      <c r="P3" s="36" t="s">
        <v>77</v>
      </c>
      <c r="Q3" s="36"/>
      <c r="R3" s="36"/>
      <c r="T3" t="s">
        <v>78</v>
      </c>
      <c r="U3" t="s">
        <v>79</v>
      </c>
    </row>
    <row r="4" spans="1:21" s="66" customFormat="1" x14ac:dyDescent="0.2">
      <c r="A4" s="60" t="s">
        <v>44</v>
      </c>
      <c r="B4" s="61">
        <v>45689</v>
      </c>
      <c r="C4" s="62">
        <v>3417</v>
      </c>
      <c r="D4" s="59" t="s">
        <v>80</v>
      </c>
      <c r="E4" s="59" t="s">
        <v>81</v>
      </c>
      <c r="F4" s="63" t="s">
        <v>82</v>
      </c>
      <c r="G4" s="63" t="s">
        <v>83</v>
      </c>
      <c r="H4" s="63" t="s">
        <v>84</v>
      </c>
      <c r="I4" s="69">
        <v>690000</v>
      </c>
      <c r="J4" s="75">
        <v>230000</v>
      </c>
      <c r="K4" s="76">
        <f>T4+U4</f>
        <v>801086.27</v>
      </c>
      <c r="L4" s="77">
        <v>875336</v>
      </c>
      <c r="M4" s="77">
        <v>866585</v>
      </c>
      <c r="N4" s="77"/>
      <c r="O4" s="83">
        <f>L4-K4</f>
        <v>74249.729999999981</v>
      </c>
      <c r="P4" s="78">
        <f>+O4/(L4+N4)</f>
        <v>8.48242617691949E-2</v>
      </c>
      <c r="Q4" s="79"/>
      <c r="R4" s="80">
        <f>I4+J4-L4</f>
        <v>44664</v>
      </c>
      <c r="T4" s="81">
        <v>599758.99</v>
      </c>
      <c r="U4" s="81">
        <f>L4*$U$2</f>
        <v>201327.28</v>
      </c>
    </row>
    <row r="5" spans="1:21" s="66" customFormat="1" x14ac:dyDescent="0.2">
      <c r="A5" s="60" t="s">
        <v>44</v>
      </c>
      <c r="B5" s="61">
        <v>45689</v>
      </c>
      <c r="C5" s="62">
        <v>3501</v>
      </c>
      <c r="D5" s="59" t="s">
        <v>85</v>
      </c>
      <c r="E5" s="59" t="s">
        <v>86</v>
      </c>
      <c r="F5" s="63" t="s">
        <v>82</v>
      </c>
      <c r="G5" s="63" t="s">
        <v>83</v>
      </c>
      <c r="H5" s="63" t="s">
        <v>84</v>
      </c>
      <c r="I5" s="68">
        <v>230000</v>
      </c>
      <c r="J5" s="75">
        <v>10000</v>
      </c>
      <c r="K5" s="76">
        <f t="shared" ref="K5:K64" si="0">T5+U5</f>
        <v>181110.06</v>
      </c>
      <c r="L5" s="77">
        <v>226900</v>
      </c>
      <c r="M5" s="77">
        <v>210000</v>
      </c>
      <c r="N5" s="77">
        <v>216946</v>
      </c>
      <c r="O5" s="83">
        <f t="shared" ref="O5:O64" si="1">L5-K5</f>
        <v>45789.94</v>
      </c>
      <c r="P5" s="78">
        <f t="shared" ref="P5:P64" si="2">+O5/(L5+N5)</f>
        <v>0.10316627839385734</v>
      </c>
      <c r="Q5" s="79"/>
      <c r="R5" s="80">
        <f t="shared" ref="R5:R8" si="3">I5+J5-L5</f>
        <v>13100</v>
      </c>
      <c r="T5" s="81">
        <v>128923.06</v>
      </c>
      <c r="U5" s="81">
        <f t="shared" ref="U5:U64" si="4">L5*$U$2</f>
        <v>52187</v>
      </c>
    </row>
    <row r="6" spans="1:21" s="66" customFormat="1" x14ac:dyDescent="0.2">
      <c r="A6" s="60" t="s">
        <v>44</v>
      </c>
      <c r="B6" s="61">
        <v>45689</v>
      </c>
      <c r="C6" s="62">
        <v>3512</v>
      </c>
      <c r="D6" s="59" t="s">
        <v>87</v>
      </c>
      <c r="E6" s="59" t="s">
        <v>88</v>
      </c>
      <c r="F6" s="63" t="s">
        <v>89</v>
      </c>
      <c r="G6" s="63" t="s">
        <v>83</v>
      </c>
      <c r="H6" s="63" t="s">
        <v>84</v>
      </c>
      <c r="I6" s="68">
        <v>270000</v>
      </c>
      <c r="J6" s="75"/>
      <c r="K6" s="76">
        <f t="shared" si="0"/>
        <v>94736</v>
      </c>
      <c r="L6" s="77">
        <v>105000</v>
      </c>
      <c r="M6" s="77">
        <v>94000</v>
      </c>
      <c r="N6" s="77">
        <v>98560</v>
      </c>
      <c r="O6" s="38">
        <f t="shared" si="1"/>
        <v>10264</v>
      </c>
      <c r="P6" s="78">
        <f t="shared" si="2"/>
        <v>5.0422479858518374E-2</v>
      </c>
      <c r="Q6" s="79"/>
      <c r="R6" s="80">
        <f t="shared" si="3"/>
        <v>165000</v>
      </c>
      <c r="T6" s="81">
        <v>70586</v>
      </c>
      <c r="U6" s="81">
        <f t="shared" si="4"/>
        <v>24150</v>
      </c>
    </row>
    <row r="7" spans="1:21" s="66" customFormat="1" x14ac:dyDescent="0.2">
      <c r="A7" s="60" t="s">
        <v>44</v>
      </c>
      <c r="B7" s="61">
        <v>45689</v>
      </c>
      <c r="C7" s="62">
        <v>3607</v>
      </c>
      <c r="D7" s="59" t="s">
        <v>90</v>
      </c>
      <c r="E7" s="59" t="s">
        <v>91</v>
      </c>
      <c r="F7" s="63" t="s">
        <v>82</v>
      </c>
      <c r="G7" s="63" t="s">
        <v>83</v>
      </c>
      <c r="H7" s="63"/>
      <c r="I7" s="68">
        <v>275000</v>
      </c>
      <c r="J7" s="75"/>
      <c r="K7" s="76">
        <f t="shared" si="0"/>
        <v>0</v>
      </c>
      <c r="L7" s="77"/>
      <c r="M7" s="77"/>
      <c r="N7" s="77"/>
      <c r="O7" s="38">
        <f t="shared" si="1"/>
        <v>0</v>
      </c>
      <c r="P7" s="78" t="e">
        <f t="shared" si="2"/>
        <v>#DIV/0!</v>
      </c>
      <c r="Q7" s="79"/>
      <c r="R7" s="80">
        <f t="shared" si="3"/>
        <v>275000</v>
      </c>
      <c r="T7" s="81"/>
      <c r="U7" s="81">
        <f t="shared" si="4"/>
        <v>0</v>
      </c>
    </row>
    <row r="8" spans="1:21" s="66" customFormat="1" x14ac:dyDescent="0.2">
      <c r="A8" s="60" t="s">
        <v>44</v>
      </c>
      <c r="B8" s="61">
        <v>45689</v>
      </c>
      <c r="C8" s="65">
        <v>3703</v>
      </c>
      <c r="D8" s="66" t="s">
        <v>92</v>
      </c>
      <c r="E8" s="66" t="s">
        <v>93</v>
      </c>
      <c r="F8" s="63" t="s">
        <v>82</v>
      </c>
      <c r="G8" s="63" t="s">
        <v>83</v>
      </c>
      <c r="H8" s="63"/>
      <c r="I8" s="68">
        <v>93277</v>
      </c>
      <c r="J8" s="75"/>
      <c r="K8" s="76">
        <f t="shared" si="0"/>
        <v>0</v>
      </c>
      <c r="L8" s="77"/>
      <c r="M8" s="77"/>
      <c r="N8" s="77"/>
      <c r="O8" s="38">
        <f t="shared" si="1"/>
        <v>0</v>
      </c>
      <c r="P8" s="78" t="e">
        <f t="shared" si="2"/>
        <v>#DIV/0!</v>
      </c>
      <c r="Q8" s="79"/>
      <c r="R8" s="80">
        <f t="shared" si="3"/>
        <v>93277</v>
      </c>
      <c r="T8" s="81"/>
      <c r="U8" s="81">
        <f t="shared" si="4"/>
        <v>0</v>
      </c>
    </row>
    <row r="9" spans="1:21" x14ac:dyDescent="0.2">
      <c r="A9" s="60" t="s">
        <v>44</v>
      </c>
      <c r="B9" s="61">
        <v>45689</v>
      </c>
      <c r="C9" s="65">
        <v>3710</v>
      </c>
      <c r="D9" s="66" t="s">
        <v>94</v>
      </c>
      <c r="E9" s="66" t="s">
        <v>95</v>
      </c>
      <c r="F9" s="63" t="s">
        <v>89</v>
      </c>
      <c r="G9" s="37" t="s">
        <v>96</v>
      </c>
      <c r="H9" s="37" t="s">
        <v>97</v>
      </c>
      <c r="I9" s="70">
        <v>159514.96</v>
      </c>
      <c r="J9" s="46">
        <v>27000</v>
      </c>
      <c r="K9" s="72">
        <v>131087.60999999999</v>
      </c>
      <c r="L9" s="51">
        <v>185867.88</v>
      </c>
      <c r="M9" s="51">
        <v>171112</v>
      </c>
      <c r="N9" s="51">
        <v>179175</v>
      </c>
      <c r="O9" s="38">
        <f t="shared" si="1"/>
        <v>54780.270000000019</v>
      </c>
      <c r="P9" s="78">
        <f t="shared" si="2"/>
        <v>0.15006530191740766</v>
      </c>
      <c r="Q9" s="39"/>
      <c r="R9" s="74">
        <f>I9+J9-L9</f>
        <v>647.07999999998719</v>
      </c>
      <c r="T9" s="73">
        <v>83338</v>
      </c>
      <c r="U9" s="73">
        <f t="shared" si="4"/>
        <v>42749.612400000005</v>
      </c>
    </row>
    <row r="10" spans="1:21" x14ac:dyDescent="0.2">
      <c r="A10" s="60" t="s">
        <v>44</v>
      </c>
      <c r="B10" s="61">
        <v>45689</v>
      </c>
      <c r="C10" s="65">
        <v>3717</v>
      </c>
      <c r="D10" s="66" t="s">
        <v>98</v>
      </c>
      <c r="E10" s="66" t="s">
        <v>99</v>
      </c>
      <c r="F10" s="63" t="s">
        <v>89</v>
      </c>
      <c r="G10" s="37" t="s">
        <v>100</v>
      </c>
      <c r="H10" s="37" t="s">
        <v>84</v>
      </c>
      <c r="I10" s="70">
        <v>750416</v>
      </c>
      <c r="J10" s="46">
        <v>16462</v>
      </c>
      <c r="K10" s="72">
        <f t="shared" si="0"/>
        <v>578347.65</v>
      </c>
      <c r="L10" s="51">
        <v>541155</v>
      </c>
      <c r="M10" s="51">
        <v>525000</v>
      </c>
      <c r="N10" s="51">
        <v>466155</v>
      </c>
      <c r="O10" s="38">
        <f t="shared" si="1"/>
        <v>-37192.650000000023</v>
      </c>
      <c r="P10" s="78">
        <f t="shared" si="2"/>
        <v>-3.6922744735980007E-2</v>
      </c>
      <c r="Q10" s="39"/>
      <c r="R10" s="74">
        <f t="shared" ref="R10" si="5">I10+J10-L10</f>
        <v>225723</v>
      </c>
      <c r="T10" s="73">
        <v>453882</v>
      </c>
      <c r="U10" s="73">
        <f t="shared" si="4"/>
        <v>124465.65000000001</v>
      </c>
    </row>
    <row r="11" spans="1:21" x14ac:dyDescent="0.2">
      <c r="A11" s="60" t="s">
        <v>44</v>
      </c>
      <c r="B11" s="61">
        <v>45689</v>
      </c>
      <c r="C11" s="65">
        <v>3742</v>
      </c>
      <c r="D11" s="66" t="s">
        <v>101</v>
      </c>
      <c r="E11" s="66" t="s">
        <v>102</v>
      </c>
      <c r="F11" s="63" t="s">
        <v>82</v>
      </c>
      <c r="G11" s="37" t="s">
        <v>103</v>
      </c>
      <c r="H11" s="37" t="s">
        <v>84</v>
      </c>
      <c r="I11" s="70">
        <v>515456</v>
      </c>
      <c r="J11" s="46">
        <v>149000</v>
      </c>
      <c r="K11" s="72">
        <f t="shared" si="0"/>
        <v>732488</v>
      </c>
      <c r="L11" s="46">
        <v>860000</v>
      </c>
      <c r="M11" s="46">
        <v>735000</v>
      </c>
      <c r="N11" s="46">
        <v>737800</v>
      </c>
      <c r="O11" s="38">
        <f t="shared" si="1"/>
        <v>127512</v>
      </c>
      <c r="P11" s="78">
        <f t="shared" si="2"/>
        <v>7.98047315058205E-2</v>
      </c>
      <c r="R11" s="74">
        <f t="shared" ref="R11:R64" si="6">I11+J11-L11</f>
        <v>-195544</v>
      </c>
      <c r="T11" s="73">
        <v>534688</v>
      </c>
      <c r="U11" s="73">
        <f t="shared" si="4"/>
        <v>197800</v>
      </c>
    </row>
    <row r="12" spans="1:21" x14ac:dyDescent="0.2">
      <c r="A12" s="60" t="s">
        <v>44</v>
      </c>
      <c r="B12" s="61">
        <v>45689</v>
      </c>
      <c r="C12" s="65">
        <v>3748</v>
      </c>
      <c r="D12" s="66" t="s">
        <v>104</v>
      </c>
      <c r="E12" s="66" t="s">
        <v>105</v>
      </c>
      <c r="F12" s="63" t="s">
        <v>89</v>
      </c>
      <c r="G12" s="37" t="s">
        <v>83</v>
      </c>
      <c r="H12" s="37" t="s">
        <v>84</v>
      </c>
      <c r="I12" s="70">
        <v>1415712</v>
      </c>
      <c r="K12" s="72">
        <f t="shared" si="0"/>
        <v>1246470.78</v>
      </c>
      <c r="L12" s="46">
        <v>1167786</v>
      </c>
      <c r="N12" s="46">
        <v>1117786</v>
      </c>
      <c r="O12" s="38">
        <f t="shared" si="1"/>
        <v>-78684.780000000028</v>
      </c>
      <c r="P12" s="78">
        <f t="shared" si="2"/>
        <v>-3.4426734314211074E-2</v>
      </c>
      <c r="R12" s="74">
        <f t="shared" si="6"/>
        <v>247926</v>
      </c>
      <c r="T12" s="73">
        <v>977880</v>
      </c>
      <c r="U12" s="73">
        <f t="shared" si="4"/>
        <v>268590.78000000003</v>
      </c>
    </row>
    <row r="13" spans="1:21" x14ac:dyDescent="0.2">
      <c r="A13" s="60" t="s">
        <v>44</v>
      </c>
      <c r="B13" s="61">
        <v>45689</v>
      </c>
      <c r="C13" s="65">
        <v>3758</v>
      </c>
      <c r="D13" s="66" t="s">
        <v>106</v>
      </c>
      <c r="E13" s="66" t="s">
        <v>107</v>
      </c>
      <c r="F13" s="63" t="s">
        <v>89</v>
      </c>
      <c r="G13" s="37" t="s">
        <v>83</v>
      </c>
      <c r="H13" s="37" t="s">
        <v>84</v>
      </c>
      <c r="I13" s="70">
        <v>435629</v>
      </c>
      <c r="K13" s="72">
        <f t="shared" si="0"/>
        <v>446757</v>
      </c>
      <c r="L13" s="46">
        <v>360000</v>
      </c>
      <c r="N13" s="46">
        <v>337264</v>
      </c>
      <c r="O13" s="38">
        <f t="shared" si="1"/>
        <v>-86757</v>
      </c>
      <c r="P13" s="78">
        <f t="shared" si="2"/>
        <v>-0.12442489501824273</v>
      </c>
      <c r="R13" s="74">
        <f t="shared" si="6"/>
        <v>75629</v>
      </c>
      <c r="T13" s="73">
        <v>363957</v>
      </c>
      <c r="U13" s="73">
        <f t="shared" si="4"/>
        <v>82800</v>
      </c>
    </row>
    <row r="14" spans="1:21" x14ac:dyDescent="0.2">
      <c r="A14" s="60" t="s">
        <v>44</v>
      </c>
      <c r="B14" s="61">
        <v>45689</v>
      </c>
      <c r="C14" s="65">
        <v>3759</v>
      </c>
      <c r="D14" s="66" t="s">
        <v>108</v>
      </c>
      <c r="E14" s="66" t="s">
        <v>109</v>
      </c>
      <c r="F14" s="63" t="s">
        <v>89</v>
      </c>
      <c r="G14" s="37" t="s">
        <v>83</v>
      </c>
      <c r="H14" s="37" t="s">
        <v>84</v>
      </c>
      <c r="I14" s="70">
        <v>114844</v>
      </c>
      <c r="K14" s="72">
        <f t="shared" si="0"/>
        <v>101831</v>
      </c>
      <c r="L14" s="46">
        <v>90100</v>
      </c>
      <c r="M14" s="46">
        <v>84000</v>
      </c>
      <c r="N14" s="46">
        <v>79947</v>
      </c>
      <c r="O14" s="38">
        <f t="shared" si="1"/>
        <v>-11731</v>
      </c>
      <c r="P14" s="78">
        <f t="shared" si="2"/>
        <v>-6.898680952913018E-2</v>
      </c>
      <c r="R14" s="74">
        <f t="shared" si="6"/>
        <v>24744</v>
      </c>
      <c r="T14" s="73">
        <v>81108</v>
      </c>
      <c r="U14" s="73">
        <f t="shared" si="4"/>
        <v>20723</v>
      </c>
    </row>
    <row r="15" spans="1:21" x14ac:dyDescent="0.2">
      <c r="A15" s="60" t="s">
        <v>44</v>
      </c>
      <c r="B15" s="61">
        <v>45689</v>
      </c>
      <c r="C15" s="65">
        <v>3770</v>
      </c>
      <c r="D15" s="66" t="s">
        <v>110</v>
      </c>
      <c r="E15" s="66" t="s">
        <v>111</v>
      </c>
      <c r="F15" s="63" t="s">
        <v>89</v>
      </c>
      <c r="G15" s="37" t="s">
        <v>83</v>
      </c>
      <c r="H15" s="82" t="s">
        <v>84</v>
      </c>
      <c r="I15" s="46">
        <v>190200</v>
      </c>
      <c r="K15" s="72">
        <f t="shared" si="0"/>
        <v>44401.490000000005</v>
      </c>
      <c r="L15" s="46">
        <v>126163</v>
      </c>
      <c r="M15" s="46">
        <v>89000</v>
      </c>
      <c r="N15" s="46">
        <v>126163</v>
      </c>
      <c r="O15" s="38">
        <f t="shared" si="1"/>
        <v>81761.509999999995</v>
      </c>
      <c r="P15" s="78">
        <f t="shared" si="2"/>
        <v>0.32403125322004073</v>
      </c>
      <c r="Q15" t="s">
        <v>112</v>
      </c>
      <c r="R15" s="74">
        <f t="shared" si="6"/>
        <v>64037</v>
      </c>
      <c r="T15" s="73">
        <v>15384</v>
      </c>
      <c r="U15" s="73">
        <f t="shared" si="4"/>
        <v>29017.49</v>
      </c>
    </row>
    <row r="16" spans="1:21" x14ac:dyDescent="0.2">
      <c r="A16" s="60" t="s">
        <v>44</v>
      </c>
      <c r="B16" s="61">
        <v>45689</v>
      </c>
      <c r="C16" s="65">
        <v>3777</v>
      </c>
      <c r="D16" s="66" t="s">
        <v>113</v>
      </c>
      <c r="E16" s="66" t="s">
        <v>114</v>
      </c>
      <c r="F16" s="63" t="s">
        <v>82</v>
      </c>
      <c r="G16" s="37" t="s">
        <v>83</v>
      </c>
      <c r="H16" s="37" t="s">
        <v>97</v>
      </c>
      <c r="I16" s="70">
        <v>321134</v>
      </c>
      <c r="K16" s="72">
        <f t="shared" si="0"/>
        <v>351811.39</v>
      </c>
      <c r="L16" s="46">
        <v>350793</v>
      </c>
      <c r="M16" s="46">
        <v>350793</v>
      </c>
      <c r="O16" s="38">
        <f t="shared" si="1"/>
        <v>-1018.390000000014</v>
      </c>
      <c r="P16" s="78">
        <f t="shared" si="2"/>
        <v>-2.9031081007888241E-3</v>
      </c>
      <c r="R16" s="74">
        <f t="shared" si="6"/>
        <v>-29659</v>
      </c>
      <c r="T16" s="73">
        <v>271129</v>
      </c>
      <c r="U16" s="73">
        <f t="shared" si="4"/>
        <v>80682.39</v>
      </c>
    </row>
    <row r="17" spans="1:21" x14ac:dyDescent="0.2">
      <c r="A17" s="60" t="s">
        <v>44</v>
      </c>
      <c r="B17" s="61">
        <v>45689</v>
      </c>
      <c r="C17" s="65">
        <v>3779</v>
      </c>
      <c r="D17" s="66" t="s">
        <v>115</v>
      </c>
      <c r="E17" s="66" t="s">
        <v>116</v>
      </c>
      <c r="F17" s="63" t="s">
        <v>82</v>
      </c>
      <c r="G17" s="37" t="s">
        <v>103</v>
      </c>
      <c r="H17" s="37" t="s">
        <v>84</v>
      </c>
      <c r="I17" s="71">
        <v>1819425</v>
      </c>
      <c r="J17" s="46">
        <v>515000</v>
      </c>
      <c r="K17" s="72">
        <f t="shared" si="0"/>
        <v>1997966</v>
      </c>
      <c r="L17" s="46">
        <v>2285000</v>
      </c>
      <c r="M17" s="46">
        <v>2141231</v>
      </c>
      <c r="N17" s="46">
        <v>2130640</v>
      </c>
      <c r="O17" s="38">
        <f t="shared" si="1"/>
        <v>287034</v>
      </c>
      <c r="P17" s="78">
        <f t="shared" si="2"/>
        <v>6.5003940538630872E-2</v>
      </c>
      <c r="R17" s="74">
        <f t="shared" si="6"/>
        <v>49425</v>
      </c>
      <c r="T17" s="73">
        <v>1472416</v>
      </c>
      <c r="U17" s="73">
        <f t="shared" si="4"/>
        <v>525550</v>
      </c>
    </row>
    <row r="18" spans="1:21" x14ac:dyDescent="0.2">
      <c r="A18" s="60" t="s">
        <v>44</v>
      </c>
      <c r="B18" s="61">
        <v>45689</v>
      </c>
      <c r="C18" s="65">
        <v>3780</v>
      </c>
      <c r="D18" s="66" t="s">
        <v>117</v>
      </c>
      <c r="E18" s="66" t="s">
        <v>118</v>
      </c>
      <c r="F18" s="63" t="s">
        <v>89</v>
      </c>
      <c r="G18" s="37" t="s">
        <v>96</v>
      </c>
      <c r="H18" s="37" t="s">
        <v>84</v>
      </c>
      <c r="I18" s="71">
        <v>83950</v>
      </c>
      <c r="K18" s="72">
        <f t="shared" si="0"/>
        <v>48146.8</v>
      </c>
      <c r="L18" s="46">
        <v>63760</v>
      </c>
      <c r="M18" s="46">
        <v>62195.25</v>
      </c>
      <c r="N18" s="46">
        <v>60790</v>
      </c>
      <c r="O18" s="38">
        <f t="shared" si="1"/>
        <v>15613.199999999997</v>
      </c>
      <c r="P18" s="78">
        <f t="shared" si="2"/>
        <v>0.1253568847852268</v>
      </c>
      <c r="R18" s="74">
        <f t="shared" si="6"/>
        <v>20190</v>
      </c>
      <c r="T18" s="73">
        <v>33482</v>
      </c>
      <c r="U18" s="73">
        <f t="shared" si="4"/>
        <v>14664.800000000001</v>
      </c>
    </row>
    <row r="19" spans="1:21" x14ac:dyDescent="0.2">
      <c r="A19" s="60" t="s">
        <v>44</v>
      </c>
      <c r="B19" s="61">
        <v>45689</v>
      </c>
      <c r="C19" s="65">
        <v>3781</v>
      </c>
      <c r="D19" s="66" t="s">
        <v>119</v>
      </c>
      <c r="E19" s="66" t="s">
        <v>120</v>
      </c>
      <c r="F19" s="63" t="s">
        <v>82</v>
      </c>
      <c r="G19" s="37" t="s">
        <v>83</v>
      </c>
      <c r="H19" s="37" t="s">
        <v>84</v>
      </c>
      <c r="I19" s="71">
        <v>281642</v>
      </c>
      <c r="J19" s="46">
        <v>87188</v>
      </c>
      <c r="K19" s="72">
        <f t="shared" si="0"/>
        <v>230276</v>
      </c>
      <c r="L19" s="46">
        <v>325000</v>
      </c>
      <c r="M19" s="46">
        <v>290318</v>
      </c>
      <c r="N19" s="46">
        <v>319016</v>
      </c>
      <c r="O19" s="38">
        <f t="shared" si="1"/>
        <v>94724</v>
      </c>
      <c r="P19" s="78">
        <f t="shared" si="2"/>
        <v>0.14708330227820426</v>
      </c>
      <c r="R19" s="74">
        <f t="shared" si="6"/>
        <v>43830</v>
      </c>
      <c r="T19" s="73">
        <v>155526</v>
      </c>
      <c r="U19" s="73">
        <f t="shared" si="4"/>
        <v>74750</v>
      </c>
    </row>
    <row r="20" spans="1:21" x14ac:dyDescent="0.2">
      <c r="A20" s="60" t="s">
        <v>44</v>
      </c>
      <c r="B20" s="61">
        <v>45689</v>
      </c>
      <c r="C20" s="65">
        <v>3783</v>
      </c>
      <c r="D20" s="66" t="s">
        <v>121</v>
      </c>
      <c r="E20" s="66" t="s">
        <v>122</v>
      </c>
      <c r="F20" s="63" t="s">
        <v>89</v>
      </c>
      <c r="G20" s="37" t="s">
        <v>83</v>
      </c>
      <c r="H20" s="37" t="s">
        <v>84</v>
      </c>
      <c r="I20" s="71">
        <v>156900.41</v>
      </c>
      <c r="K20" s="72">
        <f t="shared" si="0"/>
        <v>169391</v>
      </c>
      <c r="L20" s="46">
        <v>146200</v>
      </c>
      <c r="N20" s="46">
        <v>140091</v>
      </c>
      <c r="O20" s="38">
        <f t="shared" si="1"/>
        <v>-23191</v>
      </c>
      <c r="P20" s="78">
        <f t="shared" si="2"/>
        <v>-8.100499142480902E-2</v>
      </c>
      <c r="R20" s="74">
        <f t="shared" si="6"/>
        <v>10700.410000000003</v>
      </c>
      <c r="T20" s="73">
        <v>135765</v>
      </c>
      <c r="U20" s="73">
        <f t="shared" si="4"/>
        <v>33626</v>
      </c>
    </row>
    <row r="21" spans="1:21" x14ac:dyDescent="0.2">
      <c r="A21" s="60" t="s">
        <v>44</v>
      </c>
      <c r="B21" s="61">
        <v>45689</v>
      </c>
      <c r="C21" s="65">
        <v>3800</v>
      </c>
      <c r="D21" s="66" t="s">
        <v>123</v>
      </c>
      <c r="E21" s="66" t="s">
        <v>124</v>
      </c>
      <c r="F21" s="63" t="s">
        <v>89</v>
      </c>
      <c r="G21" s="37" t="s">
        <v>83</v>
      </c>
      <c r="H21" s="37"/>
      <c r="I21" s="71"/>
      <c r="K21" s="72">
        <f t="shared" si="0"/>
        <v>0</v>
      </c>
      <c r="O21" s="38">
        <f t="shared" si="1"/>
        <v>0</v>
      </c>
      <c r="P21" s="78" t="e">
        <f t="shared" si="2"/>
        <v>#DIV/0!</v>
      </c>
      <c r="R21" s="74">
        <f t="shared" si="6"/>
        <v>0</v>
      </c>
      <c r="T21" s="73"/>
      <c r="U21" s="73">
        <f t="shared" si="4"/>
        <v>0</v>
      </c>
    </row>
    <row r="22" spans="1:21" x14ac:dyDescent="0.2">
      <c r="A22" s="60" t="s">
        <v>44</v>
      </c>
      <c r="B22" s="61">
        <v>45689</v>
      </c>
      <c r="C22" s="65">
        <v>3804</v>
      </c>
      <c r="D22" s="66" t="s">
        <v>125</v>
      </c>
      <c r="E22" s="66" t="s">
        <v>126</v>
      </c>
      <c r="F22" s="63" t="s">
        <v>89</v>
      </c>
      <c r="G22" s="37" t="s">
        <v>100</v>
      </c>
      <c r="H22" s="37" t="s">
        <v>84</v>
      </c>
      <c r="I22" s="71">
        <v>697946.73</v>
      </c>
      <c r="K22" s="72">
        <f t="shared" si="0"/>
        <v>439577</v>
      </c>
      <c r="L22" s="46">
        <v>590000</v>
      </c>
      <c r="M22" s="46">
        <v>560500</v>
      </c>
      <c r="N22" s="46">
        <v>570047</v>
      </c>
      <c r="O22" s="38">
        <f t="shared" si="1"/>
        <v>150423</v>
      </c>
      <c r="P22" s="78">
        <f t="shared" si="2"/>
        <v>0.12966974613959606</v>
      </c>
      <c r="R22" s="74">
        <f t="shared" si="6"/>
        <v>107946.72999999998</v>
      </c>
      <c r="T22" s="73">
        <v>303877</v>
      </c>
      <c r="U22" s="73">
        <f t="shared" si="4"/>
        <v>135700</v>
      </c>
    </row>
    <row r="23" spans="1:21" x14ac:dyDescent="0.2">
      <c r="A23" s="60" t="s">
        <v>44</v>
      </c>
      <c r="B23" s="61">
        <v>45689</v>
      </c>
      <c r="C23" s="65">
        <v>3806</v>
      </c>
      <c r="D23" s="66" t="s">
        <v>127</v>
      </c>
      <c r="E23" s="66" t="s">
        <v>128</v>
      </c>
      <c r="F23" s="63" t="s">
        <v>82</v>
      </c>
      <c r="G23" s="37" t="s">
        <v>83</v>
      </c>
      <c r="H23" s="37" t="s">
        <v>84</v>
      </c>
      <c r="I23" s="71">
        <v>34982</v>
      </c>
      <c r="K23" s="72">
        <f t="shared" si="0"/>
        <v>0</v>
      </c>
      <c r="O23" s="38">
        <f t="shared" si="1"/>
        <v>0</v>
      </c>
      <c r="P23" s="78" t="e">
        <f t="shared" si="2"/>
        <v>#DIV/0!</v>
      </c>
      <c r="R23" s="74">
        <f t="shared" si="6"/>
        <v>34982</v>
      </c>
      <c r="T23" s="73"/>
      <c r="U23" s="73">
        <f t="shared" si="4"/>
        <v>0</v>
      </c>
    </row>
    <row r="24" spans="1:21" s="46" customFormat="1" x14ac:dyDescent="0.2">
      <c r="A24" s="60" t="s">
        <v>44</v>
      </c>
      <c r="B24" s="61">
        <v>45689</v>
      </c>
      <c r="C24" s="65">
        <v>3811</v>
      </c>
      <c r="D24" s="66" t="s">
        <v>129</v>
      </c>
      <c r="E24" s="64" t="s">
        <v>130</v>
      </c>
      <c r="F24" s="63" t="s">
        <v>82</v>
      </c>
      <c r="G24" s="37" t="s">
        <v>103</v>
      </c>
      <c r="H24" s="37" t="s">
        <v>84</v>
      </c>
      <c r="I24" s="71">
        <v>1816695.25</v>
      </c>
      <c r="J24" s="46">
        <v>95000</v>
      </c>
      <c r="K24" s="72">
        <f t="shared" si="0"/>
        <v>1439898</v>
      </c>
      <c r="L24" s="46">
        <v>1591000</v>
      </c>
      <c r="N24" s="46">
        <v>1516510</v>
      </c>
      <c r="O24" s="38">
        <f t="shared" si="1"/>
        <v>151102</v>
      </c>
      <c r="P24" s="78">
        <f t="shared" si="2"/>
        <v>4.8624783186538421E-2</v>
      </c>
      <c r="Q24"/>
      <c r="R24" s="74">
        <f t="shared" si="6"/>
        <v>320695.25</v>
      </c>
      <c r="T24" s="73">
        <v>1073968</v>
      </c>
      <c r="U24" s="73">
        <f t="shared" si="4"/>
        <v>365930</v>
      </c>
    </row>
    <row r="25" spans="1:21" s="46" customFormat="1" x14ac:dyDescent="0.2">
      <c r="A25" s="60" t="s">
        <v>44</v>
      </c>
      <c r="B25" s="61">
        <v>45689</v>
      </c>
      <c r="C25" s="65">
        <v>3813</v>
      </c>
      <c r="D25" s="66" t="s">
        <v>131</v>
      </c>
      <c r="E25" s="66" t="s">
        <v>102</v>
      </c>
      <c r="F25" s="63" t="s">
        <v>82</v>
      </c>
      <c r="G25" s="37" t="s">
        <v>103</v>
      </c>
      <c r="H25" s="37" t="s">
        <v>84</v>
      </c>
      <c r="I25" s="71">
        <v>7697085</v>
      </c>
      <c r="J25" s="46">
        <v>185000</v>
      </c>
      <c r="K25" s="72">
        <f t="shared" si="0"/>
        <v>4979896</v>
      </c>
      <c r="L25" s="46">
        <v>5995000</v>
      </c>
      <c r="N25" s="46">
        <v>5854240</v>
      </c>
      <c r="O25" s="38">
        <f t="shared" si="1"/>
        <v>1015104</v>
      </c>
      <c r="P25" s="78">
        <f t="shared" si="2"/>
        <v>8.5668279147017024E-2</v>
      </c>
      <c r="Q25"/>
      <c r="R25" s="74">
        <f t="shared" si="6"/>
        <v>1887085</v>
      </c>
      <c r="T25" s="73">
        <v>3601046</v>
      </c>
      <c r="U25" s="73">
        <f t="shared" si="4"/>
        <v>1378850</v>
      </c>
    </row>
    <row r="26" spans="1:21" s="46" customFormat="1" x14ac:dyDescent="0.2">
      <c r="A26" s="60" t="s">
        <v>44</v>
      </c>
      <c r="B26" s="61">
        <v>45689</v>
      </c>
      <c r="C26" s="65">
        <v>3821</v>
      </c>
      <c r="D26" s="66" t="s">
        <v>132</v>
      </c>
      <c r="E26" s="66" t="s">
        <v>102</v>
      </c>
      <c r="F26" s="63" t="s">
        <v>82</v>
      </c>
      <c r="G26" s="37" t="s">
        <v>103</v>
      </c>
      <c r="H26" s="37" t="s">
        <v>84</v>
      </c>
      <c r="I26" s="71">
        <v>202543</v>
      </c>
      <c r="K26" s="72">
        <f t="shared" si="0"/>
        <v>181606.65</v>
      </c>
      <c r="L26" s="46">
        <v>223055</v>
      </c>
      <c r="N26" s="46">
        <v>190055</v>
      </c>
      <c r="O26" s="38">
        <f t="shared" si="1"/>
        <v>41448.350000000006</v>
      </c>
      <c r="P26" s="78">
        <f t="shared" si="2"/>
        <v>0.10033247803248531</v>
      </c>
      <c r="Q26"/>
      <c r="R26" s="74">
        <f t="shared" si="6"/>
        <v>-20512</v>
      </c>
      <c r="T26" s="73">
        <v>130304</v>
      </c>
      <c r="U26" s="73">
        <f t="shared" si="4"/>
        <v>51302.65</v>
      </c>
    </row>
    <row r="27" spans="1:21" s="46" customFormat="1" x14ac:dyDescent="0.2">
      <c r="A27" s="60" t="s">
        <v>44</v>
      </c>
      <c r="B27" s="61">
        <v>45689</v>
      </c>
      <c r="C27" s="65">
        <v>3826</v>
      </c>
      <c r="D27" s="66" t="s">
        <v>133</v>
      </c>
      <c r="E27" s="66" t="s">
        <v>134</v>
      </c>
      <c r="F27" s="63" t="s">
        <v>82</v>
      </c>
      <c r="G27" s="37" t="s">
        <v>100</v>
      </c>
      <c r="H27" s="37" t="s">
        <v>84</v>
      </c>
      <c r="I27" s="71">
        <v>248142</v>
      </c>
      <c r="K27" s="72">
        <f t="shared" si="0"/>
        <v>178232.5</v>
      </c>
      <c r="L27" s="46">
        <v>213750</v>
      </c>
      <c r="M27" s="46">
        <v>199858</v>
      </c>
      <c r="N27" s="46">
        <v>198752</v>
      </c>
      <c r="O27" s="38">
        <f t="shared" si="1"/>
        <v>35517.5</v>
      </c>
      <c r="P27" s="78">
        <f t="shared" si="2"/>
        <v>8.610261283581655E-2</v>
      </c>
      <c r="Q27"/>
      <c r="R27" s="74">
        <f t="shared" si="6"/>
        <v>34392</v>
      </c>
      <c r="T27" s="73">
        <v>129070</v>
      </c>
      <c r="U27" s="73">
        <f t="shared" si="4"/>
        <v>49162.5</v>
      </c>
    </row>
    <row r="28" spans="1:21" s="46" customFormat="1" x14ac:dyDescent="0.2">
      <c r="A28" s="60" t="s">
        <v>44</v>
      </c>
      <c r="B28" s="61">
        <v>45689</v>
      </c>
      <c r="C28" s="65">
        <v>3829</v>
      </c>
      <c r="D28" s="66" t="s">
        <v>135</v>
      </c>
      <c r="E28" s="66" t="s">
        <v>136</v>
      </c>
      <c r="F28" s="63" t="s">
        <v>82</v>
      </c>
      <c r="G28" s="37" t="s">
        <v>100</v>
      </c>
      <c r="H28" s="37" t="s">
        <v>137</v>
      </c>
      <c r="I28" s="71">
        <v>821951</v>
      </c>
      <c r="J28" s="46">
        <v>1425</v>
      </c>
      <c r="K28" s="72">
        <f t="shared" si="0"/>
        <v>359014.88</v>
      </c>
      <c r="L28" s="46">
        <v>516556</v>
      </c>
      <c r="M28" s="46">
        <v>467483</v>
      </c>
      <c r="O28" s="38">
        <f t="shared" si="1"/>
        <v>157541.12</v>
      </c>
      <c r="P28" s="78">
        <f t="shared" si="2"/>
        <v>0.3049836222984536</v>
      </c>
      <c r="Q28"/>
      <c r="R28" s="74">
        <f t="shared" si="6"/>
        <v>306820</v>
      </c>
      <c r="T28" s="73">
        <v>240207</v>
      </c>
      <c r="U28" s="73">
        <f t="shared" si="4"/>
        <v>118807.88</v>
      </c>
    </row>
    <row r="29" spans="1:21" s="46" customFormat="1" x14ac:dyDescent="0.2">
      <c r="A29" s="60" t="s">
        <v>44</v>
      </c>
      <c r="B29" s="61">
        <v>45689</v>
      </c>
      <c r="C29" s="65">
        <v>3832</v>
      </c>
      <c r="D29" s="66" t="s">
        <v>138</v>
      </c>
      <c r="E29" s="66" t="s">
        <v>139</v>
      </c>
      <c r="F29" s="63" t="s">
        <v>89</v>
      </c>
      <c r="G29" s="37" t="s">
        <v>83</v>
      </c>
      <c r="H29" s="37" t="s">
        <v>84</v>
      </c>
      <c r="I29" s="71">
        <v>258780.79999999999</v>
      </c>
      <c r="K29" s="72">
        <f t="shared" si="0"/>
        <v>189997.54</v>
      </c>
      <c r="L29" s="46">
        <v>191198</v>
      </c>
      <c r="N29" s="46">
        <v>187198</v>
      </c>
      <c r="O29" s="38">
        <f t="shared" si="1"/>
        <v>1200.4599999999919</v>
      </c>
      <c r="P29" s="78">
        <f t="shared" si="2"/>
        <v>3.1724965380183507E-3</v>
      </c>
      <c r="Q29"/>
      <c r="R29" s="74">
        <f t="shared" si="6"/>
        <v>67582.799999999988</v>
      </c>
      <c r="T29" s="73">
        <v>146022</v>
      </c>
      <c r="U29" s="73">
        <f t="shared" si="4"/>
        <v>43975.54</v>
      </c>
    </row>
    <row r="30" spans="1:21" s="46" customFormat="1" x14ac:dyDescent="0.2">
      <c r="A30" s="60" t="s">
        <v>44</v>
      </c>
      <c r="B30" s="61">
        <v>45689</v>
      </c>
      <c r="C30" s="65">
        <v>3833</v>
      </c>
      <c r="D30" s="66" t="s">
        <v>140</v>
      </c>
      <c r="E30" s="66" t="s">
        <v>141</v>
      </c>
      <c r="F30" s="63" t="s">
        <v>82</v>
      </c>
      <c r="G30" s="37" t="s">
        <v>100</v>
      </c>
      <c r="H30" s="37" t="s">
        <v>84</v>
      </c>
      <c r="I30" s="71">
        <v>701289</v>
      </c>
      <c r="K30" s="72">
        <f t="shared" si="0"/>
        <v>172570</v>
      </c>
      <c r="L30" s="46">
        <v>240000</v>
      </c>
      <c r="N30" s="46">
        <v>235593</v>
      </c>
      <c r="O30" s="38">
        <f t="shared" si="1"/>
        <v>67430</v>
      </c>
      <c r="P30" s="78">
        <f t="shared" si="2"/>
        <v>0.14178089248580195</v>
      </c>
      <c r="Q30"/>
      <c r="R30" s="74">
        <f t="shared" si="6"/>
        <v>461289</v>
      </c>
      <c r="T30" s="73">
        <v>117370</v>
      </c>
      <c r="U30" s="73">
        <f t="shared" si="4"/>
        <v>55200</v>
      </c>
    </row>
    <row r="31" spans="1:21" s="46" customFormat="1" x14ac:dyDescent="0.2">
      <c r="A31" s="60" t="s">
        <v>44</v>
      </c>
      <c r="B31" s="61">
        <v>45689</v>
      </c>
      <c r="C31" s="65">
        <v>3836</v>
      </c>
      <c r="D31" s="66" t="s">
        <v>142</v>
      </c>
      <c r="E31" s="66" t="s">
        <v>143</v>
      </c>
      <c r="F31" s="63" t="s">
        <v>82</v>
      </c>
      <c r="G31" s="37" t="s">
        <v>83</v>
      </c>
      <c r="H31" s="37" t="s">
        <v>84</v>
      </c>
      <c r="I31" s="71">
        <v>95719</v>
      </c>
      <c r="J31" s="46">
        <v>45768</v>
      </c>
      <c r="K31" s="72">
        <f t="shared" si="0"/>
        <v>111554.59</v>
      </c>
      <c r="L31" s="46">
        <v>182133</v>
      </c>
      <c r="M31" s="46">
        <v>163919</v>
      </c>
      <c r="N31" s="46">
        <v>162134</v>
      </c>
      <c r="O31" s="38">
        <f t="shared" si="1"/>
        <v>70578.41</v>
      </c>
      <c r="P31" s="78">
        <f t="shared" si="2"/>
        <v>0.20501067485411034</v>
      </c>
      <c r="Q31"/>
      <c r="R31" s="74">
        <f t="shared" si="6"/>
        <v>-40646</v>
      </c>
      <c r="T31" s="73">
        <v>69664</v>
      </c>
      <c r="U31" s="73">
        <f t="shared" si="4"/>
        <v>41890.590000000004</v>
      </c>
    </row>
    <row r="32" spans="1:21" s="46" customFormat="1" x14ac:dyDescent="0.2">
      <c r="A32" s="60" t="s">
        <v>44</v>
      </c>
      <c r="B32" s="61">
        <v>45689</v>
      </c>
      <c r="C32" s="65">
        <v>3844</v>
      </c>
      <c r="D32" s="66" t="s">
        <v>144</v>
      </c>
      <c r="E32" s="66" t="s">
        <v>145</v>
      </c>
      <c r="F32" s="63" t="s">
        <v>89</v>
      </c>
      <c r="G32" s="37" t="s">
        <v>83</v>
      </c>
      <c r="H32" s="37" t="s">
        <v>84</v>
      </c>
      <c r="I32" s="71">
        <v>125648.74</v>
      </c>
      <c r="K32" s="72">
        <f t="shared" si="0"/>
        <v>41036.589999999997</v>
      </c>
      <c r="L32" s="46">
        <v>34133</v>
      </c>
      <c r="N32" s="46">
        <v>26133</v>
      </c>
      <c r="O32" s="38">
        <f t="shared" si="1"/>
        <v>-6903.5899999999965</v>
      </c>
      <c r="P32" s="78">
        <f t="shared" si="2"/>
        <v>-0.11455198619453749</v>
      </c>
      <c r="Q32"/>
      <c r="R32" s="74">
        <f t="shared" si="6"/>
        <v>91515.74</v>
      </c>
      <c r="T32" s="73">
        <v>33186</v>
      </c>
      <c r="U32" s="73">
        <f t="shared" si="4"/>
        <v>7850.59</v>
      </c>
    </row>
    <row r="33" spans="1:21" s="46" customFormat="1" x14ac:dyDescent="0.2">
      <c r="A33" s="60" t="s">
        <v>44</v>
      </c>
      <c r="B33" s="61">
        <v>45689</v>
      </c>
      <c r="C33" s="65">
        <v>3848</v>
      </c>
      <c r="D33" s="66" t="s">
        <v>146</v>
      </c>
      <c r="E33" s="66" t="s">
        <v>147</v>
      </c>
      <c r="F33" s="63" t="s">
        <v>82</v>
      </c>
      <c r="G33" s="37" t="s">
        <v>100</v>
      </c>
      <c r="H33" s="37" t="s">
        <v>84</v>
      </c>
      <c r="I33" s="71">
        <v>853450.83</v>
      </c>
      <c r="K33" s="72">
        <f t="shared" si="0"/>
        <v>475245.69</v>
      </c>
      <c r="L33" s="46">
        <v>520003</v>
      </c>
      <c r="N33" s="46">
        <v>489503</v>
      </c>
      <c r="O33" s="38">
        <f t="shared" si="1"/>
        <v>44757.31</v>
      </c>
      <c r="P33" s="78">
        <f t="shared" si="2"/>
        <v>4.4335853377790717E-2</v>
      </c>
      <c r="Q33"/>
      <c r="R33" s="74">
        <f t="shared" si="6"/>
        <v>333447.82999999996</v>
      </c>
      <c r="T33" s="73">
        <v>355645</v>
      </c>
      <c r="U33" s="73">
        <f t="shared" si="4"/>
        <v>119600.69</v>
      </c>
    </row>
    <row r="34" spans="1:21" s="46" customFormat="1" x14ac:dyDescent="0.2">
      <c r="A34" s="60" t="s">
        <v>44</v>
      </c>
      <c r="B34" s="61">
        <v>45689</v>
      </c>
      <c r="C34" s="65">
        <v>3850</v>
      </c>
      <c r="D34" s="66" t="s">
        <v>148</v>
      </c>
      <c r="E34" s="66" t="s">
        <v>105</v>
      </c>
      <c r="F34" s="63" t="s">
        <v>89</v>
      </c>
      <c r="G34" s="37" t="s">
        <v>83</v>
      </c>
      <c r="H34" s="37" t="s">
        <v>84</v>
      </c>
      <c r="I34" s="71">
        <v>268709.21999999997</v>
      </c>
      <c r="K34" s="72">
        <f t="shared" si="0"/>
        <v>243248.33000000002</v>
      </c>
      <c r="L34" s="46">
        <v>240171</v>
      </c>
      <c r="N34" s="46">
        <v>234171</v>
      </c>
      <c r="O34" s="38">
        <f t="shared" si="1"/>
        <v>-3077.3300000000163</v>
      </c>
      <c r="P34" s="78">
        <f t="shared" si="2"/>
        <v>-6.4875764743581978E-3</v>
      </c>
      <c r="Q34"/>
      <c r="R34" s="74">
        <f t="shared" si="6"/>
        <v>28538.219999999972</v>
      </c>
      <c r="T34" s="73">
        <v>188009</v>
      </c>
      <c r="U34" s="73">
        <f t="shared" si="4"/>
        <v>55239.33</v>
      </c>
    </row>
    <row r="35" spans="1:21" s="46" customFormat="1" x14ac:dyDescent="0.2">
      <c r="A35" s="60" t="s">
        <v>44</v>
      </c>
      <c r="B35" s="61">
        <v>45689</v>
      </c>
      <c r="C35" s="65">
        <v>3852</v>
      </c>
      <c r="D35" s="66" t="s">
        <v>149</v>
      </c>
      <c r="E35" s="66" t="s">
        <v>150</v>
      </c>
      <c r="F35" s="63" t="s">
        <v>89</v>
      </c>
      <c r="G35" s="37" t="s">
        <v>83</v>
      </c>
      <c r="H35" s="37" t="s">
        <v>84</v>
      </c>
      <c r="I35" s="71">
        <v>219391</v>
      </c>
      <c r="K35" s="72">
        <f t="shared" si="0"/>
        <v>6152</v>
      </c>
      <c r="L35" s="46">
        <v>10000</v>
      </c>
      <c r="O35" s="38">
        <f t="shared" si="1"/>
        <v>3848</v>
      </c>
      <c r="P35" s="78">
        <f t="shared" si="2"/>
        <v>0.38479999999999998</v>
      </c>
      <c r="Q35"/>
      <c r="R35" s="74">
        <f t="shared" si="6"/>
        <v>209391</v>
      </c>
      <c r="T35" s="73">
        <v>3852</v>
      </c>
      <c r="U35" s="73">
        <f t="shared" si="4"/>
        <v>2300</v>
      </c>
    </row>
    <row r="36" spans="1:21" s="46" customFormat="1" x14ac:dyDescent="0.2">
      <c r="A36" s="60" t="s">
        <v>44</v>
      </c>
      <c r="B36" s="61">
        <v>45689</v>
      </c>
      <c r="C36" s="65">
        <v>3853</v>
      </c>
      <c r="D36" s="66" t="s">
        <v>151</v>
      </c>
      <c r="E36" s="66" t="s">
        <v>152</v>
      </c>
      <c r="F36" s="63" t="s">
        <v>89</v>
      </c>
      <c r="G36" s="37" t="s">
        <v>83</v>
      </c>
      <c r="H36" s="37" t="s">
        <v>84</v>
      </c>
      <c r="I36" s="71">
        <v>642827.93999999994</v>
      </c>
      <c r="K36" s="72">
        <f t="shared" si="0"/>
        <v>461184</v>
      </c>
      <c r="L36" s="46">
        <v>324800</v>
      </c>
      <c r="N36" s="46">
        <v>321846</v>
      </c>
      <c r="O36" s="38">
        <f t="shared" si="1"/>
        <v>-136384</v>
      </c>
      <c r="P36" s="78">
        <f t="shared" si="2"/>
        <v>-0.21090983320085488</v>
      </c>
      <c r="Q36"/>
      <c r="R36" s="74">
        <f t="shared" si="6"/>
        <v>318027.93999999994</v>
      </c>
      <c r="T36" s="73">
        <v>386480</v>
      </c>
      <c r="U36" s="73">
        <f t="shared" si="4"/>
        <v>74704</v>
      </c>
    </row>
    <row r="37" spans="1:21" s="46" customFormat="1" x14ac:dyDescent="0.2">
      <c r="A37" s="60" t="s">
        <v>44</v>
      </c>
      <c r="B37" s="61">
        <v>45689</v>
      </c>
      <c r="C37" s="65">
        <v>3857</v>
      </c>
      <c r="D37" s="66" t="s">
        <v>153</v>
      </c>
      <c r="E37" s="66" t="s">
        <v>154</v>
      </c>
      <c r="F37" s="63" t="s">
        <v>89</v>
      </c>
      <c r="G37" s="37" t="s">
        <v>83</v>
      </c>
      <c r="H37" s="37" t="s">
        <v>84</v>
      </c>
      <c r="I37" s="71">
        <v>1102092.51</v>
      </c>
      <c r="J37" s="75">
        <v>12272</v>
      </c>
      <c r="K37" s="72">
        <f t="shared" si="0"/>
        <v>827350</v>
      </c>
      <c r="L37" s="46">
        <v>745000</v>
      </c>
      <c r="N37" s="46">
        <v>730435</v>
      </c>
      <c r="O37" s="38">
        <f t="shared" si="1"/>
        <v>-82350</v>
      </c>
      <c r="P37" s="78">
        <f t="shared" si="2"/>
        <v>-5.5814048060402528E-2</v>
      </c>
      <c r="Q37"/>
      <c r="R37" s="74">
        <f t="shared" si="6"/>
        <v>369364.51</v>
      </c>
      <c r="T37" s="73">
        <v>656000</v>
      </c>
      <c r="U37" s="73">
        <f t="shared" si="4"/>
        <v>171350</v>
      </c>
    </row>
    <row r="38" spans="1:21" s="46" customFormat="1" x14ac:dyDescent="0.2">
      <c r="A38" s="60" t="s">
        <v>44</v>
      </c>
      <c r="B38" s="61">
        <v>45689</v>
      </c>
      <c r="C38" s="65">
        <v>3858</v>
      </c>
      <c r="D38" s="66" t="s">
        <v>155</v>
      </c>
      <c r="E38" s="66" t="s">
        <v>156</v>
      </c>
      <c r="F38" s="63" t="s">
        <v>82</v>
      </c>
      <c r="G38" s="37" t="s">
        <v>103</v>
      </c>
      <c r="H38" s="37" t="s">
        <v>84</v>
      </c>
      <c r="I38" s="71">
        <v>25000</v>
      </c>
      <c r="K38" s="72">
        <f t="shared" si="0"/>
        <v>2564</v>
      </c>
      <c r="L38" s="46">
        <v>6400</v>
      </c>
      <c r="O38" s="38">
        <f t="shared" si="1"/>
        <v>3836</v>
      </c>
      <c r="P38" s="78">
        <f t="shared" si="2"/>
        <v>0.59937499999999999</v>
      </c>
      <c r="Q38"/>
      <c r="R38" s="74">
        <f t="shared" si="6"/>
        <v>18600</v>
      </c>
      <c r="T38" s="73">
        <v>1092</v>
      </c>
      <c r="U38" s="73">
        <f t="shared" si="4"/>
        <v>1472</v>
      </c>
    </row>
    <row r="39" spans="1:21" s="46" customFormat="1" x14ac:dyDescent="0.2">
      <c r="A39" s="60" t="s">
        <v>44</v>
      </c>
      <c r="B39" s="61">
        <v>45689</v>
      </c>
      <c r="C39" s="65">
        <v>3859</v>
      </c>
      <c r="D39" s="66" t="s">
        <v>157</v>
      </c>
      <c r="E39" s="66" t="s">
        <v>158</v>
      </c>
      <c r="F39" s="63" t="s">
        <v>82</v>
      </c>
      <c r="G39" s="37" t="s">
        <v>159</v>
      </c>
      <c r="H39" s="37" t="s">
        <v>84</v>
      </c>
      <c r="I39" s="71">
        <v>82364</v>
      </c>
      <c r="K39" s="72">
        <f t="shared" si="0"/>
        <v>0</v>
      </c>
      <c r="O39" s="38">
        <f t="shared" si="1"/>
        <v>0</v>
      </c>
      <c r="P39" s="78" t="e">
        <f t="shared" si="2"/>
        <v>#DIV/0!</v>
      </c>
      <c r="Q39"/>
      <c r="R39" s="74">
        <f t="shared" si="6"/>
        <v>82364</v>
      </c>
      <c r="T39" s="73"/>
      <c r="U39" s="73">
        <f t="shared" si="4"/>
        <v>0</v>
      </c>
    </row>
    <row r="40" spans="1:21" s="46" customFormat="1" x14ac:dyDescent="0.2">
      <c r="A40" s="60" t="s">
        <v>44</v>
      </c>
      <c r="B40" s="61">
        <v>45689</v>
      </c>
      <c r="C40" s="65">
        <v>3861</v>
      </c>
      <c r="D40" s="66" t="s">
        <v>160</v>
      </c>
      <c r="E40" s="66" t="s">
        <v>154</v>
      </c>
      <c r="F40" s="63" t="s">
        <v>89</v>
      </c>
      <c r="G40" s="37" t="s">
        <v>83</v>
      </c>
      <c r="H40" s="37" t="s">
        <v>84</v>
      </c>
      <c r="I40" s="71">
        <v>809521.1</v>
      </c>
      <c r="K40" s="72">
        <f t="shared" si="0"/>
        <v>707439</v>
      </c>
      <c r="L40" s="46">
        <v>595800</v>
      </c>
      <c r="N40" s="46">
        <v>564973</v>
      </c>
      <c r="O40" s="38">
        <f t="shared" si="1"/>
        <v>-111639</v>
      </c>
      <c r="P40" s="78">
        <f t="shared" si="2"/>
        <v>-9.6176427260110289E-2</v>
      </c>
      <c r="Q40"/>
      <c r="R40" s="74">
        <f t="shared" si="6"/>
        <v>213721.09999999998</v>
      </c>
      <c r="T40" s="73">
        <v>570405</v>
      </c>
      <c r="U40" s="73">
        <f t="shared" si="4"/>
        <v>137034</v>
      </c>
    </row>
    <row r="41" spans="1:21" s="46" customFormat="1" x14ac:dyDescent="0.2">
      <c r="A41" s="60" t="s">
        <v>44</v>
      </c>
      <c r="B41" s="61">
        <v>45689</v>
      </c>
      <c r="C41" s="65">
        <v>3862</v>
      </c>
      <c r="D41" s="66" t="s">
        <v>161</v>
      </c>
      <c r="E41" s="66" t="s">
        <v>162</v>
      </c>
      <c r="F41" s="63" t="s">
        <v>82</v>
      </c>
      <c r="G41" s="37" t="s">
        <v>103</v>
      </c>
      <c r="H41" s="37" t="s">
        <v>84</v>
      </c>
      <c r="I41" s="71">
        <v>593465</v>
      </c>
      <c r="K41" s="72">
        <f t="shared" si="0"/>
        <v>4555</v>
      </c>
      <c r="O41" s="38">
        <f t="shared" si="1"/>
        <v>-4555</v>
      </c>
      <c r="P41" s="78" t="e">
        <f t="shared" si="2"/>
        <v>#DIV/0!</v>
      </c>
      <c r="Q41"/>
      <c r="R41" s="74">
        <f t="shared" si="6"/>
        <v>593465</v>
      </c>
      <c r="T41" s="73">
        <v>4555</v>
      </c>
      <c r="U41" s="73">
        <f t="shared" si="4"/>
        <v>0</v>
      </c>
    </row>
    <row r="42" spans="1:21" s="46" customFormat="1" x14ac:dyDescent="0.2">
      <c r="A42" s="60" t="s">
        <v>44</v>
      </c>
      <c r="B42" s="61">
        <v>45689</v>
      </c>
      <c r="C42" s="65">
        <v>3863</v>
      </c>
      <c r="D42" s="66" t="s">
        <v>163</v>
      </c>
      <c r="E42" s="66" t="s">
        <v>105</v>
      </c>
      <c r="F42" s="63" t="s">
        <v>89</v>
      </c>
      <c r="G42" s="37" t="s">
        <v>83</v>
      </c>
      <c r="H42" s="37" t="s">
        <v>84</v>
      </c>
      <c r="I42" s="71">
        <v>1098940.55</v>
      </c>
      <c r="J42" s="75">
        <v>3088</v>
      </c>
      <c r="K42" s="72">
        <f t="shared" si="0"/>
        <v>885462.4</v>
      </c>
      <c r="L42" s="46">
        <v>890180</v>
      </c>
      <c r="N42" s="46">
        <v>845180</v>
      </c>
      <c r="O42" s="38">
        <f t="shared" si="1"/>
        <v>4717.5999999999767</v>
      </c>
      <c r="P42" s="78">
        <f t="shared" si="2"/>
        <v>2.7185137377835011E-3</v>
      </c>
      <c r="Q42"/>
      <c r="R42" s="74">
        <f t="shared" si="6"/>
        <v>211848.55000000005</v>
      </c>
      <c r="T42" s="73">
        <v>680721</v>
      </c>
      <c r="U42" s="73">
        <f t="shared" si="4"/>
        <v>204741.40000000002</v>
      </c>
    </row>
    <row r="43" spans="1:21" s="46" customFormat="1" x14ac:dyDescent="0.2">
      <c r="A43" s="60" t="s">
        <v>44</v>
      </c>
      <c r="B43" s="61">
        <v>45689</v>
      </c>
      <c r="C43" s="65">
        <v>3864</v>
      </c>
      <c r="D43" s="66" t="s">
        <v>164</v>
      </c>
      <c r="E43" s="66" t="s">
        <v>154</v>
      </c>
      <c r="F43" s="63" t="s">
        <v>89</v>
      </c>
      <c r="G43" s="37" t="s">
        <v>83</v>
      </c>
      <c r="H43" s="37" t="s">
        <v>84</v>
      </c>
      <c r="I43" s="71">
        <v>762455.5</v>
      </c>
      <c r="J43" s="75">
        <v>2300</v>
      </c>
      <c r="K43" s="72">
        <f t="shared" si="0"/>
        <v>616606</v>
      </c>
      <c r="L43" s="46">
        <v>605500</v>
      </c>
      <c r="N43" s="46">
        <v>580654</v>
      </c>
      <c r="O43" s="38">
        <f t="shared" si="1"/>
        <v>-11106</v>
      </c>
      <c r="P43" s="78">
        <f t="shared" si="2"/>
        <v>-9.3630338050539816E-3</v>
      </c>
      <c r="Q43"/>
      <c r="R43" s="74">
        <f t="shared" si="6"/>
        <v>159255.5</v>
      </c>
      <c r="T43" s="73">
        <v>477341</v>
      </c>
      <c r="U43" s="73">
        <f t="shared" si="4"/>
        <v>139265</v>
      </c>
    </row>
    <row r="44" spans="1:21" s="46" customFormat="1" x14ac:dyDescent="0.2">
      <c r="A44" s="60" t="s">
        <v>44</v>
      </c>
      <c r="B44" s="61">
        <v>45689</v>
      </c>
      <c r="C44" s="65">
        <v>3870</v>
      </c>
      <c r="D44" s="66" t="s">
        <v>165</v>
      </c>
      <c r="E44" s="66" t="s">
        <v>166</v>
      </c>
      <c r="F44" s="63" t="s">
        <v>82</v>
      </c>
      <c r="G44" s="37" t="s">
        <v>100</v>
      </c>
      <c r="H44" s="37" t="s">
        <v>84</v>
      </c>
      <c r="I44" s="71">
        <v>359458.95</v>
      </c>
      <c r="J44" s="46">
        <v>93384.37</v>
      </c>
      <c r="K44" s="72">
        <f t="shared" si="0"/>
        <v>121841</v>
      </c>
      <c r="L44" s="46">
        <v>134000</v>
      </c>
      <c r="N44" s="46">
        <v>109789</v>
      </c>
      <c r="O44" s="38">
        <f t="shared" si="1"/>
        <v>12159</v>
      </c>
      <c r="P44" s="78">
        <f t="shared" si="2"/>
        <v>4.9875096907571713E-2</v>
      </c>
      <c r="Q44"/>
      <c r="R44" s="74">
        <f t="shared" si="6"/>
        <v>318843.32</v>
      </c>
      <c r="T44" s="73">
        <v>91021</v>
      </c>
      <c r="U44" s="73">
        <f t="shared" si="4"/>
        <v>30820</v>
      </c>
    </row>
    <row r="45" spans="1:21" s="46" customFormat="1" x14ac:dyDescent="0.2">
      <c r="A45" s="60" t="s">
        <v>44</v>
      </c>
      <c r="B45" s="61">
        <v>45689</v>
      </c>
      <c r="C45" s="65">
        <v>3872</v>
      </c>
      <c r="D45" s="66" t="s">
        <v>167</v>
      </c>
      <c r="E45" s="66" t="s">
        <v>168</v>
      </c>
      <c r="F45" s="63" t="s">
        <v>89</v>
      </c>
      <c r="G45" s="37" t="s">
        <v>83</v>
      </c>
      <c r="H45" s="37" t="s">
        <v>84</v>
      </c>
      <c r="I45" s="71">
        <v>58621.5</v>
      </c>
      <c r="K45" s="72">
        <f t="shared" si="0"/>
        <v>18177</v>
      </c>
      <c r="L45" s="46">
        <v>27400</v>
      </c>
      <c r="N45" s="46">
        <v>25629</v>
      </c>
      <c r="O45" s="38">
        <f t="shared" si="1"/>
        <v>9223</v>
      </c>
      <c r="P45" s="78">
        <f t="shared" si="2"/>
        <v>0.17392370212525221</v>
      </c>
      <c r="Q45"/>
      <c r="R45" s="74">
        <f t="shared" si="6"/>
        <v>31221.5</v>
      </c>
      <c r="T45" s="73">
        <v>11875</v>
      </c>
      <c r="U45" s="73">
        <f t="shared" si="4"/>
        <v>6302</v>
      </c>
    </row>
    <row r="46" spans="1:21" s="46" customFormat="1" x14ac:dyDescent="0.2">
      <c r="A46" s="60" t="s">
        <v>44</v>
      </c>
      <c r="B46" s="61">
        <v>45689</v>
      </c>
      <c r="C46" s="65">
        <v>3873</v>
      </c>
      <c r="D46" s="66" t="s">
        <v>169</v>
      </c>
      <c r="E46" s="66" t="s">
        <v>170</v>
      </c>
      <c r="F46" s="63" t="s">
        <v>89</v>
      </c>
      <c r="G46" s="37" t="s">
        <v>100</v>
      </c>
      <c r="H46" s="37" t="s">
        <v>84</v>
      </c>
      <c r="I46" s="71">
        <v>320745</v>
      </c>
      <c r="K46" s="72">
        <f t="shared" si="0"/>
        <v>57900</v>
      </c>
      <c r="L46" s="46">
        <v>130000</v>
      </c>
      <c r="N46" s="46">
        <v>125000</v>
      </c>
      <c r="O46" s="38">
        <f t="shared" si="1"/>
        <v>72100</v>
      </c>
      <c r="P46" s="78">
        <f t="shared" si="2"/>
        <v>0.28274509803921566</v>
      </c>
      <c r="Q46"/>
      <c r="R46" s="74">
        <f t="shared" si="6"/>
        <v>190745</v>
      </c>
      <c r="T46" s="73">
        <v>28000</v>
      </c>
      <c r="U46" s="73">
        <f t="shared" si="4"/>
        <v>29900</v>
      </c>
    </row>
    <row r="47" spans="1:21" s="46" customFormat="1" x14ac:dyDescent="0.2">
      <c r="A47" s="60" t="s">
        <v>44</v>
      </c>
      <c r="B47" s="61">
        <v>45689</v>
      </c>
      <c r="C47" s="65">
        <v>3874</v>
      </c>
      <c r="D47" s="66" t="s">
        <v>171</v>
      </c>
      <c r="E47" s="66" t="s">
        <v>172</v>
      </c>
      <c r="F47" s="63" t="s">
        <v>89</v>
      </c>
      <c r="G47" s="37" t="s">
        <v>83</v>
      </c>
      <c r="H47" s="37" t="s">
        <v>84</v>
      </c>
      <c r="I47" s="71">
        <v>79443</v>
      </c>
      <c r="K47" s="72">
        <f t="shared" si="0"/>
        <v>0</v>
      </c>
      <c r="O47" s="38">
        <f t="shared" si="1"/>
        <v>0</v>
      </c>
      <c r="P47" s="78" t="e">
        <f t="shared" si="2"/>
        <v>#DIV/0!</v>
      </c>
      <c r="Q47"/>
      <c r="R47" s="74">
        <f t="shared" si="6"/>
        <v>79443</v>
      </c>
      <c r="T47" s="73"/>
      <c r="U47" s="73">
        <f t="shared" si="4"/>
        <v>0</v>
      </c>
    </row>
    <row r="48" spans="1:21" s="46" customFormat="1" x14ac:dyDescent="0.2">
      <c r="A48" s="60" t="s">
        <v>44</v>
      </c>
      <c r="B48" s="61">
        <v>45689</v>
      </c>
      <c r="C48" s="65">
        <v>3876</v>
      </c>
      <c r="D48" s="66" t="s">
        <v>173</v>
      </c>
      <c r="E48" s="66" t="s">
        <v>174</v>
      </c>
      <c r="F48" s="63" t="s">
        <v>82</v>
      </c>
      <c r="G48" s="37" t="s">
        <v>100</v>
      </c>
      <c r="H48" s="37" t="s">
        <v>84</v>
      </c>
      <c r="I48" s="71">
        <v>465613.5</v>
      </c>
      <c r="K48" s="72">
        <f t="shared" si="0"/>
        <v>177777.8</v>
      </c>
      <c r="L48" s="46">
        <v>274360</v>
      </c>
      <c r="N48" s="46">
        <v>274360</v>
      </c>
      <c r="O48" s="38">
        <f t="shared" si="1"/>
        <v>96582.200000000012</v>
      </c>
      <c r="P48" s="78">
        <f t="shared" si="2"/>
        <v>0.17601363172474124</v>
      </c>
      <c r="Q48"/>
      <c r="R48" s="74">
        <f t="shared" si="6"/>
        <v>191253.5</v>
      </c>
      <c r="T48" s="73">
        <v>114675</v>
      </c>
      <c r="U48" s="73">
        <f t="shared" si="4"/>
        <v>63102.8</v>
      </c>
    </row>
    <row r="49" spans="1:21" s="46" customFormat="1" x14ac:dyDescent="0.2">
      <c r="A49" s="60" t="s">
        <v>44</v>
      </c>
      <c r="B49" s="61">
        <v>45689</v>
      </c>
      <c r="C49" s="65">
        <v>3877</v>
      </c>
      <c r="D49" s="66" t="s">
        <v>175</v>
      </c>
      <c r="E49" s="66" t="s">
        <v>176</v>
      </c>
      <c r="F49" s="63" t="s">
        <v>89</v>
      </c>
      <c r="G49" s="37" t="s">
        <v>83</v>
      </c>
      <c r="H49" s="37" t="s">
        <v>84</v>
      </c>
      <c r="I49" s="71">
        <v>87569</v>
      </c>
      <c r="K49" s="72">
        <f t="shared" si="0"/>
        <v>200</v>
      </c>
      <c r="O49" s="38">
        <f t="shared" si="1"/>
        <v>-200</v>
      </c>
      <c r="P49" s="78" t="e">
        <f t="shared" si="2"/>
        <v>#DIV/0!</v>
      </c>
      <c r="Q49"/>
      <c r="R49" s="74">
        <f t="shared" si="6"/>
        <v>87569</v>
      </c>
      <c r="T49" s="73">
        <v>200</v>
      </c>
      <c r="U49" s="73">
        <f t="shared" si="4"/>
        <v>0</v>
      </c>
    </row>
    <row r="50" spans="1:21" s="46" customFormat="1" x14ac:dyDescent="0.2">
      <c r="A50" s="60" t="s">
        <v>44</v>
      </c>
      <c r="B50" s="61">
        <v>45689</v>
      </c>
      <c r="C50" s="65">
        <v>3878</v>
      </c>
      <c r="D50" s="66" t="s">
        <v>177</v>
      </c>
      <c r="E50" s="66" t="s">
        <v>178</v>
      </c>
      <c r="F50" s="63" t="s">
        <v>89</v>
      </c>
      <c r="G50" s="37" t="s">
        <v>83</v>
      </c>
      <c r="H50" s="37" t="s">
        <v>84</v>
      </c>
      <c r="I50" s="71">
        <v>60994</v>
      </c>
      <c r="J50" s="46">
        <v>8871</v>
      </c>
      <c r="K50" s="72">
        <f t="shared" si="0"/>
        <v>0</v>
      </c>
      <c r="O50" s="38">
        <f t="shared" si="1"/>
        <v>0</v>
      </c>
      <c r="P50" s="78" t="e">
        <f t="shared" si="2"/>
        <v>#DIV/0!</v>
      </c>
      <c r="Q50"/>
      <c r="R50" s="74">
        <f t="shared" si="6"/>
        <v>69865</v>
      </c>
      <c r="T50" s="73"/>
      <c r="U50" s="73">
        <f t="shared" si="4"/>
        <v>0</v>
      </c>
    </row>
    <row r="51" spans="1:21" s="46" customFormat="1" x14ac:dyDescent="0.2">
      <c r="A51" s="60" t="s">
        <v>44</v>
      </c>
      <c r="B51" s="61">
        <v>45689</v>
      </c>
      <c r="C51" s="65">
        <v>3879</v>
      </c>
      <c r="D51" s="66" t="s">
        <v>179</v>
      </c>
      <c r="E51" s="66" t="s">
        <v>180</v>
      </c>
      <c r="F51" s="63" t="s">
        <v>89</v>
      </c>
      <c r="G51" s="37" t="s">
        <v>83</v>
      </c>
      <c r="H51" s="37" t="s">
        <v>97</v>
      </c>
      <c r="I51" s="71">
        <v>63640</v>
      </c>
      <c r="K51" s="72">
        <f t="shared" si="0"/>
        <v>50515.35</v>
      </c>
      <c r="L51" s="46">
        <v>62245</v>
      </c>
      <c r="M51" s="46">
        <v>57900</v>
      </c>
      <c r="N51" s="46">
        <v>62245</v>
      </c>
      <c r="O51" s="38">
        <f t="shared" si="1"/>
        <v>11729.650000000001</v>
      </c>
      <c r="P51" s="78">
        <f t="shared" si="2"/>
        <v>9.4221624226845546E-2</v>
      </c>
      <c r="Q51"/>
      <c r="R51" s="74">
        <f t="shared" si="6"/>
        <v>1395</v>
      </c>
      <c r="T51" s="73">
        <v>36199</v>
      </c>
      <c r="U51" s="73">
        <f t="shared" si="4"/>
        <v>14316.35</v>
      </c>
    </row>
    <row r="52" spans="1:21" s="46" customFormat="1" x14ac:dyDescent="0.2">
      <c r="A52" s="60" t="s">
        <v>44</v>
      </c>
      <c r="B52" s="61">
        <v>45689</v>
      </c>
      <c r="C52" s="85" t="s">
        <v>181</v>
      </c>
      <c r="D52" t="s">
        <v>182</v>
      </c>
      <c r="E52" s="66" t="s">
        <v>124</v>
      </c>
      <c r="F52" s="63" t="s">
        <v>89</v>
      </c>
      <c r="G52" s="82" t="s">
        <v>83</v>
      </c>
      <c r="H52" s="82" t="s">
        <v>84</v>
      </c>
      <c r="K52" s="72">
        <f t="shared" si="0"/>
        <v>0</v>
      </c>
      <c r="O52" s="38">
        <f t="shared" si="1"/>
        <v>0</v>
      </c>
      <c r="P52" s="78" t="e">
        <f t="shared" si="2"/>
        <v>#DIV/0!</v>
      </c>
      <c r="Q52"/>
      <c r="R52" s="74">
        <f t="shared" si="6"/>
        <v>0</v>
      </c>
      <c r="T52" s="73"/>
      <c r="U52" s="73">
        <f t="shared" si="4"/>
        <v>0</v>
      </c>
    </row>
    <row r="53" spans="1:21" s="46" customFormat="1" x14ac:dyDescent="0.2">
      <c r="A53" s="60" t="s">
        <v>44</v>
      </c>
      <c r="B53" s="61">
        <v>45689</v>
      </c>
      <c r="C53" s="85" t="s">
        <v>183</v>
      </c>
      <c r="D53" t="s">
        <v>184</v>
      </c>
      <c r="E53" t="s">
        <v>105</v>
      </c>
      <c r="F53" s="63" t="s">
        <v>89</v>
      </c>
      <c r="G53" s="82" t="s">
        <v>83</v>
      </c>
      <c r="H53" s="82" t="s">
        <v>84</v>
      </c>
      <c r="I53" s="86">
        <v>1316766.81</v>
      </c>
      <c r="K53" s="72">
        <f t="shared" si="0"/>
        <v>0</v>
      </c>
      <c r="O53" s="38">
        <f t="shared" si="1"/>
        <v>0</v>
      </c>
      <c r="P53" s="78" t="e">
        <f t="shared" si="2"/>
        <v>#DIV/0!</v>
      </c>
      <c r="Q53"/>
      <c r="R53" s="74">
        <f t="shared" si="6"/>
        <v>1316766.81</v>
      </c>
      <c r="T53" s="73"/>
      <c r="U53" s="73">
        <f t="shared" si="4"/>
        <v>0</v>
      </c>
    </row>
    <row r="54" spans="1:21" s="46" customFormat="1" x14ac:dyDescent="0.2">
      <c r="A54" s="60" t="s">
        <v>44</v>
      </c>
      <c r="B54" s="61">
        <v>45689</v>
      </c>
      <c r="C54" s="85" t="s">
        <v>185</v>
      </c>
      <c r="D54" s="66" t="s">
        <v>186</v>
      </c>
      <c r="E54" s="66" t="s">
        <v>187</v>
      </c>
      <c r="F54" s="63" t="s">
        <v>82</v>
      </c>
      <c r="G54" s="82" t="s">
        <v>83</v>
      </c>
      <c r="H54" s="82" t="s">
        <v>84</v>
      </c>
      <c r="I54" s="86">
        <v>187000</v>
      </c>
      <c r="K54" s="72">
        <f t="shared" si="0"/>
        <v>0</v>
      </c>
      <c r="O54" s="38">
        <f t="shared" si="1"/>
        <v>0</v>
      </c>
      <c r="P54" s="78" t="e">
        <f t="shared" si="2"/>
        <v>#DIV/0!</v>
      </c>
      <c r="Q54"/>
      <c r="R54" s="74">
        <f t="shared" si="6"/>
        <v>187000</v>
      </c>
      <c r="T54" s="73"/>
      <c r="U54" s="73">
        <f t="shared" si="4"/>
        <v>0</v>
      </c>
    </row>
    <row r="55" spans="1:21" x14ac:dyDescent="0.2">
      <c r="A55" s="60" t="s">
        <v>44</v>
      </c>
      <c r="B55" s="61">
        <v>45689</v>
      </c>
      <c r="C55" s="85" t="s">
        <v>188</v>
      </c>
      <c r="D55" t="s">
        <v>189</v>
      </c>
      <c r="E55" t="s">
        <v>102</v>
      </c>
      <c r="F55" s="60" t="s">
        <v>82</v>
      </c>
      <c r="G55" s="82" t="s">
        <v>103</v>
      </c>
      <c r="H55" s="82" t="s">
        <v>84</v>
      </c>
      <c r="I55" s="46">
        <v>394260</v>
      </c>
      <c r="K55" s="72">
        <f t="shared" si="0"/>
        <v>131290</v>
      </c>
      <c r="L55" s="46">
        <v>228000</v>
      </c>
      <c r="N55" s="46">
        <v>228000</v>
      </c>
      <c r="O55" s="38">
        <f t="shared" si="1"/>
        <v>96710</v>
      </c>
      <c r="P55" s="78">
        <f t="shared" si="2"/>
        <v>0.21208333333333335</v>
      </c>
      <c r="R55" s="74">
        <f t="shared" si="6"/>
        <v>166260</v>
      </c>
      <c r="T55" s="73">
        <v>78850</v>
      </c>
      <c r="U55" s="73">
        <f t="shared" si="4"/>
        <v>52440</v>
      </c>
    </row>
    <row r="56" spans="1:21" x14ac:dyDescent="0.2">
      <c r="A56" s="60" t="s">
        <v>44</v>
      </c>
      <c r="B56" s="61">
        <v>45689</v>
      </c>
      <c r="C56" s="85" t="s">
        <v>190</v>
      </c>
      <c r="D56" t="s">
        <v>191</v>
      </c>
      <c r="E56" s="66" t="s">
        <v>156</v>
      </c>
      <c r="F56" s="60" t="s">
        <v>82</v>
      </c>
      <c r="G56" s="82" t="s">
        <v>103</v>
      </c>
      <c r="H56" s="82" t="s">
        <v>84</v>
      </c>
      <c r="I56" s="46">
        <v>604728.5</v>
      </c>
      <c r="K56" s="72">
        <f t="shared" si="0"/>
        <v>41841</v>
      </c>
      <c r="L56" s="46">
        <v>50000</v>
      </c>
      <c r="O56" s="38">
        <f t="shared" si="1"/>
        <v>8159</v>
      </c>
      <c r="P56" s="78">
        <f t="shared" si="2"/>
        <v>0.16317999999999999</v>
      </c>
      <c r="R56" s="74">
        <f t="shared" si="6"/>
        <v>554728.5</v>
      </c>
      <c r="T56">
        <v>30341</v>
      </c>
      <c r="U56" s="73">
        <f t="shared" si="4"/>
        <v>11500</v>
      </c>
    </row>
    <row r="57" spans="1:21" x14ac:dyDescent="0.2">
      <c r="A57" s="60" t="s">
        <v>44</v>
      </c>
      <c r="B57" s="61">
        <v>45689</v>
      </c>
      <c r="C57" s="85" t="s">
        <v>192</v>
      </c>
      <c r="D57" t="s">
        <v>193</v>
      </c>
      <c r="E57" t="s">
        <v>194</v>
      </c>
      <c r="F57" s="60" t="s">
        <v>89</v>
      </c>
      <c r="G57" s="82" t="s">
        <v>83</v>
      </c>
      <c r="H57" s="82" t="s">
        <v>84</v>
      </c>
      <c r="I57" s="46">
        <v>173919</v>
      </c>
      <c r="K57" s="72">
        <f t="shared" si="0"/>
        <v>0</v>
      </c>
      <c r="O57" s="38">
        <f t="shared" si="1"/>
        <v>0</v>
      </c>
      <c r="P57" s="78" t="e">
        <f t="shared" si="2"/>
        <v>#DIV/0!</v>
      </c>
      <c r="R57" s="74">
        <f t="shared" si="6"/>
        <v>173919</v>
      </c>
      <c r="U57" s="73">
        <f t="shared" si="4"/>
        <v>0</v>
      </c>
    </row>
    <row r="58" spans="1:21" x14ac:dyDescent="0.2">
      <c r="A58" s="60" t="s">
        <v>44</v>
      </c>
      <c r="B58" s="61">
        <v>45689</v>
      </c>
      <c r="C58" s="85" t="s">
        <v>195</v>
      </c>
      <c r="D58" t="s">
        <v>196</v>
      </c>
      <c r="E58" s="66" t="s">
        <v>197</v>
      </c>
      <c r="F58" s="60" t="s">
        <v>89</v>
      </c>
      <c r="G58" s="82" t="s">
        <v>100</v>
      </c>
      <c r="H58" s="82" t="s">
        <v>84</v>
      </c>
      <c r="I58" s="46">
        <v>469041.16</v>
      </c>
      <c r="K58" s="72">
        <f t="shared" si="0"/>
        <v>0</v>
      </c>
      <c r="O58" s="38">
        <f t="shared" si="1"/>
        <v>0</v>
      </c>
      <c r="P58" s="78" t="e">
        <f t="shared" si="2"/>
        <v>#DIV/0!</v>
      </c>
      <c r="R58" s="74">
        <f t="shared" si="6"/>
        <v>469041.16</v>
      </c>
      <c r="U58" s="73">
        <f t="shared" si="4"/>
        <v>0</v>
      </c>
    </row>
    <row r="59" spans="1:21" x14ac:dyDescent="0.2">
      <c r="A59" s="60" t="s">
        <v>44</v>
      </c>
      <c r="B59" s="61">
        <v>45689</v>
      </c>
      <c r="C59" s="85" t="s">
        <v>198</v>
      </c>
      <c r="D59" t="s">
        <v>199</v>
      </c>
      <c r="E59" t="s">
        <v>187</v>
      </c>
      <c r="F59" s="60" t="s">
        <v>82</v>
      </c>
      <c r="G59" s="82" t="s">
        <v>83</v>
      </c>
      <c r="H59" s="82" t="s">
        <v>84</v>
      </c>
      <c r="I59" s="46">
        <v>56153.75</v>
      </c>
      <c r="K59" s="72">
        <f t="shared" si="0"/>
        <v>0</v>
      </c>
      <c r="O59" s="38">
        <f t="shared" si="1"/>
        <v>0</v>
      </c>
      <c r="P59" s="78" t="e">
        <f t="shared" si="2"/>
        <v>#DIV/0!</v>
      </c>
      <c r="R59" s="74">
        <f t="shared" si="6"/>
        <v>56153.75</v>
      </c>
      <c r="U59" s="73">
        <f t="shared" si="4"/>
        <v>0</v>
      </c>
    </row>
    <row r="60" spans="1:21" x14ac:dyDescent="0.2">
      <c r="A60" s="60" t="s">
        <v>44</v>
      </c>
      <c r="B60" s="61">
        <v>45689</v>
      </c>
      <c r="C60" s="85" t="s">
        <v>200</v>
      </c>
      <c r="D60" t="s">
        <v>201</v>
      </c>
      <c r="E60" t="s">
        <v>202</v>
      </c>
      <c r="F60" s="60" t="s">
        <v>82</v>
      </c>
      <c r="G60" s="82" t="s">
        <v>159</v>
      </c>
      <c r="H60" s="82" t="s">
        <v>84</v>
      </c>
      <c r="I60" s="86">
        <v>36925.5</v>
      </c>
      <c r="K60" s="72">
        <f t="shared" si="0"/>
        <v>0</v>
      </c>
      <c r="O60" s="38">
        <f t="shared" si="1"/>
        <v>0</v>
      </c>
      <c r="P60" s="78" t="e">
        <f t="shared" si="2"/>
        <v>#DIV/0!</v>
      </c>
      <c r="R60" s="74">
        <f t="shared" si="6"/>
        <v>36925.5</v>
      </c>
      <c r="U60" s="73">
        <f t="shared" si="4"/>
        <v>0</v>
      </c>
    </row>
    <row r="61" spans="1:21" x14ac:dyDescent="0.2">
      <c r="A61" s="60" t="s">
        <v>44</v>
      </c>
      <c r="B61" s="61">
        <v>45689</v>
      </c>
      <c r="C61" s="85" t="s">
        <v>203</v>
      </c>
      <c r="D61" t="s">
        <v>204</v>
      </c>
      <c r="E61" t="s">
        <v>205</v>
      </c>
      <c r="F61" s="60" t="s">
        <v>82</v>
      </c>
      <c r="G61" s="82" t="s">
        <v>159</v>
      </c>
      <c r="H61" s="82" t="s">
        <v>84</v>
      </c>
      <c r="I61" s="86">
        <v>60289</v>
      </c>
      <c r="K61" s="72">
        <f t="shared" si="0"/>
        <v>0</v>
      </c>
      <c r="O61" s="38">
        <f t="shared" si="1"/>
        <v>0</v>
      </c>
      <c r="P61" s="78" t="e">
        <f t="shared" si="2"/>
        <v>#DIV/0!</v>
      </c>
      <c r="R61" s="74">
        <f t="shared" si="6"/>
        <v>60289</v>
      </c>
      <c r="U61" s="73">
        <f t="shared" si="4"/>
        <v>0</v>
      </c>
    </row>
    <row r="62" spans="1:21" x14ac:dyDescent="0.2">
      <c r="A62" s="60" t="s">
        <v>44</v>
      </c>
      <c r="B62" s="61">
        <v>45689</v>
      </c>
      <c r="C62" s="85" t="s">
        <v>206</v>
      </c>
      <c r="D62" t="s">
        <v>207</v>
      </c>
      <c r="E62" t="s">
        <v>208</v>
      </c>
      <c r="F62" s="60" t="s">
        <v>82</v>
      </c>
      <c r="G62" s="82" t="s">
        <v>96</v>
      </c>
      <c r="H62" s="82" t="s">
        <v>84</v>
      </c>
      <c r="I62" s="46">
        <v>84677.5</v>
      </c>
      <c r="K62" s="72">
        <f t="shared" si="0"/>
        <v>0</v>
      </c>
      <c r="O62" s="38">
        <f t="shared" si="1"/>
        <v>0</v>
      </c>
      <c r="P62" s="78" t="e">
        <f t="shared" si="2"/>
        <v>#DIV/0!</v>
      </c>
      <c r="R62" s="74">
        <f t="shared" si="6"/>
        <v>84677.5</v>
      </c>
      <c r="U62" s="73">
        <f t="shared" si="4"/>
        <v>0</v>
      </c>
    </row>
    <row r="63" spans="1:21" x14ac:dyDescent="0.2">
      <c r="A63" s="60" t="s">
        <v>44</v>
      </c>
      <c r="B63" s="61">
        <v>45689</v>
      </c>
      <c r="C63" s="85" t="s">
        <v>209</v>
      </c>
      <c r="D63" t="s">
        <v>210</v>
      </c>
      <c r="E63" t="s">
        <v>211</v>
      </c>
      <c r="F63" s="60" t="s">
        <v>82</v>
      </c>
      <c r="G63" s="82" t="s">
        <v>100</v>
      </c>
      <c r="H63" s="82" t="s">
        <v>84</v>
      </c>
      <c r="I63" s="86">
        <v>5000</v>
      </c>
      <c r="K63" s="72">
        <v>4300</v>
      </c>
      <c r="L63" s="46">
        <v>4500</v>
      </c>
      <c r="O63" s="38">
        <f t="shared" si="1"/>
        <v>200</v>
      </c>
      <c r="P63" s="78">
        <f t="shared" si="2"/>
        <v>4.4444444444444446E-2</v>
      </c>
      <c r="R63" s="74">
        <f t="shared" si="6"/>
        <v>500</v>
      </c>
      <c r="U63" s="73">
        <f t="shared" si="4"/>
        <v>1035</v>
      </c>
    </row>
    <row r="64" spans="1:21" x14ac:dyDescent="0.2">
      <c r="A64" s="60"/>
      <c r="B64" s="61"/>
      <c r="C64" s="85"/>
      <c r="F64" s="60"/>
      <c r="G64" s="82"/>
      <c r="H64" s="82"/>
      <c r="I64" s="86"/>
      <c r="K64" s="72">
        <f t="shared" si="0"/>
        <v>0</v>
      </c>
      <c r="O64" s="38">
        <f t="shared" si="1"/>
        <v>0</v>
      </c>
      <c r="P64" s="78" t="e">
        <f t="shared" si="2"/>
        <v>#DIV/0!</v>
      </c>
      <c r="R64" s="74">
        <f t="shared" si="6"/>
        <v>0</v>
      </c>
      <c r="U64" s="73">
        <f t="shared" si="4"/>
        <v>0</v>
      </c>
    </row>
    <row r="67" spans="12:13" x14ac:dyDescent="0.2">
      <c r="L67" s="46">
        <f>SUM(L4:L63)</f>
        <v>22334244.879999999</v>
      </c>
      <c r="M67" s="46">
        <f>SUM(M4:M63)</f>
        <v>7068894.25</v>
      </c>
    </row>
  </sheetData>
  <mergeCells count="3">
    <mergeCell ref="I2:K2"/>
    <mergeCell ref="L2:M2"/>
    <mergeCell ref="N2:P2"/>
  </mergeCells>
  <dataValidations count="1">
    <dataValidation type="list" allowBlank="1" showInputMessage="1" showErrorMessage="1" sqref="F6 F9 F11 F13:F14 F17 F19:F22 F24:F25 F36:F37 F29 F32:F34 F40:F45 G4:G51 H4:H14 H16:H51" xr:uid="{00000000-0002-0000-0500-000000000000}">
      <formula1>#REF!</formula1>
    </dataValidation>
  </dataValidation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'https://terrasholding.sharepoint.com/Users/KopmannSt/AppData/Local/Microsoft/Windows/INetCache/Content.Outlook/9GSNV2F9/[Baustellenreporting Koldewei 2024.xlsx]Config'!#REF!</xm:f>
          </x14:formula1>
          <xm:sqref>F4:F5 F12 F18 F38:F39 F7:F8 F10 F15:F16 F23 F26:F28 F30:F31 F35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2E89-DA49-4C65-8AB9-0D12A6307E22}">
  <dimension ref="A1:AJ1992"/>
  <sheetViews>
    <sheetView tabSelected="1" zoomScale="60" zoomScaleNormal="6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3:XFD63"/>
    </sheetView>
  </sheetViews>
  <sheetFormatPr baseColWidth="10" defaultColWidth="11.5" defaultRowHeight="11.25" customHeight="1" x14ac:dyDescent="0.2"/>
  <cols>
    <col min="1" max="1" width="34.5" bestFit="1" customWidth="1"/>
    <col min="2" max="2" width="12.5" customWidth="1"/>
    <col min="3" max="3" width="13.5" customWidth="1"/>
    <col min="4" max="4" width="18.6640625" customWidth="1"/>
    <col min="5" max="5" width="73.5" bestFit="1" customWidth="1"/>
    <col min="6" max="6" width="58.1640625" bestFit="1" customWidth="1"/>
    <col min="7" max="7" width="49.1640625" hidden="1" customWidth="1"/>
    <col min="8" max="8" width="28.83203125" customWidth="1"/>
    <col min="9" max="9" width="17" customWidth="1"/>
    <col min="10" max="10" width="17.83203125" customWidth="1"/>
    <col min="11" max="11" width="23.5" customWidth="1"/>
    <col min="12" max="12" width="30.5" customWidth="1"/>
    <col min="13" max="13" width="27.5" customWidth="1"/>
    <col min="14" max="16" width="28.33203125" customWidth="1"/>
    <col min="17" max="17" width="13.83203125" bestFit="1" customWidth="1"/>
    <col min="18" max="18" width="12.83203125" bestFit="1" customWidth="1"/>
    <col min="19" max="19" width="19.1640625" bestFit="1" customWidth="1"/>
    <col min="20" max="20" width="21.33203125" bestFit="1" customWidth="1"/>
    <col min="21" max="21" width="16.6640625" bestFit="1" customWidth="1"/>
    <col min="22" max="22" width="23.1640625" bestFit="1" customWidth="1"/>
    <col min="23" max="23" width="24" bestFit="1" customWidth="1"/>
    <col min="24" max="24" width="24" customWidth="1"/>
    <col min="25" max="25" width="19.33203125" bestFit="1" customWidth="1"/>
    <col min="26" max="26" width="20" bestFit="1" customWidth="1"/>
    <col min="27" max="27" width="15.1640625" bestFit="1" customWidth="1"/>
    <col min="28" max="28" width="14.5" bestFit="1" customWidth="1"/>
    <col min="29" max="29" width="10.6640625" customWidth="1"/>
    <col min="30" max="30" width="18.5" bestFit="1" customWidth="1"/>
    <col min="31" max="31" width="51.5" customWidth="1"/>
    <col min="32" max="32" width="19.1640625" bestFit="1" customWidth="1"/>
    <col min="33" max="33" width="29.33203125" bestFit="1" customWidth="1"/>
    <col min="34" max="34" width="18.1640625" customWidth="1"/>
    <col min="35" max="35" width="29.5" bestFit="1" customWidth="1"/>
    <col min="36" max="36" width="28.5" bestFit="1" customWidth="1"/>
  </cols>
  <sheetData>
    <row r="1" spans="1:36" ht="28" customHeight="1" thickBo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36" ht="22" customHeight="1" thickBot="1" x14ac:dyDescent="0.25">
      <c r="A2" s="87"/>
      <c r="B2" s="87"/>
      <c r="C2" s="87"/>
      <c r="D2" s="87"/>
      <c r="E2" s="87"/>
      <c r="F2" s="87"/>
      <c r="G2" s="87"/>
      <c r="H2" s="89" t="s">
        <v>212</v>
      </c>
      <c r="I2" s="89"/>
      <c r="J2" s="89"/>
      <c r="K2" s="87"/>
      <c r="L2" s="87"/>
      <c r="M2" s="87"/>
      <c r="N2" s="87"/>
      <c r="O2" s="87"/>
      <c r="P2" s="87"/>
      <c r="Q2" s="87"/>
      <c r="R2" s="87"/>
      <c r="S2" s="90"/>
      <c r="T2" s="91"/>
      <c r="U2" s="176" t="s">
        <v>213</v>
      </c>
      <c r="V2" s="176"/>
      <c r="W2" s="176"/>
      <c r="X2" s="176"/>
      <c r="Y2" s="176" t="s">
        <v>59</v>
      </c>
      <c r="Z2" s="176"/>
      <c r="AA2" s="177" t="s">
        <v>60</v>
      </c>
      <c r="AB2" s="176"/>
      <c r="AC2" s="176"/>
      <c r="AD2" s="178"/>
      <c r="AE2" s="92" t="s">
        <v>61</v>
      </c>
      <c r="AF2" s="179" t="s">
        <v>214</v>
      </c>
      <c r="AG2" s="180"/>
      <c r="AH2" s="180"/>
      <c r="AI2" s="180"/>
      <c r="AJ2" s="181"/>
    </row>
    <row r="3" spans="1:36" ht="16" x14ac:dyDescent="0.2">
      <c r="A3" s="87" t="s">
        <v>62</v>
      </c>
      <c r="B3" s="87" t="s">
        <v>215</v>
      </c>
      <c r="C3" s="87" t="s">
        <v>63</v>
      </c>
      <c r="D3" s="87" t="s">
        <v>64</v>
      </c>
      <c r="E3" s="87" t="s">
        <v>216</v>
      </c>
      <c r="F3" s="87" t="s">
        <v>217</v>
      </c>
      <c r="G3" s="87" t="s">
        <v>218</v>
      </c>
      <c r="H3" s="87" t="s">
        <v>219</v>
      </c>
      <c r="I3" s="87" t="s">
        <v>220</v>
      </c>
      <c r="J3" s="87" t="s">
        <v>221</v>
      </c>
      <c r="K3" s="87" t="s">
        <v>222</v>
      </c>
      <c r="L3" s="87" t="s">
        <v>67</v>
      </c>
      <c r="M3" s="87" t="s">
        <v>68</v>
      </c>
      <c r="N3" s="87" t="s">
        <v>223</v>
      </c>
      <c r="O3" s="87" t="s">
        <v>224</v>
      </c>
      <c r="P3" s="87" t="s">
        <v>69</v>
      </c>
      <c r="Q3" s="87" t="s">
        <v>225</v>
      </c>
      <c r="R3" s="93" t="s">
        <v>226</v>
      </c>
      <c r="S3" s="94" t="s">
        <v>70</v>
      </c>
      <c r="T3" s="95" t="s">
        <v>227</v>
      </c>
      <c r="U3" s="96" t="s">
        <v>72</v>
      </c>
      <c r="V3" s="97" t="s">
        <v>228</v>
      </c>
      <c r="W3" s="97" t="s">
        <v>229</v>
      </c>
      <c r="X3" s="97" t="s">
        <v>230</v>
      </c>
      <c r="Y3" s="98" t="s">
        <v>73</v>
      </c>
      <c r="Z3" s="99" t="s">
        <v>74</v>
      </c>
      <c r="AA3" s="100" t="s">
        <v>75</v>
      </c>
      <c r="AB3" s="101" t="s">
        <v>231</v>
      </c>
      <c r="AC3" s="99" t="s">
        <v>77</v>
      </c>
      <c r="AD3" s="102" t="s">
        <v>23</v>
      </c>
      <c r="AE3" s="103"/>
      <c r="AF3" s="104" t="s">
        <v>232</v>
      </c>
      <c r="AG3" s="105" t="s">
        <v>233</v>
      </c>
      <c r="AH3" s="106" t="s">
        <v>215</v>
      </c>
      <c r="AI3" s="107" t="s">
        <v>234</v>
      </c>
      <c r="AJ3" s="108" t="s">
        <v>235</v>
      </c>
    </row>
    <row r="4" spans="1:36" ht="16" x14ac:dyDescent="0.2">
      <c r="A4" s="109" t="s">
        <v>236</v>
      </c>
      <c r="B4" s="109"/>
      <c r="C4" s="113">
        <v>45689</v>
      </c>
      <c r="D4" s="114">
        <v>3417</v>
      </c>
      <c r="E4" s="115" t="s">
        <v>237</v>
      </c>
      <c r="F4" s="116" t="s">
        <v>81</v>
      </c>
      <c r="G4" s="116"/>
      <c r="H4" s="116"/>
      <c r="I4" s="116"/>
      <c r="J4" s="116"/>
      <c r="K4" s="117"/>
      <c r="L4" s="118" t="s">
        <v>82</v>
      </c>
      <c r="M4" s="117" t="s">
        <v>83</v>
      </c>
      <c r="N4" s="118"/>
      <c r="O4" s="118"/>
      <c r="P4" s="119" t="s">
        <v>84</v>
      </c>
      <c r="Q4" s="120"/>
      <c r="R4" s="121"/>
      <c r="S4" s="122">
        <v>690000</v>
      </c>
      <c r="T4" s="123">
        <v>230000</v>
      </c>
      <c r="U4" s="124">
        <v>801086.27</v>
      </c>
      <c r="V4" s="125"/>
      <c r="W4" s="125"/>
      <c r="X4" s="125"/>
      <c r="Y4" s="126">
        <v>875336</v>
      </c>
      <c r="Z4" s="127">
        <v>866585</v>
      </c>
      <c r="AA4" s="128"/>
      <c r="AB4" s="129">
        <f>+Y4-U4</f>
        <v>74249.729999999981</v>
      </c>
      <c r="AC4" s="168">
        <f>+AB4/(AA4+Y4)</f>
        <v>8.48242617691949E-2</v>
      </c>
      <c r="AD4" s="169">
        <f t="shared" ref="AD4:AD31" si="0">+S4+T4-Y4</f>
        <v>44664</v>
      </c>
      <c r="AE4" s="132"/>
      <c r="AF4" s="133"/>
      <c r="AG4" s="129"/>
      <c r="AH4" s="134"/>
      <c r="AI4" s="129"/>
      <c r="AJ4" s="135"/>
    </row>
    <row r="5" spans="1:36" ht="16" x14ac:dyDescent="0.2">
      <c r="A5" s="109" t="s">
        <v>236</v>
      </c>
      <c r="B5" s="110"/>
      <c r="C5" s="113">
        <v>45689</v>
      </c>
      <c r="D5" s="114">
        <v>3501</v>
      </c>
      <c r="E5" s="115" t="s">
        <v>85</v>
      </c>
      <c r="F5" s="116" t="s">
        <v>86</v>
      </c>
      <c r="G5" s="116"/>
      <c r="H5" s="116"/>
      <c r="I5" s="116"/>
      <c r="J5" s="116"/>
      <c r="K5" s="117"/>
      <c r="L5" s="118" t="s">
        <v>82</v>
      </c>
      <c r="M5" s="117" t="s">
        <v>83</v>
      </c>
      <c r="N5" s="118"/>
      <c r="O5" s="118"/>
      <c r="P5" s="119" t="s">
        <v>84</v>
      </c>
      <c r="Q5" s="120"/>
      <c r="R5" s="121"/>
      <c r="S5" s="122">
        <v>230000</v>
      </c>
      <c r="T5" s="123">
        <v>10000</v>
      </c>
      <c r="U5" s="124">
        <v>181110.06</v>
      </c>
      <c r="V5" s="125"/>
      <c r="W5" s="125"/>
      <c r="X5" s="125"/>
      <c r="Y5" s="126">
        <v>226900</v>
      </c>
      <c r="Z5" s="127">
        <v>210000</v>
      </c>
      <c r="AA5" s="128">
        <v>216946</v>
      </c>
      <c r="AB5" s="129">
        <f t="shared" ref="AB5:AB63" si="1">+Y5-U5</f>
        <v>45789.94</v>
      </c>
      <c r="AC5" s="168">
        <f t="shared" ref="AC5:AC63" si="2">+AB5/(AA5+Y5)</f>
        <v>0.10316627839385734</v>
      </c>
      <c r="AD5" s="169">
        <f t="shared" si="0"/>
        <v>13100</v>
      </c>
      <c r="AE5" s="132"/>
      <c r="AF5" s="133"/>
      <c r="AG5" s="129"/>
      <c r="AH5" s="134"/>
      <c r="AI5" s="129"/>
      <c r="AJ5" s="135"/>
    </row>
    <row r="6" spans="1:36" ht="16" x14ac:dyDescent="0.2">
      <c r="A6" s="109" t="s">
        <v>236</v>
      </c>
      <c r="B6" s="110"/>
      <c r="C6" s="113">
        <v>45689</v>
      </c>
      <c r="D6" s="114">
        <v>3512</v>
      </c>
      <c r="E6" s="115" t="s">
        <v>238</v>
      </c>
      <c r="F6" s="116" t="s">
        <v>88</v>
      </c>
      <c r="G6" s="116"/>
      <c r="H6" s="116"/>
      <c r="I6" s="116"/>
      <c r="J6" s="116"/>
      <c r="K6" s="117"/>
      <c r="L6" s="118" t="s">
        <v>89</v>
      </c>
      <c r="M6" s="117" t="s">
        <v>83</v>
      </c>
      <c r="N6" s="118"/>
      <c r="O6" s="118"/>
      <c r="P6" s="119" t="s">
        <v>84</v>
      </c>
      <c r="Q6" s="120"/>
      <c r="R6" s="121"/>
      <c r="S6" s="122">
        <v>270000</v>
      </c>
      <c r="T6" s="123"/>
      <c r="U6" s="124">
        <v>94736</v>
      </c>
      <c r="V6" s="125"/>
      <c r="W6" s="125"/>
      <c r="X6" s="125"/>
      <c r="Y6" s="126">
        <v>105000</v>
      </c>
      <c r="Z6" s="127">
        <v>94000</v>
      </c>
      <c r="AA6" s="128">
        <v>98560</v>
      </c>
      <c r="AB6" s="129">
        <f t="shared" si="1"/>
        <v>10264</v>
      </c>
      <c r="AC6" s="168">
        <f t="shared" si="2"/>
        <v>5.0422479858518374E-2</v>
      </c>
      <c r="AD6" s="169">
        <f t="shared" si="0"/>
        <v>165000</v>
      </c>
      <c r="AE6" s="132"/>
      <c r="AF6" s="133"/>
      <c r="AG6" s="129"/>
      <c r="AH6" s="134"/>
      <c r="AI6" s="129"/>
      <c r="AJ6" s="135"/>
    </row>
    <row r="7" spans="1:36" ht="16" x14ac:dyDescent="0.2">
      <c r="A7" s="109" t="s">
        <v>236</v>
      </c>
      <c r="B7" s="110"/>
      <c r="C7" s="113">
        <v>45689</v>
      </c>
      <c r="D7" s="114">
        <v>3607</v>
      </c>
      <c r="E7" s="115" t="s">
        <v>239</v>
      </c>
      <c r="F7" s="116" t="s">
        <v>91</v>
      </c>
      <c r="G7" s="116"/>
      <c r="H7" s="116"/>
      <c r="I7" s="116"/>
      <c r="J7" s="116"/>
      <c r="K7" s="117"/>
      <c r="L7" s="118" t="s">
        <v>82</v>
      </c>
      <c r="M7" s="117" t="s">
        <v>83</v>
      </c>
      <c r="N7" s="118"/>
      <c r="O7" s="118"/>
      <c r="P7" s="119"/>
      <c r="Q7" s="120"/>
      <c r="R7" s="121"/>
      <c r="S7" s="122">
        <v>275000</v>
      </c>
      <c r="T7" s="123"/>
      <c r="U7" s="124">
        <v>0</v>
      </c>
      <c r="V7" s="125"/>
      <c r="W7" s="125"/>
      <c r="X7" s="125"/>
      <c r="Y7" s="126"/>
      <c r="Z7" s="127"/>
      <c r="AA7" s="128"/>
      <c r="AB7" s="129">
        <f t="shared" si="1"/>
        <v>0</v>
      </c>
      <c r="AC7" s="168" t="e">
        <f t="shared" si="2"/>
        <v>#DIV/0!</v>
      </c>
      <c r="AD7" s="169">
        <f t="shared" si="0"/>
        <v>275000</v>
      </c>
      <c r="AE7" s="132"/>
      <c r="AF7" s="133"/>
      <c r="AG7" s="129"/>
      <c r="AH7" s="134"/>
      <c r="AI7" s="129"/>
      <c r="AJ7" s="135"/>
    </row>
    <row r="8" spans="1:36" ht="16" x14ac:dyDescent="0.2">
      <c r="A8" s="109" t="s">
        <v>236</v>
      </c>
      <c r="B8" s="110"/>
      <c r="C8" s="113">
        <v>45689</v>
      </c>
      <c r="D8" s="114">
        <v>3703</v>
      </c>
      <c r="E8" s="115" t="s">
        <v>240</v>
      </c>
      <c r="F8" s="116" t="s">
        <v>93</v>
      </c>
      <c r="G8" s="116"/>
      <c r="H8" s="116"/>
      <c r="I8" s="116"/>
      <c r="J8" s="116"/>
      <c r="K8" s="117"/>
      <c r="L8" s="118" t="s">
        <v>82</v>
      </c>
      <c r="M8" s="117" t="s">
        <v>83</v>
      </c>
      <c r="N8" s="118"/>
      <c r="O8" s="118"/>
      <c r="P8" s="119"/>
      <c r="Q8" s="120"/>
      <c r="R8" s="121"/>
      <c r="S8" s="122">
        <v>93277</v>
      </c>
      <c r="T8" s="123"/>
      <c r="U8" s="124">
        <v>0</v>
      </c>
      <c r="V8" s="125"/>
      <c r="W8" s="125"/>
      <c r="X8" s="125"/>
      <c r="Y8" s="126"/>
      <c r="Z8" s="127"/>
      <c r="AA8" s="128"/>
      <c r="AB8" s="129">
        <f t="shared" si="1"/>
        <v>0</v>
      </c>
      <c r="AC8" s="168" t="e">
        <f t="shared" si="2"/>
        <v>#DIV/0!</v>
      </c>
      <c r="AD8" s="169">
        <f t="shared" si="0"/>
        <v>93277</v>
      </c>
      <c r="AE8" s="132"/>
      <c r="AF8" s="133"/>
      <c r="AG8" s="129"/>
      <c r="AH8" s="134"/>
      <c r="AI8" s="129"/>
      <c r="AJ8" s="135"/>
    </row>
    <row r="9" spans="1:36" ht="16" x14ac:dyDescent="0.2">
      <c r="A9" s="109" t="s">
        <v>236</v>
      </c>
      <c r="B9" s="110"/>
      <c r="C9" s="113">
        <v>45689</v>
      </c>
      <c r="D9" s="114">
        <v>3710</v>
      </c>
      <c r="E9" s="115" t="s">
        <v>94</v>
      </c>
      <c r="F9" s="116" t="s">
        <v>95</v>
      </c>
      <c r="G9" s="116"/>
      <c r="H9" s="116"/>
      <c r="I9" s="116"/>
      <c r="J9" s="116"/>
      <c r="K9" s="117"/>
      <c r="L9" s="118" t="s">
        <v>89</v>
      </c>
      <c r="M9" s="117" t="s">
        <v>96</v>
      </c>
      <c r="N9" s="118"/>
      <c r="O9" s="118"/>
      <c r="P9" s="119" t="s">
        <v>97</v>
      </c>
      <c r="Q9" s="120"/>
      <c r="R9" s="121"/>
      <c r="S9" s="122">
        <v>159514.96</v>
      </c>
      <c r="T9" s="123">
        <v>27000</v>
      </c>
      <c r="U9" s="124">
        <v>131087.60999999999</v>
      </c>
      <c r="V9" s="125"/>
      <c r="W9" s="125"/>
      <c r="X9" s="125"/>
      <c r="Y9" s="126">
        <v>185867.88</v>
      </c>
      <c r="Z9" s="127">
        <v>171112</v>
      </c>
      <c r="AA9" s="128">
        <v>179175</v>
      </c>
      <c r="AB9" s="129">
        <f t="shared" si="1"/>
        <v>54780.270000000019</v>
      </c>
      <c r="AC9" s="168">
        <f t="shared" si="2"/>
        <v>0.15006530191740766</v>
      </c>
      <c r="AD9" s="169">
        <f t="shared" si="0"/>
        <v>647.07999999998719</v>
      </c>
      <c r="AE9" s="132"/>
      <c r="AF9" s="133"/>
      <c r="AG9" s="129"/>
      <c r="AH9" s="134"/>
      <c r="AI9" s="129"/>
      <c r="AJ9" s="135"/>
    </row>
    <row r="10" spans="1:36" ht="16" x14ac:dyDescent="0.2">
      <c r="A10" s="109" t="s">
        <v>236</v>
      </c>
      <c r="B10" s="110"/>
      <c r="C10" s="113">
        <v>45689</v>
      </c>
      <c r="D10" s="114">
        <v>3717</v>
      </c>
      <c r="E10" s="115" t="s">
        <v>98</v>
      </c>
      <c r="F10" s="116" t="s">
        <v>99</v>
      </c>
      <c r="G10" s="116"/>
      <c r="H10" s="116"/>
      <c r="I10" s="116"/>
      <c r="J10" s="116"/>
      <c r="K10" s="117"/>
      <c r="L10" s="118" t="s">
        <v>89</v>
      </c>
      <c r="M10" s="117" t="s">
        <v>100</v>
      </c>
      <c r="N10" s="118"/>
      <c r="O10" s="118"/>
      <c r="P10" s="119" t="s">
        <v>84</v>
      </c>
      <c r="Q10" s="120"/>
      <c r="R10" s="121"/>
      <c r="S10" s="122">
        <v>750416</v>
      </c>
      <c r="T10" s="123">
        <v>16462</v>
      </c>
      <c r="U10" s="124">
        <v>578347.65</v>
      </c>
      <c r="V10" s="125"/>
      <c r="W10" s="125"/>
      <c r="X10" s="125"/>
      <c r="Y10" s="126">
        <v>541155</v>
      </c>
      <c r="Z10" s="127">
        <v>525000</v>
      </c>
      <c r="AA10" s="128">
        <v>466155</v>
      </c>
      <c r="AB10" s="129">
        <f t="shared" si="1"/>
        <v>-37192.650000000023</v>
      </c>
      <c r="AC10" s="168">
        <f t="shared" si="2"/>
        <v>-3.6922744735980007E-2</v>
      </c>
      <c r="AD10" s="169">
        <f t="shared" si="0"/>
        <v>225723</v>
      </c>
      <c r="AE10" s="132"/>
      <c r="AF10" s="133"/>
      <c r="AG10" s="129"/>
      <c r="AH10" s="134"/>
      <c r="AI10" s="129"/>
      <c r="AJ10" s="135"/>
    </row>
    <row r="11" spans="1:36" ht="16" x14ac:dyDescent="0.2">
      <c r="A11" s="109" t="s">
        <v>236</v>
      </c>
      <c r="B11" s="110"/>
      <c r="C11" s="113">
        <v>45689</v>
      </c>
      <c r="D11" s="114">
        <v>3742</v>
      </c>
      <c r="E11" s="115" t="s">
        <v>101</v>
      </c>
      <c r="F11" s="116" t="s">
        <v>102</v>
      </c>
      <c r="G11" s="116"/>
      <c r="H11" s="116"/>
      <c r="I11" s="116"/>
      <c r="J11" s="116"/>
      <c r="K11" s="117"/>
      <c r="L11" s="118" t="s">
        <v>82</v>
      </c>
      <c r="M11" s="117" t="s">
        <v>103</v>
      </c>
      <c r="N11" s="118"/>
      <c r="O11" s="118"/>
      <c r="P11" s="119" t="s">
        <v>84</v>
      </c>
      <c r="Q11" s="120"/>
      <c r="R11" s="121"/>
      <c r="S11" s="122">
        <v>515456</v>
      </c>
      <c r="T11" s="123">
        <v>149000</v>
      </c>
      <c r="U11" s="124">
        <v>732488</v>
      </c>
      <c r="V11" s="125"/>
      <c r="W11" s="125"/>
      <c r="X11" s="125"/>
      <c r="Y11" s="126">
        <v>860000</v>
      </c>
      <c r="Z11" s="127">
        <v>735000</v>
      </c>
      <c r="AA11" s="128">
        <v>737800</v>
      </c>
      <c r="AB11" s="129">
        <f t="shared" si="1"/>
        <v>127512</v>
      </c>
      <c r="AC11" s="168">
        <f t="shared" si="2"/>
        <v>7.98047315058205E-2</v>
      </c>
      <c r="AD11" s="169">
        <f t="shared" si="0"/>
        <v>-195544</v>
      </c>
      <c r="AE11" s="132"/>
      <c r="AF11" s="133"/>
      <c r="AG11" s="129"/>
      <c r="AH11" s="134"/>
      <c r="AI11" s="129"/>
      <c r="AJ11" s="135"/>
    </row>
    <row r="12" spans="1:36" ht="16" x14ac:dyDescent="0.2">
      <c r="A12" s="109" t="s">
        <v>236</v>
      </c>
      <c r="B12" s="110"/>
      <c r="C12" s="113">
        <v>45689</v>
      </c>
      <c r="D12" s="114">
        <v>3748</v>
      </c>
      <c r="E12" s="115" t="s">
        <v>104</v>
      </c>
      <c r="F12" s="116" t="s">
        <v>105</v>
      </c>
      <c r="G12" s="116"/>
      <c r="H12" s="116"/>
      <c r="I12" s="116"/>
      <c r="J12" s="116"/>
      <c r="K12" s="117"/>
      <c r="L12" s="118" t="s">
        <v>89</v>
      </c>
      <c r="M12" s="117" t="s">
        <v>83</v>
      </c>
      <c r="N12" s="118"/>
      <c r="O12" s="118"/>
      <c r="P12" s="119" t="s">
        <v>84</v>
      </c>
      <c r="Q12" s="120"/>
      <c r="R12" s="121"/>
      <c r="S12" s="122">
        <v>1415712</v>
      </c>
      <c r="T12" s="123"/>
      <c r="U12" s="124">
        <v>1246470.78</v>
      </c>
      <c r="V12" s="125"/>
      <c r="W12" s="125"/>
      <c r="X12" s="125"/>
      <c r="Y12" s="126">
        <v>1167786</v>
      </c>
      <c r="Z12" s="127"/>
      <c r="AA12" s="128">
        <v>1117786</v>
      </c>
      <c r="AB12" s="129">
        <f t="shared" si="1"/>
        <v>-78684.780000000028</v>
      </c>
      <c r="AC12" s="168">
        <f t="shared" si="2"/>
        <v>-3.4426734314211074E-2</v>
      </c>
      <c r="AD12" s="169">
        <f t="shared" si="0"/>
        <v>247926</v>
      </c>
      <c r="AE12" s="132"/>
      <c r="AF12" s="133"/>
      <c r="AG12" s="129"/>
      <c r="AH12" s="134"/>
      <c r="AI12" s="129"/>
      <c r="AJ12" s="135"/>
    </row>
    <row r="13" spans="1:36" ht="16" x14ac:dyDescent="0.2">
      <c r="A13" s="109" t="s">
        <v>236</v>
      </c>
      <c r="B13" s="110"/>
      <c r="C13" s="113">
        <v>45689</v>
      </c>
      <c r="D13" s="114">
        <v>3758</v>
      </c>
      <c r="E13" s="115" t="s">
        <v>106</v>
      </c>
      <c r="F13" s="116" t="s">
        <v>107</v>
      </c>
      <c r="G13" s="116"/>
      <c r="H13" s="116"/>
      <c r="I13" s="116"/>
      <c r="J13" s="116"/>
      <c r="K13" s="117"/>
      <c r="L13" s="118" t="s">
        <v>89</v>
      </c>
      <c r="M13" s="117" t="s">
        <v>83</v>
      </c>
      <c r="N13" s="118"/>
      <c r="O13" s="118"/>
      <c r="P13" s="119" t="s">
        <v>84</v>
      </c>
      <c r="Q13" s="120"/>
      <c r="R13" s="121"/>
      <c r="S13" s="122">
        <v>435629</v>
      </c>
      <c r="T13" s="123"/>
      <c r="U13" s="124">
        <v>446757</v>
      </c>
      <c r="V13" s="125"/>
      <c r="W13" s="125"/>
      <c r="X13" s="125"/>
      <c r="Y13" s="126">
        <v>360000</v>
      </c>
      <c r="Z13" s="127"/>
      <c r="AA13" s="128">
        <v>337264</v>
      </c>
      <c r="AB13" s="129">
        <f t="shared" si="1"/>
        <v>-86757</v>
      </c>
      <c r="AC13" s="168">
        <f t="shared" si="2"/>
        <v>-0.12442489501824273</v>
      </c>
      <c r="AD13" s="169">
        <f t="shared" si="0"/>
        <v>75629</v>
      </c>
      <c r="AE13" s="132"/>
      <c r="AF13" s="133"/>
      <c r="AG13" s="129"/>
      <c r="AH13" s="134"/>
      <c r="AI13" s="129"/>
      <c r="AJ13" s="135"/>
    </row>
    <row r="14" spans="1:36" ht="16" x14ac:dyDescent="0.2">
      <c r="A14" s="109" t="s">
        <v>236</v>
      </c>
      <c r="B14" s="110"/>
      <c r="C14" s="113">
        <v>45689</v>
      </c>
      <c r="D14" s="114">
        <v>3759</v>
      </c>
      <c r="E14" s="115" t="s">
        <v>108</v>
      </c>
      <c r="F14" s="116" t="s">
        <v>109</v>
      </c>
      <c r="G14" s="116"/>
      <c r="H14" s="116"/>
      <c r="I14" s="116"/>
      <c r="J14" s="116"/>
      <c r="K14" s="117"/>
      <c r="L14" s="118" t="s">
        <v>89</v>
      </c>
      <c r="M14" s="117" t="s">
        <v>83</v>
      </c>
      <c r="N14" s="118"/>
      <c r="O14" s="118"/>
      <c r="P14" s="119" t="s">
        <v>84</v>
      </c>
      <c r="Q14" s="120"/>
      <c r="R14" s="121"/>
      <c r="S14" s="122">
        <v>114844</v>
      </c>
      <c r="T14" s="123"/>
      <c r="U14" s="124">
        <v>101831</v>
      </c>
      <c r="V14" s="125"/>
      <c r="W14" s="125"/>
      <c r="X14" s="125"/>
      <c r="Y14" s="126">
        <v>90100</v>
      </c>
      <c r="Z14" s="127">
        <v>84000</v>
      </c>
      <c r="AA14" s="128">
        <v>79947</v>
      </c>
      <c r="AB14" s="129">
        <f t="shared" si="1"/>
        <v>-11731</v>
      </c>
      <c r="AC14" s="168">
        <f t="shared" si="2"/>
        <v>-6.898680952913018E-2</v>
      </c>
      <c r="AD14" s="169">
        <f t="shared" si="0"/>
        <v>24744</v>
      </c>
      <c r="AE14" s="132"/>
      <c r="AF14" s="133"/>
      <c r="AG14" s="129"/>
      <c r="AH14" s="134"/>
      <c r="AI14" s="129"/>
      <c r="AJ14" s="135"/>
    </row>
    <row r="15" spans="1:36" ht="16" x14ac:dyDescent="0.2">
      <c r="A15" s="109" t="s">
        <v>236</v>
      </c>
      <c r="B15" s="110"/>
      <c r="C15" s="113">
        <v>45689</v>
      </c>
      <c r="D15" s="114">
        <v>3770</v>
      </c>
      <c r="E15" s="115" t="s">
        <v>110</v>
      </c>
      <c r="F15" s="116" t="s">
        <v>111</v>
      </c>
      <c r="G15" s="116"/>
      <c r="H15" s="116"/>
      <c r="I15" s="116"/>
      <c r="J15" s="116"/>
      <c r="K15" s="117"/>
      <c r="L15" s="118" t="s">
        <v>89</v>
      </c>
      <c r="M15" s="117" t="s">
        <v>83</v>
      </c>
      <c r="N15" s="118"/>
      <c r="O15" s="118"/>
      <c r="P15" s="119" t="s">
        <v>84</v>
      </c>
      <c r="Q15" s="120"/>
      <c r="R15" s="121"/>
      <c r="S15" s="122">
        <v>190200</v>
      </c>
      <c r="T15" s="123"/>
      <c r="U15" s="124">
        <v>44401.490000000005</v>
      </c>
      <c r="V15" s="125"/>
      <c r="W15" s="125"/>
      <c r="X15" s="125"/>
      <c r="Y15" s="126">
        <v>126163</v>
      </c>
      <c r="Z15" s="127">
        <v>89000</v>
      </c>
      <c r="AA15" s="128">
        <v>126163</v>
      </c>
      <c r="AB15" s="129">
        <f t="shared" si="1"/>
        <v>81761.509999999995</v>
      </c>
      <c r="AC15" s="168">
        <f t="shared" si="2"/>
        <v>0.32403125322004073</v>
      </c>
      <c r="AD15" s="169">
        <f t="shared" si="0"/>
        <v>64037</v>
      </c>
      <c r="AE15" s="132"/>
      <c r="AF15" s="133"/>
      <c r="AG15" s="129"/>
      <c r="AH15" s="134"/>
      <c r="AI15" s="129"/>
      <c r="AJ15" s="135"/>
    </row>
    <row r="16" spans="1:36" ht="16" x14ac:dyDescent="0.2">
      <c r="A16" s="109" t="s">
        <v>236</v>
      </c>
      <c r="B16" s="110"/>
      <c r="C16" s="113">
        <v>45689</v>
      </c>
      <c r="D16" s="114">
        <v>3777</v>
      </c>
      <c r="E16" s="115" t="s">
        <v>113</v>
      </c>
      <c r="F16" s="116" t="s">
        <v>114</v>
      </c>
      <c r="G16" s="116"/>
      <c r="H16" s="116"/>
      <c r="I16" s="116"/>
      <c r="J16" s="116"/>
      <c r="K16" s="117"/>
      <c r="L16" s="118" t="s">
        <v>82</v>
      </c>
      <c r="M16" s="117" t="s">
        <v>83</v>
      </c>
      <c r="N16" s="118"/>
      <c r="O16" s="118"/>
      <c r="P16" s="119" t="s">
        <v>97</v>
      </c>
      <c r="Q16" s="120"/>
      <c r="R16" s="121"/>
      <c r="S16" s="122">
        <v>321134</v>
      </c>
      <c r="T16" s="123"/>
      <c r="U16" s="124">
        <v>351811.39</v>
      </c>
      <c r="V16" s="125"/>
      <c r="W16" s="125"/>
      <c r="X16" s="125"/>
      <c r="Y16" s="126">
        <v>350793</v>
      </c>
      <c r="Z16" s="127">
        <v>350793</v>
      </c>
      <c r="AA16" s="128"/>
      <c r="AB16" s="129">
        <f t="shared" si="1"/>
        <v>-1018.390000000014</v>
      </c>
      <c r="AC16" s="168">
        <f t="shared" si="2"/>
        <v>-2.9031081007888241E-3</v>
      </c>
      <c r="AD16" s="169">
        <f t="shared" si="0"/>
        <v>-29659</v>
      </c>
      <c r="AE16" s="132"/>
      <c r="AF16" s="133"/>
      <c r="AG16" s="129"/>
      <c r="AH16" s="134"/>
      <c r="AI16" s="129"/>
      <c r="AJ16" s="135"/>
    </row>
    <row r="17" spans="1:36" ht="16" x14ac:dyDescent="0.2">
      <c r="A17" s="109" t="s">
        <v>236</v>
      </c>
      <c r="B17" s="110"/>
      <c r="C17" s="113">
        <v>45689</v>
      </c>
      <c r="D17" s="114">
        <v>3779</v>
      </c>
      <c r="E17" s="115" t="s">
        <v>115</v>
      </c>
      <c r="F17" s="116" t="s">
        <v>116</v>
      </c>
      <c r="G17" s="116"/>
      <c r="H17" s="116"/>
      <c r="I17" s="116"/>
      <c r="J17" s="116"/>
      <c r="K17" s="117"/>
      <c r="L17" s="118" t="s">
        <v>82</v>
      </c>
      <c r="M17" s="117" t="s">
        <v>103</v>
      </c>
      <c r="N17" s="118"/>
      <c r="O17" s="118"/>
      <c r="P17" s="119" t="s">
        <v>84</v>
      </c>
      <c r="Q17" s="120"/>
      <c r="R17" s="121"/>
      <c r="S17" s="122">
        <v>1819425</v>
      </c>
      <c r="T17" s="123">
        <v>515000</v>
      </c>
      <c r="U17" s="124">
        <v>1997966</v>
      </c>
      <c r="V17" s="125"/>
      <c r="W17" s="125"/>
      <c r="X17" s="125"/>
      <c r="Y17" s="126">
        <v>2285000</v>
      </c>
      <c r="Z17" s="127">
        <v>2141231</v>
      </c>
      <c r="AA17" s="128">
        <v>2130640</v>
      </c>
      <c r="AB17" s="129">
        <f t="shared" si="1"/>
        <v>287034</v>
      </c>
      <c r="AC17" s="168">
        <f t="shared" si="2"/>
        <v>6.5003940538630872E-2</v>
      </c>
      <c r="AD17" s="169">
        <f t="shared" si="0"/>
        <v>49425</v>
      </c>
      <c r="AE17" s="132"/>
      <c r="AF17" s="133"/>
      <c r="AG17" s="129"/>
      <c r="AH17" s="134"/>
      <c r="AI17" s="129"/>
      <c r="AJ17" s="135"/>
    </row>
    <row r="18" spans="1:36" ht="16" x14ac:dyDescent="0.2">
      <c r="A18" s="109" t="s">
        <v>236</v>
      </c>
      <c r="B18" s="110"/>
      <c r="C18" s="113">
        <v>45689</v>
      </c>
      <c r="D18" s="114">
        <v>3780</v>
      </c>
      <c r="E18" s="115" t="s">
        <v>117</v>
      </c>
      <c r="F18" s="116" t="s">
        <v>118</v>
      </c>
      <c r="G18" s="116"/>
      <c r="H18" s="116"/>
      <c r="I18" s="116"/>
      <c r="J18" s="116"/>
      <c r="K18" s="117"/>
      <c r="L18" s="118" t="s">
        <v>89</v>
      </c>
      <c r="M18" s="117" t="s">
        <v>96</v>
      </c>
      <c r="N18" s="118"/>
      <c r="O18" s="118"/>
      <c r="P18" s="119" t="s">
        <v>84</v>
      </c>
      <c r="Q18" s="120"/>
      <c r="R18" s="121"/>
      <c r="S18" s="122">
        <v>83950</v>
      </c>
      <c r="T18" s="123"/>
      <c r="U18" s="124">
        <v>48146.8</v>
      </c>
      <c r="V18" s="125"/>
      <c r="W18" s="125"/>
      <c r="X18" s="125"/>
      <c r="Y18" s="126">
        <v>63760</v>
      </c>
      <c r="Z18" s="127">
        <v>62195.25</v>
      </c>
      <c r="AA18" s="128">
        <v>60790</v>
      </c>
      <c r="AB18" s="129">
        <f t="shared" si="1"/>
        <v>15613.199999999997</v>
      </c>
      <c r="AC18" s="168">
        <f t="shared" si="2"/>
        <v>0.1253568847852268</v>
      </c>
      <c r="AD18" s="169">
        <f t="shared" si="0"/>
        <v>20190</v>
      </c>
      <c r="AE18" s="132"/>
      <c r="AF18" s="133"/>
      <c r="AG18" s="129"/>
      <c r="AH18" s="134"/>
      <c r="AI18" s="129"/>
      <c r="AJ18" s="135"/>
    </row>
    <row r="19" spans="1:36" ht="16" x14ac:dyDescent="0.2">
      <c r="A19" s="109" t="s">
        <v>236</v>
      </c>
      <c r="B19" s="110"/>
      <c r="C19" s="113">
        <v>45689</v>
      </c>
      <c r="D19" s="114">
        <v>3781</v>
      </c>
      <c r="E19" s="115" t="s">
        <v>119</v>
      </c>
      <c r="F19" s="116" t="s">
        <v>120</v>
      </c>
      <c r="G19" s="116"/>
      <c r="H19" s="116"/>
      <c r="I19" s="116"/>
      <c r="J19" s="116"/>
      <c r="K19" s="117"/>
      <c r="L19" s="118" t="s">
        <v>82</v>
      </c>
      <c r="M19" s="117" t="s">
        <v>83</v>
      </c>
      <c r="N19" s="118"/>
      <c r="O19" s="118"/>
      <c r="P19" s="119" t="s">
        <v>84</v>
      </c>
      <c r="Q19" s="120"/>
      <c r="R19" s="121"/>
      <c r="S19" s="122">
        <v>281642</v>
      </c>
      <c r="T19" s="123">
        <v>87188</v>
      </c>
      <c r="U19" s="124">
        <v>230276</v>
      </c>
      <c r="V19" s="125"/>
      <c r="W19" s="125"/>
      <c r="X19" s="125"/>
      <c r="Y19" s="126">
        <v>325000</v>
      </c>
      <c r="Z19" s="127">
        <v>290318</v>
      </c>
      <c r="AA19" s="128">
        <v>319016</v>
      </c>
      <c r="AB19" s="129">
        <f t="shared" si="1"/>
        <v>94724</v>
      </c>
      <c r="AC19" s="168">
        <f t="shared" si="2"/>
        <v>0.14708330227820426</v>
      </c>
      <c r="AD19" s="169">
        <f t="shared" si="0"/>
        <v>43830</v>
      </c>
      <c r="AE19" s="132"/>
      <c r="AF19" s="133"/>
      <c r="AG19" s="129"/>
      <c r="AH19" s="134"/>
      <c r="AI19" s="129"/>
      <c r="AJ19" s="135"/>
    </row>
    <row r="20" spans="1:36" ht="16" x14ac:dyDescent="0.2">
      <c r="A20" s="109" t="s">
        <v>236</v>
      </c>
      <c r="B20" s="110"/>
      <c r="C20" s="113">
        <v>45689</v>
      </c>
      <c r="D20" s="114">
        <v>3783</v>
      </c>
      <c r="E20" s="115" t="s">
        <v>121</v>
      </c>
      <c r="F20" s="116" t="s">
        <v>122</v>
      </c>
      <c r="G20" s="116"/>
      <c r="H20" s="116"/>
      <c r="I20" s="116"/>
      <c r="J20" s="116"/>
      <c r="K20" s="117"/>
      <c r="L20" s="118" t="s">
        <v>89</v>
      </c>
      <c r="M20" s="117" t="s">
        <v>83</v>
      </c>
      <c r="N20" s="118"/>
      <c r="O20" s="118"/>
      <c r="P20" s="119" t="s">
        <v>84</v>
      </c>
      <c r="Q20" s="120"/>
      <c r="R20" s="121"/>
      <c r="S20" s="122">
        <v>156900.41</v>
      </c>
      <c r="T20" s="123"/>
      <c r="U20" s="124">
        <v>169391</v>
      </c>
      <c r="V20" s="125"/>
      <c r="W20" s="125"/>
      <c r="X20" s="125"/>
      <c r="Y20" s="126">
        <v>146200</v>
      </c>
      <c r="Z20" s="127"/>
      <c r="AA20" s="128">
        <v>140091</v>
      </c>
      <c r="AB20" s="129">
        <f t="shared" si="1"/>
        <v>-23191</v>
      </c>
      <c r="AC20" s="168">
        <f t="shared" si="2"/>
        <v>-8.100499142480902E-2</v>
      </c>
      <c r="AD20" s="169">
        <f t="shared" si="0"/>
        <v>10700.410000000003</v>
      </c>
      <c r="AE20" s="132"/>
      <c r="AF20" s="133"/>
      <c r="AG20" s="129"/>
      <c r="AH20" s="134"/>
      <c r="AI20" s="129"/>
      <c r="AJ20" s="135"/>
    </row>
    <row r="21" spans="1:36" ht="16" x14ac:dyDescent="0.2">
      <c r="A21" s="109" t="s">
        <v>236</v>
      </c>
      <c r="B21" s="110"/>
      <c r="C21" s="113">
        <v>45689</v>
      </c>
      <c r="D21" s="114">
        <v>3800</v>
      </c>
      <c r="E21" s="115" t="s">
        <v>123</v>
      </c>
      <c r="F21" s="116" t="s">
        <v>124</v>
      </c>
      <c r="G21" s="116"/>
      <c r="H21" s="116"/>
      <c r="I21" s="116"/>
      <c r="J21" s="116"/>
      <c r="K21" s="117"/>
      <c r="L21" s="118" t="s">
        <v>89</v>
      </c>
      <c r="M21" s="117" t="s">
        <v>83</v>
      </c>
      <c r="N21" s="118"/>
      <c r="O21" s="118"/>
      <c r="P21" s="119"/>
      <c r="Q21" s="120"/>
      <c r="R21" s="121"/>
      <c r="S21" s="122"/>
      <c r="T21" s="123"/>
      <c r="U21" s="124">
        <v>0</v>
      </c>
      <c r="V21" s="125"/>
      <c r="W21" s="125"/>
      <c r="X21" s="125"/>
      <c r="Y21" s="126"/>
      <c r="Z21" s="127"/>
      <c r="AA21" s="128"/>
      <c r="AB21" s="129">
        <f t="shared" si="1"/>
        <v>0</v>
      </c>
      <c r="AC21" s="168" t="e">
        <f t="shared" si="2"/>
        <v>#DIV/0!</v>
      </c>
      <c r="AD21" s="169">
        <f t="shared" si="0"/>
        <v>0</v>
      </c>
      <c r="AE21" s="132"/>
      <c r="AF21" s="133"/>
      <c r="AG21" s="129"/>
      <c r="AH21" s="134"/>
      <c r="AI21" s="129"/>
      <c r="AJ21" s="135"/>
    </row>
    <row r="22" spans="1:36" ht="16" x14ac:dyDescent="0.2">
      <c r="A22" s="109" t="s">
        <v>236</v>
      </c>
      <c r="B22" s="110"/>
      <c r="C22" s="113">
        <v>45689</v>
      </c>
      <c r="D22" s="114">
        <v>3804</v>
      </c>
      <c r="E22" s="115" t="s">
        <v>125</v>
      </c>
      <c r="F22" s="116" t="s">
        <v>126</v>
      </c>
      <c r="G22" s="116"/>
      <c r="H22" s="116"/>
      <c r="I22" s="116"/>
      <c r="J22" s="116"/>
      <c r="K22" s="117"/>
      <c r="L22" s="118" t="s">
        <v>89</v>
      </c>
      <c r="M22" s="117" t="s">
        <v>100</v>
      </c>
      <c r="N22" s="118"/>
      <c r="O22" s="118"/>
      <c r="P22" s="119" t="s">
        <v>84</v>
      </c>
      <c r="Q22" s="120"/>
      <c r="R22" s="121"/>
      <c r="S22" s="122">
        <v>697946.73</v>
      </c>
      <c r="T22" s="123"/>
      <c r="U22" s="124">
        <v>439577</v>
      </c>
      <c r="V22" s="125"/>
      <c r="W22" s="125"/>
      <c r="X22" s="125"/>
      <c r="Y22" s="126">
        <v>590000</v>
      </c>
      <c r="Z22" s="127">
        <v>560500</v>
      </c>
      <c r="AA22" s="128">
        <v>570047</v>
      </c>
      <c r="AB22" s="129">
        <f t="shared" si="1"/>
        <v>150423</v>
      </c>
      <c r="AC22" s="168">
        <f t="shared" si="2"/>
        <v>0.12966974613959606</v>
      </c>
      <c r="AD22" s="169">
        <f t="shared" si="0"/>
        <v>107946.72999999998</v>
      </c>
      <c r="AE22" s="132"/>
      <c r="AF22" s="133"/>
      <c r="AG22" s="129"/>
      <c r="AH22" s="134"/>
      <c r="AI22" s="129"/>
      <c r="AJ22" s="135"/>
    </row>
    <row r="23" spans="1:36" ht="16" x14ac:dyDescent="0.2">
      <c r="A23" s="109" t="s">
        <v>236</v>
      </c>
      <c r="B23" s="110"/>
      <c r="C23" s="113">
        <v>45689</v>
      </c>
      <c r="D23" s="114">
        <v>3806</v>
      </c>
      <c r="E23" s="115" t="s">
        <v>127</v>
      </c>
      <c r="F23" s="116" t="s">
        <v>128</v>
      </c>
      <c r="G23" s="116"/>
      <c r="H23" s="116"/>
      <c r="I23" s="116"/>
      <c r="J23" s="116"/>
      <c r="K23" s="117"/>
      <c r="L23" s="118" t="s">
        <v>82</v>
      </c>
      <c r="M23" s="117" t="s">
        <v>83</v>
      </c>
      <c r="N23" s="118"/>
      <c r="O23" s="118"/>
      <c r="P23" s="119" t="s">
        <v>84</v>
      </c>
      <c r="Q23" s="120"/>
      <c r="R23" s="121"/>
      <c r="S23" s="122">
        <v>34982</v>
      </c>
      <c r="T23" s="123"/>
      <c r="U23" s="124">
        <v>0</v>
      </c>
      <c r="V23" s="125"/>
      <c r="W23" s="125"/>
      <c r="X23" s="125"/>
      <c r="Y23" s="126"/>
      <c r="Z23" s="127"/>
      <c r="AA23" s="128"/>
      <c r="AB23" s="129">
        <f t="shared" si="1"/>
        <v>0</v>
      </c>
      <c r="AC23" s="168" t="e">
        <f t="shared" si="2"/>
        <v>#DIV/0!</v>
      </c>
      <c r="AD23" s="169">
        <f t="shared" si="0"/>
        <v>34982</v>
      </c>
      <c r="AE23" s="132"/>
      <c r="AF23" s="133"/>
      <c r="AG23" s="129"/>
      <c r="AH23" s="134"/>
      <c r="AI23" s="129"/>
      <c r="AJ23" s="135"/>
    </row>
    <row r="24" spans="1:36" ht="16" x14ac:dyDescent="0.2">
      <c r="A24" s="109" t="s">
        <v>236</v>
      </c>
      <c r="B24" s="110"/>
      <c r="C24" s="113">
        <v>45689</v>
      </c>
      <c r="D24" s="114">
        <v>3811</v>
      </c>
      <c r="E24" s="115" t="s">
        <v>129</v>
      </c>
      <c r="F24" s="116" t="s">
        <v>130</v>
      </c>
      <c r="G24" s="116"/>
      <c r="H24" s="116"/>
      <c r="I24" s="116"/>
      <c r="J24" s="116"/>
      <c r="K24" s="117"/>
      <c r="L24" s="118" t="s">
        <v>82</v>
      </c>
      <c r="M24" s="117" t="s">
        <v>103</v>
      </c>
      <c r="N24" s="118"/>
      <c r="O24" s="118"/>
      <c r="P24" s="119" t="s">
        <v>84</v>
      </c>
      <c r="Q24" s="120"/>
      <c r="R24" s="121"/>
      <c r="S24" s="122">
        <v>1816695.25</v>
      </c>
      <c r="T24" s="123">
        <v>95000</v>
      </c>
      <c r="U24" s="124">
        <v>1439898</v>
      </c>
      <c r="V24" s="125"/>
      <c r="W24" s="125"/>
      <c r="X24" s="125"/>
      <c r="Y24" s="126">
        <v>1591000</v>
      </c>
      <c r="Z24" s="127"/>
      <c r="AA24" s="128">
        <v>1516510</v>
      </c>
      <c r="AB24" s="129">
        <f t="shared" si="1"/>
        <v>151102</v>
      </c>
      <c r="AC24" s="168">
        <f t="shared" si="2"/>
        <v>4.8624783186538421E-2</v>
      </c>
      <c r="AD24" s="169">
        <f t="shared" si="0"/>
        <v>320695.25</v>
      </c>
      <c r="AE24" s="132"/>
      <c r="AF24" s="133"/>
      <c r="AG24" s="129"/>
      <c r="AH24" s="134"/>
      <c r="AI24" s="129"/>
      <c r="AJ24" s="135"/>
    </row>
    <row r="25" spans="1:36" ht="16" x14ac:dyDescent="0.2">
      <c r="A25" s="109" t="s">
        <v>236</v>
      </c>
      <c r="B25" s="110"/>
      <c r="C25" s="113">
        <v>45689</v>
      </c>
      <c r="D25" s="114">
        <v>3813</v>
      </c>
      <c r="E25" s="115" t="s">
        <v>131</v>
      </c>
      <c r="F25" s="116" t="s">
        <v>102</v>
      </c>
      <c r="G25" s="116"/>
      <c r="H25" s="116"/>
      <c r="I25" s="116"/>
      <c r="J25" s="116"/>
      <c r="K25" s="117"/>
      <c r="L25" s="118" t="s">
        <v>82</v>
      </c>
      <c r="M25" s="117" t="s">
        <v>103</v>
      </c>
      <c r="N25" s="118"/>
      <c r="O25" s="118"/>
      <c r="P25" s="119" t="s">
        <v>84</v>
      </c>
      <c r="Q25" s="120"/>
      <c r="R25" s="121"/>
      <c r="S25" s="122">
        <v>7697085</v>
      </c>
      <c r="T25" s="123">
        <v>185000</v>
      </c>
      <c r="U25" s="124">
        <v>4979896</v>
      </c>
      <c r="V25" s="125"/>
      <c r="W25" s="125"/>
      <c r="X25" s="125"/>
      <c r="Y25" s="126">
        <v>5995000</v>
      </c>
      <c r="Z25" s="127"/>
      <c r="AA25" s="128">
        <v>5854240</v>
      </c>
      <c r="AB25" s="129">
        <f t="shared" si="1"/>
        <v>1015104</v>
      </c>
      <c r="AC25" s="168">
        <f t="shared" si="2"/>
        <v>8.5668279147017024E-2</v>
      </c>
      <c r="AD25" s="169">
        <f t="shared" si="0"/>
        <v>1887085</v>
      </c>
      <c r="AE25" s="132"/>
      <c r="AF25" s="133"/>
      <c r="AG25" s="129"/>
      <c r="AH25" s="134"/>
      <c r="AI25" s="129"/>
      <c r="AJ25" s="135"/>
    </row>
    <row r="26" spans="1:36" ht="16" x14ac:dyDescent="0.2">
      <c r="A26" s="109" t="s">
        <v>236</v>
      </c>
      <c r="B26" s="110"/>
      <c r="C26" s="113">
        <v>45689</v>
      </c>
      <c r="D26" s="114">
        <v>3821</v>
      </c>
      <c r="E26" s="115" t="s">
        <v>132</v>
      </c>
      <c r="F26" s="116" t="s">
        <v>102</v>
      </c>
      <c r="G26" s="116"/>
      <c r="H26" s="116"/>
      <c r="I26" s="116"/>
      <c r="J26" s="116"/>
      <c r="K26" s="117"/>
      <c r="L26" s="118" t="s">
        <v>82</v>
      </c>
      <c r="M26" s="117" t="s">
        <v>103</v>
      </c>
      <c r="N26" s="118"/>
      <c r="O26" s="118"/>
      <c r="P26" s="119" t="s">
        <v>84</v>
      </c>
      <c r="Q26" s="120"/>
      <c r="R26" s="121"/>
      <c r="S26" s="122">
        <v>202543</v>
      </c>
      <c r="T26" s="123"/>
      <c r="U26" s="124">
        <v>181606.65</v>
      </c>
      <c r="V26" s="125"/>
      <c r="W26" s="125"/>
      <c r="X26" s="125"/>
      <c r="Y26" s="126">
        <v>223055</v>
      </c>
      <c r="Z26" s="127"/>
      <c r="AA26" s="128">
        <v>190055</v>
      </c>
      <c r="AB26" s="129">
        <f t="shared" si="1"/>
        <v>41448.350000000006</v>
      </c>
      <c r="AC26" s="168">
        <f t="shared" si="2"/>
        <v>0.10033247803248531</v>
      </c>
      <c r="AD26" s="169">
        <f t="shared" si="0"/>
        <v>-20512</v>
      </c>
      <c r="AE26" s="132"/>
      <c r="AF26" s="133"/>
      <c r="AG26" s="129"/>
      <c r="AH26" s="134"/>
      <c r="AI26" s="129"/>
      <c r="AJ26" s="135"/>
    </row>
    <row r="27" spans="1:36" ht="16" x14ac:dyDescent="0.2">
      <c r="A27" s="109" t="s">
        <v>236</v>
      </c>
      <c r="B27" s="110"/>
      <c r="C27" s="113">
        <v>45689</v>
      </c>
      <c r="D27" s="114">
        <v>3826</v>
      </c>
      <c r="E27" s="115" t="s">
        <v>133</v>
      </c>
      <c r="F27" s="116" t="s">
        <v>134</v>
      </c>
      <c r="G27" s="116"/>
      <c r="H27" s="116"/>
      <c r="I27" s="116"/>
      <c r="J27" s="116"/>
      <c r="K27" s="117"/>
      <c r="L27" s="118" t="s">
        <v>82</v>
      </c>
      <c r="M27" s="117" t="s">
        <v>100</v>
      </c>
      <c r="N27" s="118"/>
      <c r="O27" s="118"/>
      <c r="P27" s="119" t="s">
        <v>84</v>
      </c>
      <c r="Q27" s="120"/>
      <c r="R27" s="121"/>
      <c r="S27" s="122">
        <v>248142</v>
      </c>
      <c r="T27" s="123"/>
      <c r="U27" s="124">
        <v>178232.5</v>
      </c>
      <c r="V27" s="125"/>
      <c r="W27" s="125"/>
      <c r="X27" s="125"/>
      <c r="Y27" s="126">
        <v>213750</v>
      </c>
      <c r="Z27" s="127">
        <v>199858</v>
      </c>
      <c r="AA27" s="128">
        <v>198752</v>
      </c>
      <c r="AB27" s="129">
        <f t="shared" si="1"/>
        <v>35517.5</v>
      </c>
      <c r="AC27" s="168">
        <f t="shared" si="2"/>
        <v>8.610261283581655E-2</v>
      </c>
      <c r="AD27" s="169">
        <f t="shared" si="0"/>
        <v>34392</v>
      </c>
      <c r="AE27" s="132"/>
      <c r="AF27" s="133"/>
      <c r="AG27" s="129"/>
      <c r="AH27" s="134"/>
      <c r="AI27" s="129"/>
      <c r="AJ27" s="135"/>
    </row>
    <row r="28" spans="1:36" ht="16" x14ac:dyDescent="0.2">
      <c r="A28" s="109" t="s">
        <v>236</v>
      </c>
      <c r="B28" s="110"/>
      <c r="C28" s="113">
        <v>45689</v>
      </c>
      <c r="D28" s="114">
        <v>3829</v>
      </c>
      <c r="E28" s="115" t="s">
        <v>135</v>
      </c>
      <c r="F28" s="116" t="s">
        <v>136</v>
      </c>
      <c r="G28" s="116"/>
      <c r="H28" s="116"/>
      <c r="I28" s="116"/>
      <c r="J28" s="116"/>
      <c r="K28" s="117"/>
      <c r="L28" s="118" t="s">
        <v>82</v>
      </c>
      <c r="M28" s="117" t="s">
        <v>100</v>
      </c>
      <c r="N28" s="118"/>
      <c r="O28" s="118"/>
      <c r="P28" s="119" t="s">
        <v>137</v>
      </c>
      <c r="Q28" s="120"/>
      <c r="R28" s="121"/>
      <c r="S28" s="122">
        <v>821951</v>
      </c>
      <c r="T28" s="123">
        <v>1425</v>
      </c>
      <c r="U28" s="124">
        <v>359014.88</v>
      </c>
      <c r="V28" s="125"/>
      <c r="W28" s="125"/>
      <c r="X28" s="125"/>
      <c r="Y28" s="126">
        <v>516556</v>
      </c>
      <c r="Z28" s="127">
        <v>467483</v>
      </c>
      <c r="AA28" s="128"/>
      <c r="AB28" s="129">
        <f t="shared" si="1"/>
        <v>157541.12</v>
      </c>
      <c r="AC28" s="168">
        <f t="shared" si="2"/>
        <v>0.3049836222984536</v>
      </c>
      <c r="AD28" s="169">
        <f t="shared" si="0"/>
        <v>306820</v>
      </c>
      <c r="AE28" s="132"/>
      <c r="AF28" s="133"/>
      <c r="AG28" s="129"/>
      <c r="AH28" s="134"/>
      <c r="AI28" s="129"/>
      <c r="AJ28" s="135"/>
    </row>
    <row r="29" spans="1:36" ht="16" x14ac:dyDescent="0.2">
      <c r="A29" s="109" t="s">
        <v>236</v>
      </c>
      <c r="B29" s="110"/>
      <c r="C29" s="113">
        <v>45689</v>
      </c>
      <c r="D29" s="114">
        <v>3832</v>
      </c>
      <c r="E29" s="115" t="s">
        <v>138</v>
      </c>
      <c r="F29" s="116" t="s">
        <v>139</v>
      </c>
      <c r="G29" s="116"/>
      <c r="H29" s="116"/>
      <c r="I29" s="116"/>
      <c r="J29" s="116"/>
      <c r="K29" s="117"/>
      <c r="L29" s="118" t="s">
        <v>89</v>
      </c>
      <c r="M29" s="117" t="s">
        <v>83</v>
      </c>
      <c r="N29" s="118"/>
      <c r="O29" s="118"/>
      <c r="P29" s="119" t="s">
        <v>84</v>
      </c>
      <c r="Q29" s="120"/>
      <c r="R29" s="121"/>
      <c r="S29" s="122">
        <v>258780.79999999999</v>
      </c>
      <c r="T29" s="123"/>
      <c r="U29" s="124">
        <v>189997.54</v>
      </c>
      <c r="V29" s="125"/>
      <c r="W29" s="125"/>
      <c r="X29" s="125"/>
      <c r="Y29" s="126">
        <v>191198</v>
      </c>
      <c r="Z29" s="127"/>
      <c r="AA29" s="128">
        <v>187198</v>
      </c>
      <c r="AB29" s="129">
        <f t="shared" si="1"/>
        <v>1200.4599999999919</v>
      </c>
      <c r="AC29" s="168">
        <f t="shared" si="2"/>
        <v>3.1724965380183507E-3</v>
      </c>
      <c r="AD29" s="169">
        <f t="shared" si="0"/>
        <v>67582.799999999988</v>
      </c>
      <c r="AE29" s="132"/>
      <c r="AF29" s="133"/>
      <c r="AG29" s="129"/>
      <c r="AH29" s="134"/>
      <c r="AI29" s="129"/>
      <c r="AJ29" s="135"/>
    </row>
    <row r="30" spans="1:36" ht="16" x14ac:dyDescent="0.2">
      <c r="A30" s="109" t="s">
        <v>236</v>
      </c>
      <c r="B30" s="110"/>
      <c r="C30" s="113">
        <v>45689</v>
      </c>
      <c r="D30" s="114">
        <v>3833</v>
      </c>
      <c r="E30" s="115" t="s">
        <v>140</v>
      </c>
      <c r="F30" s="116" t="s">
        <v>141</v>
      </c>
      <c r="G30" s="116"/>
      <c r="H30" s="116"/>
      <c r="I30" s="116"/>
      <c r="J30" s="116"/>
      <c r="K30" s="117"/>
      <c r="L30" s="118" t="s">
        <v>82</v>
      </c>
      <c r="M30" s="117" t="s">
        <v>100</v>
      </c>
      <c r="N30" s="118"/>
      <c r="O30" s="118"/>
      <c r="P30" s="119" t="s">
        <v>84</v>
      </c>
      <c r="Q30" s="120"/>
      <c r="R30" s="121"/>
      <c r="S30" s="122">
        <v>701289</v>
      </c>
      <c r="T30" s="123"/>
      <c r="U30" s="124">
        <v>172570</v>
      </c>
      <c r="V30" s="125"/>
      <c r="W30" s="125"/>
      <c r="X30" s="125"/>
      <c r="Y30" s="126">
        <v>240000</v>
      </c>
      <c r="Z30" s="127"/>
      <c r="AA30" s="128">
        <v>235593</v>
      </c>
      <c r="AB30" s="129">
        <f t="shared" si="1"/>
        <v>67430</v>
      </c>
      <c r="AC30" s="168">
        <f t="shared" si="2"/>
        <v>0.14178089248580195</v>
      </c>
      <c r="AD30" s="169">
        <f t="shared" si="0"/>
        <v>461289</v>
      </c>
      <c r="AE30" s="132"/>
      <c r="AF30" s="133"/>
      <c r="AG30" s="129"/>
      <c r="AH30" s="134"/>
      <c r="AI30" s="129"/>
      <c r="AJ30" s="135"/>
    </row>
    <row r="31" spans="1:36" ht="16" x14ac:dyDescent="0.2">
      <c r="A31" s="109" t="s">
        <v>236</v>
      </c>
      <c r="B31" s="110"/>
      <c r="C31" s="113">
        <v>45689</v>
      </c>
      <c r="D31" s="114">
        <v>3836</v>
      </c>
      <c r="E31" s="115" t="s">
        <v>142</v>
      </c>
      <c r="F31" s="116" t="s">
        <v>143</v>
      </c>
      <c r="G31" s="116"/>
      <c r="H31" s="116"/>
      <c r="I31" s="116"/>
      <c r="J31" s="116"/>
      <c r="K31" s="117"/>
      <c r="L31" s="118" t="s">
        <v>82</v>
      </c>
      <c r="M31" s="117" t="s">
        <v>83</v>
      </c>
      <c r="N31" s="118"/>
      <c r="O31" s="118"/>
      <c r="P31" s="119" t="s">
        <v>84</v>
      </c>
      <c r="Q31" s="120"/>
      <c r="R31" s="121"/>
      <c r="S31" s="122">
        <v>95719</v>
      </c>
      <c r="T31" s="123">
        <v>45768</v>
      </c>
      <c r="U31" s="124">
        <v>111554.59</v>
      </c>
      <c r="V31" s="125"/>
      <c r="W31" s="125"/>
      <c r="X31" s="125"/>
      <c r="Y31" s="126">
        <v>182133</v>
      </c>
      <c r="Z31" s="127">
        <v>163919</v>
      </c>
      <c r="AA31" s="128">
        <v>162134</v>
      </c>
      <c r="AB31" s="129">
        <f t="shared" si="1"/>
        <v>70578.41</v>
      </c>
      <c r="AC31" s="168">
        <f t="shared" si="2"/>
        <v>0.20501067485411034</v>
      </c>
      <c r="AD31" s="169">
        <f t="shared" si="0"/>
        <v>-40646</v>
      </c>
      <c r="AE31" s="132"/>
      <c r="AF31" s="133"/>
      <c r="AG31" s="129"/>
      <c r="AH31" s="134"/>
      <c r="AI31" s="129"/>
      <c r="AJ31" s="135"/>
    </row>
    <row r="32" spans="1:36" ht="16" x14ac:dyDescent="0.2">
      <c r="A32" s="109" t="s">
        <v>236</v>
      </c>
      <c r="B32" s="110"/>
      <c r="C32" s="113">
        <v>45689</v>
      </c>
      <c r="D32" s="114">
        <v>3844</v>
      </c>
      <c r="E32" s="115" t="s">
        <v>144</v>
      </c>
      <c r="F32" s="116" t="s">
        <v>145</v>
      </c>
      <c r="G32" s="116"/>
      <c r="H32" s="116"/>
      <c r="I32" s="116"/>
      <c r="J32" s="116"/>
      <c r="K32" s="117"/>
      <c r="L32" s="118" t="s">
        <v>89</v>
      </c>
      <c r="M32" s="117" t="s">
        <v>83</v>
      </c>
      <c r="N32" s="118"/>
      <c r="O32" s="118"/>
      <c r="P32" s="119" t="s">
        <v>84</v>
      </c>
      <c r="Q32" s="120"/>
      <c r="R32" s="121"/>
      <c r="S32" s="122">
        <v>125648.74</v>
      </c>
      <c r="T32" s="123"/>
      <c r="U32" s="124">
        <v>41036.589999999997</v>
      </c>
      <c r="V32" s="125"/>
      <c r="W32" s="125"/>
      <c r="X32" s="125"/>
      <c r="Y32" s="126">
        <v>34133</v>
      </c>
      <c r="Z32" s="127"/>
      <c r="AA32" s="128">
        <v>26133</v>
      </c>
      <c r="AB32" s="129">
        <f t="shared" si="1"/>
        <v>-6903.5899999999965</v>
      </c>
      <c r="AC32" s="168">
        <f t="shared" si="2"/>
        <v>-0.11455198619453749</v>
      </c>
      <c r="AD32" s="169">
        <f>+S32+T32-Y32</f>
        <v>91515.74</v>
      </c>
      <c r="AE32" s="132"/>
      <c r="AF32" s="133"/>
      <c r="AG32" s="129"/>
      <c r="AH32" s="134"/>
      <c r="AI32" s="129"/>
      <c r="AJ32" s="135"/>
    </row>
    <row r="33" spans="1:36" ht="16" x14ac:dyDescent="0.2">
      <c r="A33" s="109" t="s">
        <v>236</v>
      </c>
      <c r="B33" s="110"/>
      <c r="C33" s="113">
        <v>45689</v>
      </c>
      <c r="D33" s="114">
        <v>3848</v>
      </c>
      <c r="E33" s="115" t="s">
        <v>146</v>
      </c>
      <c r="F33" s="116" t="s">
        <v>147</v>
      </c>
      <c r="G33" s="116"/>
      <c r="H33" s="116"/>
      <c r="I33" s="116"/>
      <c r="J33" s="116"/>
      <c r="K33" s="117"/>
      <c r="L33" s="118" t="s">
        <v>82</v>
      </c>
      <c r="M33" s="117" t="s">
        <v>100</v>
      </c>
      <c r="N33" s="118"/>
      <c r="O33" s="118"/>
      <c r="P33" s="119" t="s">
        <v>84</v>
      </c>
      <c r="Q33" s="120"/>
      <c r="R33" s="121"/>
      <c r="S33" s="122">
        <v>853450.83</v>
      </c>
      <c r="T33" s="123"/>
      <c r="U33" s="124">
        <v>475245.69</v>
      </c>
      <c r="V33" s="125"/>
      <c r="W33" s="125"/>
      <c r="X33" s="125"/>
      <c r="Y33" s="126">
        <v>520003</v>
      </c>
      <c r="Z33" s="127"/>
      <c r="AA33" s="128">
        <v>489503</v>
      </c>
      <c r="AB33" s="129">
        <f t="shared" si="1"/>
        <v>44757.31</v>
      </c>
      <c r="AC33" s="168">
        <f>+AB33/(AA33+Y33)</f>
        <v>4.4335853377790717E-2</v>
      </c>
      <c r="AD33" s="169">
        <f t="shared" ref="AD33:AD63" si="3">+S33+T33-Y33</f>
        <v>333447.82999999996</v>
      </c>
      <c r="AE33" s="132"/>
      <c r="AF33" s="133"/>
      <c r="AG33" s="129"/>
      <c r="AH33" s="134"/>
      <c r="AI33" s="129"/>
      <c r="AJ33" s="135"/>
    </row>
    <row r="34" spans="1:36" ht="16" x14ac:dyDescent="0.2">
      <c r="A34" s="109" t="s">
        <v>236</v>
      </c>
      <c r="B34" s="110"/>
      <c r="C34" s="113">
        <v>45689</v>
      </c>
      <c r="D34" s="114">
        <v>3850</v>
      </c>
      <c r="E34" s="115" t="s">
        <v>148</v>
      </c>
      <c r="F34" s="116" t="s">
        <v>105</v>
      </c>
      <c r="G34" s="116"/>
      <c r="H34" s="116"/>
      <c r="I34" s="116"/>
      <c r="J34" s="116"/>
      <c r="K34" s="117"/>
      <c r="L34" s="118" t="s">
        <v>89</v>
      </c>
      <c r="M34" s="117" t="s">
        <v>83</v>
      </c>
      <c r="N34" s="118"/>
      <c r="O34" s="118"/>
      <c r="P34" s="119" t="s">
        <v>84</v>
      </c>
      <c r="Q34" s="120"/>
      <c r="R34" s="121"/>
      <c r="S34" s="122">
        <v>268709.21999999997</v>
      </c>
      <c r="T34" s="123"/>
      <c r="U34" s="124">
        <v>243248.33000000002</v>
      </c>
      <c r="V34" s="125"/>
      <c r="W34" s="125"/>
      <c r="X34" s="125"/>
      <c r="Y34" s="126">
        <v>240171</v>
      </c>
      <c r="Z34" s="127"/>
      <c r="AA34" s="128">
        <v>234171</v>
      </c>
      <c r="AB34" s="129">
        <f t="shared" si="1"/>
        <v>-3077.3300000000163</v>
      </c>
      <c r="AC34" s="168">
        <f t="shared" si="2"/>
        <v>-6.4875764743581978E-3</v>
      </c>
      <c r="AD34" s="169">
        <f t="shared" si="3"/>
        <v>28538.219999999972</v>
      </c>
      <c r="AE34" s="132"/>
      <c r="AF34" s="133"/>
      <c r="AG34" s="129"/>
      <c r="AH34" s="134"/>
      <c r="AI34" s="129"/>
      <c r="AJ34" s="135"/>
    </row>
    <row r="35" spans="1:36" ht="16" x14ac:dyDescent="0.2">
      <c r="A35" s="109" t="s">
        <v>236</v>
      </c>
      <c r="B35" s="110"/>
      <c r="C35" s="113">
        <v>45689</v>
      </c>
      <c r="D35" s="114">
        <v>3852</v>
      </c>
      <c r="E35" s="115" t="s">
        <v>149</v>
      </c>
      <c r="F35" s="116" t="s">
        <v>150</v>
      </c>
      <c r="G35" s="116"/>
      <c r="H35" s="116"/>
      <c r="I35" s="116"/>
      <c r="J35" s="116"/>
      <c r="K35" s="117"/>
      <c r="L35" s="118" t="s">
        <v>89</v>
      </c>
      <c r="M35" s="117" t="s">
        <v>83</v>
      </c>
      <c r="N35" s="118"/>
      <c r="O35" s="118"/>
      <c r="P35" s="119" t="s">
        <v>84</v>
      </c>
      <c r="Q35" s="120"/>
      <c r="R35" s="121"/>
      <c r="S35" s="122">
        <v>219391</v>
      </c>
      <c r="T35" s="123"/>
      <c r="U35" s="124">
        <v>6152</v>
      </c>
      <c r="V35" s="125"/>
      <c r="W35" s="125"/>
      <c r="X35" s="125"/>
      <c r="Y35" s="126">
        <v>10000</v>
      </c>
      <c r="Z35" s="127"/>
      <c r="AA35" s="128"/>
      <c r="AB35" s="129">
        <f t="shared" si="1"/>
        <v>3848</v>
      </c>
      <c r="AC35" s="168">
        <f t="shared" si="2"/>
        <v>0.38479999999999998</v>
      </c>
      <c r="AD35" s="169">
        <f t="shared" si="3"/>
        <v>209391</v>
      </c>
      <c r="AE35" s="132"/>
      <c r="AF35" s="133"/>
      <c r="AG35" s="129"/>
      <c r="AH35" s="134"/>
      <c r="AI35" s="129"/>
      <c r="AJ35" s="135"/>
    </row>
    <row r="36" spans="1:36" ht="16" x14ac:dyDescent="0.2">
      <c r="A36" s="109" t="s">
        <v>236</v>
      </c>
      <c r="B36" s="110"/>
      <c r="C36" s="113">
        <v>45689</v>
      </c>
      <c r="D36" s="114">
        <v>3853</v>
      </c>
      <c r="E36" s="115" t="s">
        <v>151</v>
      </c>
      <c r="F36" s="116" t="s">
        <v>152</v>
      </c>
      <c r="G36" s="116"/>
      <c r="H36" s="116"/>
      <c r="I36" s="116"/>
      <c r="J36" s="116"/>
      <c r="K36" s="117"/>
      <c r="L36" s="118" t="s">
        <v>89</v>
      </c>
      <c r="M36" s="117" t="s">
        <v>83</v>
      </c>
      <c r="N36" s="118"/>
      <c r="O36" s="118"/>
      <c r="P36" s="119" t="s">
        <v>84</v>
      </c>
      <c r="Q36" s="120"/>
      <c r="R36" s="121"/>
      <c r="S36" s="122">
        <v>642827.93999999994</v>
      </c>
      <c r="T36" s="123"/>
      <c r="U36" s="124">
        <v>461184</v>
      </c>
      <c r="V36" s="125"/>
      <c r="W36" s="125"/>
      <c r="X36" s="125"/>
      <c r="Y36" s="126">
        <v>324800</v>
      </c>
      <c r="Z36" s="127"/>
      <c r="AA36" s="128">
        <v>321846</v>
      </c>
      <c r="AB36" s="129">
        <f t="shared" si="1"/>
        <v>-136384</v>
      </c>
      <c r="AC36" s="168">
        <f t="shared" si="2"/>
        <v>-0.21090983320085488</v>
      </c>
      <c r="AD36" s="169">
        <f t="shared" si="3"/>
        <v>318027.93999999994</v>
      </c>
      <c r="AE36" s="132"/>
      <c r="AF36" s="133"/>
      <c r="AG36" s="129"/>
      <c r="AH36" s="134"/>
      <c r="AI36" s="129"/>
      <c r="AJ36" s="135"/>
    </row>
    <row r="37" spans="1:36" ht="16" x14ac:dyDescent="0.2">
      <c r="A37" s="109" t="s">
        <v>236</v>
      </c>
      <c r="B37" s="110"/>
      <c r="C37" s="113">
        <v>45689</v>
      </c>
      <c r="D37" s="114">
        <v>3857</v>
      </c>
      <c r="E37" s="115" t="s">
        <v>153</v>
      </c>
      <c r="F37" s="116" t="s">
        <v>154</v>
      </c>
      <c r="G37" s="116"/>
      <c r="H37" s="116"/>
      <c r="I37" s="116"/>
      <c r="J37" s="116"/>
      <c r="K37" s="117"/>
      <c r="L37" s="118" t="s">
        <v>89</v>
      </c>
      <c r="M37" s="117" t="s">
        <v>83</v>
      </c>
      <c r="N37" s="118"/>
      <c r="O37" s="118"/>
      <c r="P37" s="119" t="s">
        <v>84</v>
      </c>
      <c r="Q37" s="120"/>
      <c r="R37" s="121"/>
      <c r="S37" s="122">
        <v>1102092.51</v>
      </c>
      <c r="T37" s="123">
        <v>12272</v>
      </c>
      <c r="U37" s="124">
        <v>827350</v>
      </c>
      <c r="V37" s="125"/>
      <c r="W37" s="125"/>
      <c r="X37" s="125"/>
      <c r="Y37" s="126">
        <v>745000</v>
      </c>
      <c r="Z37" s="127"/>
      <c r="AA37" s="128">
        <v>730435</v>
      </c>
      <c r="AB37" s="129">
        <f t="shared" si="1"/>
        <v>-82350</v>
      </c>
      <c r="AC37" s="168">
        <f t="shared" si="2"/>
        <v>-5.5814048060402528E-2</v>
      </c>
      <c r="AD37" s="169">
        <f t="shared" si="3"/>
        <v>369364.51</v>
      </c>
      <c r="AE37" s="132"/>
      <c r="AF37" s="133"/>
      <c r="AG37" s="129"/>
      <c r="AH37" s="134"/>
      <c r="AI37" s="129"/>
      <c r="AJ37" s="135"/>
    </row>
    <row r="38" spans="1:36" ht="16" x14ac:dyDescent="0.2">
      <c r="A38" s="109" t="s">
        <v>236</v>
      </c>
      <c r="B38" s="110"/>
      <c r="C38" s="113">
        <v>45689</v>
      </c>
      <c r="D38" s="114">
        <v>3858</v>
      </c>
      <c r="E38" s="115" t="s">
        <v>155</v>
      </c>
      <c r="F38" s="116" t="s">
        <v>156</v>
      </c>
      <c r="G38" s="116"/>
      <c r="H38" s="116"/>
      <c r="I38" s="116"/>
      <c r="J38" s="116"/>
      <c r="K38" s="117"/>
      <c r="L38" s="118" t="s">
        <v>82</v>
      </c>
      <c r="M38" s="117" t="s">
        <v>103</v>
      </c>
      <c r="N38" s="118"/>
      <c r="O38" s="118"/>
      <c r="P38" s="119" t="s">
        <v>84</v>
      </c>
      <c r="Q38" s="120"/>
      <c r="R38" s="121"/>
      <c r="S38" s="122">
        <v>25000</v>
      </c>
      <c r="T38" s="123"/>
      <c r="U38" s="124">
        <v>2564</v>
      </c>
      <c r="V38" s="125"/>
      <c r="W38" s="125"/>
      <c r="X38" s="125"/>
      <c r="Y38" s="126">
        <v>6400</v>
      </c>
      <c r="Z38" s="127"/>
      <c r="AA38" s="128"/>
      <c r="AB38" s="129">
        <f t="shared" si="1"/>
        <v>3836</v>
      </c>
      <c r="AC38" s="168">
        <f t="shared" si="2"/>
        <v>0.59937499999999999</v>
      </c>
      <c r="AD38" s="169">
        <f t="shared" si="3"/>
        <v>18600</v>
      </c>
      <c r="AE38" s="132"/>
      <c r="AF38" s="133"/>
      <c r="AG38" s="129"/>
      <c r="AH38" s="134"/>
      <c r="AI38" s="129"/>
      <c r="AJ38" s="135"/>
    </row>
    <row r="39" spans="1:36" ht="16" x14ac:dyDescent="0.2">
      <c r="A39" s="109" t="s">
        <v>236</v>
      </c>
      <c r="B39" s="110"/>
      <c r="C39" s="113">
        <v>45689</v>
      </c>
      <c r="D39" s="114">
        <v>3859</v>
      </c>
      <c r="E39" s="115" t="s">
        <v>157</v>
      </c>
      <c r="F39" s="116" t="s">
        <v>158</v>
      </c>
      <c r="G39" s="116"/>
      <c r="H39" s="116"/>
      <c r="I39" s="116"/>
      <c r="J39" s="116"/>
      <c r="K39" s="117"/>
      <c r="L39" s="118" t="s">
        <v>82</v>
      </c>
      <c r="M39" s="117" t="s">
        <v>159</v>
      </c>
      <c r="N39" s="118"/>
      <c r="O39" s="118"/>
      <c r="P39" s="119" t="s">
        <v>84</v>
      </c>
      <c r="Q39" s="120"/>
      <c r="R39" s="121"/>
      <c r="S39" s="122">
        <v>82364</v>
      </c>
      <c r="T39" s="123"/>
      <c r="U39" s="124">
        <v>0</v>
      </c>
      <c r="V39" s="125"/>
      <c r="W39" s="125"/>
      <c r="X39" s="125"/>
      <c r="Y39" s="126"/>
      <c r="Z39" s="127"/>
      <c r="AA39" s="128"/>
      <c r="AB39" s="129">
        <f t="shared" si="1"/>
        <v>0</v>
      </c>
      <c r="AC39" s="168" t="e">
        <f t="shared" si="2"/>
        <v>#DIV/0!</v>
      </c>
      <c r="AD39" s="169">
        <f t="shared" si="3"/>
        <v>82364</v>
      </c>
      <c r="AE39" s="132"/>
      <c r="AF39" s="133"/>
      <c r="AG39" s="129"/>
      <c r="AH39" s="134"/>
      <c r="AI39" s="129"/>
      <c r="AJ39" s="135"/>
    </row>
    <row r="40" spans="1:36" ht="16" x14ac:dyDescent="0.2">
      <c r="A40" s="109" t="s">
        <v>236</v>
      </c>
      <c r="B40" s="110"/>
      <c r="C40" s="113">
        <v>45689</v>
      </c>
      <c r="D40" s="114">
        <v>3861</v>
      </c>
      <c r="E40" s="115" t="s">
        <v>160</v>
      </c>
      <c r="F40" s="116" t="s">
        <v>154</v>
      </c>
      <c r="G40" s="116"/>
      <c r="H40" s="116"/>
      <c r="I40" s="116"/>
      <c r="J40" s="116"/>
      <c r="K40" s="117"/>
      <c r="L40" s="118" t="s">
        <v>89</v>
      </c>
      <c r="M40" s="117" t="s">
        <v>83</v>
      </c>
      <c r="N40" s="118"/>
      <c r="O40" s="118"/>
      <c r="P40" s="119" t="s">
        <v>84</v>
      </c>
      <c r="Q40" s="120"/>
      <c r="R40" s="121"/>
      <c r="S40" s="122">
        <v>809521.1</v>
      </c>
      <c r="T40" s="123"/>
      <c r="U40" s="124">
        <v>707439</v>
      </c>
      <c r="V40" s="125"/>
      <c r="W40" s="125"/>
      <c r="X40" s="125"/>
      <c r="Y40" s="126">
        <v>595800</v>
      </c>
      <c r="Z40" s="127"/>
      <c r="AA40" s="128">
        <v>564973</v>
      </c>
      <c r="AB40" s="129">
        <f t="shared" si="1"/>
        <v>-111639</v>
      </c>
      <c r="AC40" s="168">
        <f t="shared" si="2"/>
        <v>-9.6176427260110289E-2</v>
      </c>
      <c r="AD40" s="169">
        <f t="shared" si="3"/>
        <v>213721.09999999998</v>
      </c>
      <c r="AE40" s="132"/>
      <c r="AF40" s="133"/>
      <c r="AG40" s="129"/>
      <c r="AH40" s="134"/>
      <c r="AI40" s="129"/>
      <c r="AJ40" s="135"/>
    </row>
    <row r="41" spans="1:36" ht="16" x14ac:dyDescent="0.2">
      <c r="A41" s="109" t="s">
        <v>236</v>
      </c>
      <c r="B41" s="110"/>
      <c r="C41" s="113">
        <v>45689</v>
      </c>
      <c r="D41" s="114">
        <v>3862</v>
      </c>
      <c r="E41" s="115" t="s">
        <v>161</v>
      </c>
      <c r="F41" s="116" t="s">
        <v>162</v>
      </c>
      <c r="G41" s="116"/>
      <c r="H41" s="116"/>
      <c r="I41" s="116"/>
      <c r="J41" s="116"/>
      <c r="K41" s="117"/>
      <c r="L41" s="118" t="s">
        <v>82</v>
      </c>
      <c r="M41" s="117" t="s">
        <v>103</v>
      </c>
      <c r="N41" s="118"/>
      <c r="O41" s="118"/>
      <c r="P41" s="119" t="s">
        <v>84</v>
      </c>
      <c r="Q41" s="120"/>
      <c r="R41" s="121"/>
      <c r="S41" s="122">
        <v>593465</v>
      </c>
      <c r="T41" s="123"/>
      <c r="U41" s="124">
        <v>4555</v>
      </c>
      <c r="V41" s="125"/>
      <c r="W41" s="125"/>
      <c r="X41" s="125"/>
      <c r="Y41" s="126"/>
      <c r="Z41" s="127"/>
      <c r="AA41" s="128"/>
      <c r="AB41" s="129">
        <f t="shared" si="1"/>
        <v>-4555</v>
      </c>
      <c r="AC41" s="168" t="e">
        <f t="shared" si="2"/>
        <v>#DIV/0!</v>
      </c>
      <c r="AD41" s="169">
        <f t="shared" si="3"/>
        <v>593465</v>
      </c>
      <c r="AE41" s="132"/>
      <c r="AF41" s="133"/>
      <c r="AG41" s="129"/>
      <c r="AH41" s="134"/>
      <c r="AI41" s="129"/>
      <c r="AJ41" s="135"/>
    </row>
    <row r="42" spans="1:36" ht="16" x14ac:dyDescent="0.2">
      <c r="A42" s="109" t="s">
        <v>236</v>
      </c>
      <c r="B42" s="110"/>
      <c r="C42" s="113">
        <v>45689</v>
      </c>
      <c r="D42" s="114">
        <v>3863</v>
      </c>
      <c r="E42" s="115" t="s">
        <v>163</v>
      </c>
      <c r="F42" s="116" t="s">
        <v>105</v>
      </c>
      <c r="G42" s="116"/>
      <c r="H42" s="116"/>
      <c r="I42" s="116"/>
      <c r="J42" s="116"/>
      <c r="K42" s="117"/>
      <c r="L42" s="118" t="s">
        <v>89</v>
      </c>
      <c r="M42" s="117" t="s">
        <v>83</v>
      </c>
      <c r="N42" s="118"/>
      <c r="O42" s="118"/>
      <c r="P42" s="119" t="s">
        <v>84</v>
      </c>
      <c r="Q42" s="120"/>
      <c r="R42" s="121"/>
      <c r="S42" s="122">
        <v>1098940.55</v>
      </c>
      <c r="T42" s="123">
        <v>3088</v>
      </c>
      <c r="U42" s="124">
        <v>885462.4</v>
      </c>
      <c r="V42" s="125"/>
      <c r="W42" s="125"/>
      <c r="X42" s="125"/>
      <c r="Y42" s="126">
        <v>890180</v>
      </c>
      <c r="Z42" s="127"/>
      <c r="AA42" s="128">
        <v>845180</v>
      </c>
      <c r="AB42" s="129">
        <f>+Y42-U42</f>
        <v>4717.5999999999767</v>
      </c>
      <c r="AC42" s="168">
        <f t="shared" si="2"/>
        <v>2.7185137377835011E-3</v>
      </c>
      <c r="AD42" s="169">
        <f t="shared" si="3"/>
        <v>211848.55000000005</v>
      </c>
      <c r="AE42" s="132"/>
      <c r="AF42" s="133"/>
      <c r="AG42" s="129"/>
      <c r="AH42" s="134"/>
      <c r="AI42" s="129"/>
      <c r="AJ42" s="135"/>
    </row>
    <row r="43" spans="1:36" ht="16" x14ac:dyDescent="0.2">
      <c r="A43" s="109" t="s">
        <v>236</v>
      </c>
      <c r="B43" s="110"/>
      <c r="C43" s="113">
        <v>45689</v>
      </c>
      <c r="D43" s="114">
        <v>3864</v>
      </c>
      <c r="E43" s="115" t="s">
        <v>164</v>
      </c>
      <c r="F43" s="116" t="s">
        <v>154</v>
      </c>
      <c r="G43" s="116"/>
      <c r="H43" s="116"/>
      <c r="I43" s="116"/>
      <c r="J43" s="116"/>
      <c r="K43" s="117"/>
      <c r="L43" s="118" t="s">
        <v>89</v>
      </c>
      <c r="M43" s="117" t="s">
        <v>83</v>
      </c>
      <c r="N43" s="118"/>
      <c r="O43" s="118"/>
      <c r="P43" s="119" t="s">
        <v>84</v>
      </c>
      <c r="Q43" s="120"/>
      <c r="R43" s="121"/>
      <c r="S43" s="122">
        <v>762455.5</v>
      </c>
      <c r="T43" s="123">
        <v>2300</v>
      </c>
      <c r="U43" s="124">
        <v>616606</v>
      </c>
      <c r="V43" s="125"/>
      <c r="W43" s="125"/>
      <c r="X43" s="125"/>
      <c r="Y43" s="126">
        <v>605500</v>
      </c>
      <c r="Z43" s="127"/>
      <c r="AA43" s="128">
        <v>580654</v>
      </c>
      <c r="AB43" s="129">
        <f t="shared" si="1"/>
        <v>-11106</v>
      </c>
      <c r="AC43" s="168">
        <f t="shared" si="2"/>
        <v>-9.3630338050539816E-3</v>
      </c>
      <c r="AD43" s="169">
        <f t="shared" si="3"/>
        <v>159255.5</v>
      </c>
      <c r="AE43" s="132"/>
      <c r="AF43" s="133"/>
      <c r="AG43" s="129"/>
      <c r="AH43" s="134"/>
      <c r="AI43" s="129"/>
      <c r="AJ43" s="135"/>
    </row>
    <row r="44" spans="1:36" ht="16" x14ac:dyDescent="0.2">
      <c r="A44" s="109" t="s">
        <v>236</v>
      </c>
      <c r="B44" s="110"/>
      <c r="C44" s="113">
        <v>45689</v>
      </c>
      <c r="D44" s="114">
        <v>3870</v>
      </c>
      <c r="E44" s="115" t="s">
        <v>165</v>
      </c>
      <c r="F44" s="116" t="s">
        <v>166</v>
      </c>
      <c r="G44" s="116"/>
      <c r="H44" s="116"/>
      <c r="I44" s="116"/>
      <c r="J44" s="116"/>
      <c r="K44" s="117"/>
      <c r="L44" s="118" t="s">
        <v>82</v>
      </c>
      <c r="M44" s="117" t="s">
        <v>100</v>
      </c>
      <c r="N44" s="118"/>
      <c r="O44" s="118"/>
      <c r="P44" s="119" t="s">
        <v>84</v>
      </c>
      <c r="Q44" s="120"/>
      <c r="R44" s="121"/>
      <c r="S44" s="122">
        <v>359458.95</v>
      </c>
      <c r="T44" s="123">
        <v>93384.37</v>
      </c>
      <c r="U44" s="124">
        <v>121841</v>
      </c>
      <c r="V44" s="125"/>
      <c r="W44" s="125"/>
      <c r="X44" s="125"/>
      <c r="Y44" s="126">
        <v>134000</v>
      </c>
      <c r="Z44" s="127"/>
      <c r="AA44" s="128">
        <v>109789</v>
      </c>
      <c r="AB44" s="129">
        <f t="shared" si="1"/>
        <v>12159</v>
      </c>
      <c r="AC44" s="168">
        <f t="shared" si="2"/>
        <v>4.9875096907571713E-2</v>
      </c>
      <c r="AD44" s="169">
        <f t="shared" si="3"/>
        <v>318843.32</v>
      </c>
      <c r="AE44" s="132"/>
      <c r="AF44" s="133"/>
      <c r="AG44" s="129"/>
      <c r="AH44" s="134"/>
      <c r="AI44" s="129"/>
      <c r="AJ44" s="135"/>
    </row>
    <row r="45" spans="1:36" ht="16" x14ac:dyDescent="0.2">
      <c r="A45" s="109" t="s">
        <v>236</v>
      </c>
      <c r="B45" s="110"/>
      <c r="C45" s="113">
        <v>45689</v>
      </c>
      <c r="D45" s="114">
        <v>3872</v>
      </c>
      <c r="E45" s="115" t="s">
        <v>167</v>
      </c>
      <c r="F45" s="116" t="s">
        <v>168</v>
      </c>
      <c r="G45" s="116"/>
      <c r="H45" s="116"/>
      <c r="I45" s="116"/>
      <c r="J45" s="116"/>
      <c r="K45" s="117"/>
      <c r="L45" s="118" t="s">
        <v>89</v>
      </c>
      <c r="M45" s="117" t="s">
        <v>83</v>
      </c>
      <c r="N45" s="118"/>
      <c r="O45" s="118"/>
      <c r="P45" s="119" t="s">
        <v>84</v>
      </c>
      <c r="Q45" s="120"/>
      <c r="R45" s="121"/>
      <c r="S45" s="122">
        <v>58621.5</v>
      </c>
      <c r="T45" s="123"/>
      <c r="U45" s="124">
        <v>18177</v>
      </c>
      <c r="V45" s="125"/>
      <c r="W45" s="125"/>
      <c r="X45" s="125"/>
      <c r="Y45" s="126">
        <v>27400</v>
      </c>
      <c r="Z45" s="127"/>
      <c r="AA45" s="128">
        <v>25629</v>
      </c>
      <c r="AB45" s="129">
        <f t="shared" si="1"/>
        <v>9223</v>
      </c>
      <c r="AC45" s="168">
        <f t="shared" si="2"/>
        <v>0.17392370212525221</v>
      </c>
      <c r="AD45" s="169">
        <f t="shared" si="3"/>
        <v>31221.5</v>
      </c>
      <c r="AE45" s="132"/>
      <c r="AF45" s="133"/>
      <c r="AG45" s="129"/>
      <c r="AH45" s="134"/>
      <c r="AI45" s="129"/>
      <c r="AJ45" s="135"/>
    </row>
    <row r="46" spans="1:36" ht="16" x14ac:dyDescent="0.2">
      <c r="A46" s="109" t="s">
        <v>236</v>
      </c>
      <c r="B46" s="110"/>
      <c r="C46" s="113">
        <v>45689</v>
      </c>
      <c r="D46" s="114">
        <v>3873</v>
      </c>
      <c r="E46" s="115" t="s">
        <v>169</v>
      </c>
      <c r="F46" s="116" t="s">
        <v>170</v>
      </c>
      <c r="G46" s="116"/>
      <c r="H46" s="116"/>
      <c r="I46" s="116"/>
      <c r="J46" s="116"/>
      <c r="K46" s="117"/>
      <c r="L46" s="118" t="s">
        <v>89</v>
      </c>
      <c r="M46" s="117" t="s">
        <v>100</v>
      </c>
      <c r="N46" s="118"/>
      <c r="O46" s="118"/>
      <c r="P46" s="119" t="s">
        <v>84</v>
      </c>
      <c r="Q46" s="120"/>
      <c r="R46" s="121"/>
      <c r="S46" s="122">
        <v>320745</v>
      </c>
      <c r="T46" s="123"/>
      <c r="U46" s="124">
        <v>57900</v>
      </c>
      <c r="V46" s="125"/>
      <c r="W46" s="125"/>
      <c r="X46" s="125"/>
      <c r="Y46" s="126">
        <v>130000</v>
      </c>
      <c r="Z46" s="127"/>
      <c r="AA46" s="128">
        <v>125000</v>
      </c>
      <c r="AB46" s="129">
        <f t="shared" si="1"/>
        <v>72100</v>
      </c>
      <c r="AC46" s="168">
        <f t="shared" si="2"/>
        <v>0.28274509803921566</v>
      </c>
      <c r="AD46" s="169">
        <f t="shared" si="3"/>
        <v>190745</v>
      </c>
      <c r="AE46" s="132"/>
      <c r="AF46" s="133"/>
      <c r="AG46" s="129"/>
      <c r="AH46" s="134"/>
      <c r="AI46" s="129"/>
      <c r="AJ46" s="135"/>
    </row>
    <row r="47" spans="1:36" ht="16" x14ac:dyDescent="0.2">
      <c r="A47" s="109" t="s">
        <v>236</v>
      </c>
      <c r="B47" s="110"/>
      <c r="C47" s="113">
        <v>45689</v>
      </c>
      <c r="D47" s="114">
        <v>3874</v>
      </c>
      <c r="E47" s="115" t="s">
        <v>171</v>
      </c>
      <c r="F47" s="116" t="s">
        <v>172</v>
      </c>
      <c r="G47" s="116"/>
      <c r="H47" s="116"/>
      <c r="I47" s="116"/>
      <c r="J47" s="116"/>
      <c r="K47" s="117"/>
      <c r="L47" s="118" t="s">
        <v>89</v>
      </c>
      <c r="M47" s="117" t="s">
        <v>83</v>
      </c>
      <c r="N47" s="118"/>
      <c r="O47" s="118"/>
      <c r="P47" s="119" t="s">
        <v>84</v>
      </c>
      <c r="Q47" s="120"/>
      <c r="R47" s="121"/>
      <c r="S47" s="122">
        <v>79443</v>
      </c>
      <c r="T47" s="123"/>
      <c r="U47" s="124">
        <v>0</v>
      </c>
      <c r="V47" s="125"/>
      <c r="W47" s="125"/>
      <c r="X47" s="125"/>
      <c r="Y47" s="126"/>
      <c r="Z47" s="127"/>
      <c r="AA47" s="128"/>
      <c r="AB47" s="129">
        <f t="shared" si="1"/>
        <v>0</v>
      </c>
      <c r="AC47" s="168" t="e">
        <f t="shared" si="2"/>
        <v>#DIV/0!</v>
      </c>
      <c r="AD47" s="169">
        <f t="shared" si="3"/>
        <v>79443</v>
      </c>
      <c r="AE47" s="132"/>
      <c r="AF47" s="133"/>
      <c r="AG47" s="129"/>
      <c r="AH47" s="134"/>
      <c r="AI47" s="129"/>
      <c r="AJ47" s="135"/>
    </row>
    <row r="48" spans="1:36" ht="16" x14ac:dyDescent="0.2">
      <c r="A48" s="109" t="s">
        <v>236</v>
      </c>
      <c r="B48" s="110"/>
      <c r="C48" s="113">
        <v>45689</v>
      </c>
      <c r="D48" s="114">
        <v>3876</v>
      </c>
      <c r="E48" s="115" t="s">
        <v>173</v>
      </c>
      <c r="F48" s="116" t="s">
        <v>174</v>
      </c>
      <c r="G48" s="116"/>
      <c r="H48" s="116"/>
      <c r="I48" s="116"/>
      <c r="J48" s="116"/>
      <c r="K48" s="117"/>
      <c r="L48" s="118" t="s">
        <v>82</v>
      </c>
      <c r="M48" s="117" t="s">
        <v>100</v>
      </c>
      <c r="N48" s="118"/>
      <c r="O48" s="118"/>
      <c r="P48" s="119" t="s">
        <v>84</v>
      </c>
      <c r="Q48" s="120"/>
      <c r="R48" s="121"/>
      <c r="S48" s="122">
        <v>465613.5</v>
      </c>
      <c r="T48" s="123"/>
      <c r="U48" s="124">
        <v>177777.8</v>
      </c>
      <c r="V48" s="125"/>
      <c r="W48" s="125"/>
      <c r="X48" s="125"/>
      <c r="Y48" s="126">
        <v>274360</v>
      </c>
      <c r="Z48" s="127"/>
      <c r="AA48" s="128">
        <v>274360</v>
      </c>
      <c r="AB48" s="129">
        <f t="shared" si="1"/>
        <v>96582.200000000012</v>
      </c>
      <c r="AC48" s="168">
        <f t="shared" si="2"/>
        <v>0.17601363172474124</v>
      </c>
      <c r="AD48" s="169">
        <f t="shared" si="3"/>
        <v>191253.5</v>
      </c>
      <c r="AE48" s="132"/>
      <c r="AF48" s="133"/>
      <c r="AG48" s="129"/>
      <c r="AH48" s="134"/>
      <c r="AI48" s="129"/>
      <c r="AJ48" s="135"/>
    </row>
    <row r="49" spans="1:36" ht="16" x14ac:dyDescent="0.2">
      <c r="A49" s="109" t="s">
        <v>236</v>
      </c>
      <c r="B49" s="110"/>
      <c r="C49" s="113">
        <v>45689</v>
      </c>
      <c r="D49" s="114">
        <v>3877</v>
      </c>
      <c r="E49" s="115" t="s">
        <v>175</v>
      </c>
      <c r="F49" s="116" t="s">
        <v>176</v>
      </c>
      <c r="G49" s="116"/>
      <c r="H49" s="116"/>
      <c r="I49" s="116"/>
      <c r="J49" s="116"/>
      <c r="K49" s="117"/>
      <c r="L49" s="118" t="s">
        <v>89</v>
      </c>
      <c r="M49" s="117" t="s">
        <v>83</v>
      </c>
      <c r="N49" s="118"/>
      <c r="O49" s="118"/>
      <c r="P49" s="119" t="s">
        <v>84</v>
      </c>
      <c r="Q49" s="120"/>
      <c r="R49" s="121"/>
      <c r="S49" s="122">
        <v>87569</v>
      </c>
      <c r="T49" s="123"/>
      <c r="U49" s="124">
        <v>200</v>
      </c>
      <c r="V49" s="125"/>
      <c r="W49" s="125"/>
      <c r="X49" s="125"/>
      <c r="Y49" s="126"/>
      <c r="Z49" s="127"/>
      <c r="AA49" s="128"/>
      <c r="AB49" s="129">
        <f t="shared" si="1"/>
        <v>-200</v>
      </c>
      <c r="AC49" s="168" t="e">
        <f t="shared" si="2"/>
        <v>#DIV/0!</v>
      </c>
      <c r="AD49" s="169">
        <f t="shared" si="3"/>
        <v>87569</v>
      </c>
      <c r="AE49" s="132"/>
      <c r="AF49" s="133"/>
      <c r="AG49" s="129"/>
      <c r="AH49" s="134"/>
      <c r="AI49" s="129"/>
      <c r="AJ49" s="135"/>
    </row>
    <row r="50" spans="1:36" ht="16" x14ac:dyDescent="0.2">
      <c r="A50" s="109" t="s">
        <v>236</v>
      </c>
      <c r="B50" s="110"/>
      <c r="C50" s="113">
        <v>45689</v>
      </c>
      <c r="D50" s="114">
        <v>3878</v>
      </c>
      <c r="E50" s="115" t="s">
        <v>177</v>
      </c>
      <c r="F50" s="116" t="s">
        <v>178</v>
      </c>
      <c r="G50" s="116"/>
      <c r="H50" s="116"/>
      <c r="I50" s="116"/>
      <c r="J50" s="116"/>
      <c r="K50" s="117"/>
      <c r="L50" s="118" t="s">
        <v>89</v>
      </c>
      <c r="M50" s="117" t="s">
        <v>83</v>
      </c>
      <c r="N50" s="118"/>
      <c r="O50" s="118"/>
      <c r="P50" s="119" t="s">
        <v>84</v>
      </c>
      <c r="Q50" s="120"/>
      <c r="R50" s="121"/>
      <c r="S50" s="122">
        <v>60994</v>
      </c>
      <c r="T50" s="123">
        <v>8871</v>
      </c>
      <c r="U50" s="124">
        <v>0</v>
      </c>
      <c r="V50" s="125"/>
      <c r="W50" s="125"/>
      <c r="X50" s="125"/>
      <c r="Y50" s="126"/>
      <c r="Z50" s="127"/>
      <c r="AA50" s="128"/>
      <c r="AB50" s="129">
        <f t="shared" si="1"/>
        <v>0</v>
      </c>
      <c r="AC50" s="168" t="e">
        <f t="shared" si="2"/>
        <v>#DIV/0!</v>
      </c>
      <c r="AD50" s="169">
        <f t="shared" si="3"/>
        <v>69865</v>
      </c>
      <c r="AE50" s="132"/>
      <c r="AF50" s="133"/>
      <c r="AG50" s="129"/>
      <c r="AH50" s="134"/>
      <c r="AI50" s="129"/>
      <c r="AJ50" s="135"/>
    </row>
    <row r="51" spans="1:36" ht="16" x14ac:dyDescent="0.2">
      <c r="A51" s="109" t="s">
        <v>236</v>
      </c>
      <c r="B51" s="110"/>
      <c r="C51" s="113">
        <v>45689</v>
      </c>
      <c r="D51" s="114">
        <v>3879</v>
      </c>
      <c r="E51" s="115" t="s">
        <v>179</v>
      </c>
      <c r="F51" s="116" t="s">
        <v>180</v>
      </c>
      <c r="G51" s="116"/>
      <c r="H51" s="116"/>
      <c r="I51" s="116"/>
      <c r="J51" s="116"/>
      <c r="K51" s="117"/>
      <c r="L51" s="118" t="s">
        <v>89</v>
      </c>
      <c r="M51" s="117" t="s">
        <v>83</v>
      </c>
      <c r="N51" s="118"/>
      <c r="O51" s="118"/>
      <c r="P51" s="119" t="s">
        <v>97</v>
      </c>
      <c r="Q51" s="120"/>
      <c r="R51" s="121"/>
      <c r="S51" s="122">
        <v>63640</v>
      </c>
      <c r="T51" s="123"/>
      <c r="U51" s="124">
        <v>50515.35</v>
      </c>
      <c r="V51" s="125"/>
      <c r="W51" s="125"/>
      <c r="X51" s="125"/>
      <c r="Y51" s="126">
        <v>62245</v>
      </c>
      <c r="Z51" s="127">
        <v>57900</v>
      </c>
      <c r="AA51" s="128">
        <v>62245</v>
      </c>
      <c r="AB51" s="129">
        <f t="shared" si="1"/>
        <v>11729.650000000001</v>
      </c>
      <c r="AC51" s="168">
        <f t="shared" si="2"/>
        <v>9.4221624226845546E-2</v>
      </c>
      <c r="AD51" s="169">
        <f t="shared" si="3"/>
        <v>1395</v>
      </c>
      <c r="AE51" s="132"/>
      <c r="AF51" s="133"/>
      <c r="AG51" s="129"/>
      <c r="AH51" s="134"/>
      <c r="AI51" s="129"/>
      <c r="AJ51" s="135"/>
    </row>
    <row r="52" spans="1:36" ht="16" x14ac:dyDescent="0.2">
      <c r="A52" s="109" t="s">
        <v>236</v>
      </c>
      <c r="B52" s="110"/>
      <c r="C52" s="113">
        <v>45689</v>
      </c>
      <c r="D52" s="114" t="s">
        <v>181</v>
      </c>
      <c r="E52" s="115" t="s">
        <v>182</v>
      </c>
      <c r="F52" s="116" t="s">
        <v>124</v>
      </c>
      <c r="G52" s="116"/>
      <c r="H52" s="116"/>
      <c r="I52" s="116"/>
      <c r="J52" s="116"/>
      <c r="K52" s="117"/>
      <c r="L52" s="118" t="s">
        <v>89</v>
      </c>
      <c r="M52" s="117" t="s">
        <v>83</v>
      </c>
      <c r="N52" s="118"/>
      <c r="O52" s="118"/>
      <c r="P52" s="119" t="s">
        <v>84</v>
      </c>
      <c r="Q52" s="120"/>
      <c r="R52" s="121"/>
      <c r="S52" s="122"/>
      <c r="T52" s="123"/>
      <c r="U52" s="124">
        <v>0</v>
      </c>
      <c r="V52" s="125"/>
      <c r="W52" s="125"/>
      <c r="X52" s="125"/>
      <c r="Y52" s="126"/>
      <c r="Z52" s="127"/>
      <c r="AA52" s="128"/>
      <c r="AB52" s="129">
        <f t="shared" si="1"/>
        <v>0</v>
      </c>
      <c r="AC52" s="168" t="e">
        <f t="shared" si="2"/>
        <v>#DIV/0!</v>
      </c>
      <c r="AD52" s="169">
        <f t="shared" si="3"/>
        <v>0</v>
      </c>
      <c r="AE52" s="132"/>
      <c r="AF52" s="133"/>
      <c r="AG52" s="129"/>
      <c r="AH52" s="134"/>
      <c r="AI52" s="129"/>
      <c r="AJ52" s="135"/>
    </row>
    <row r="53" spans="1:36" ht="16" x14ac:dyDescent="0.2">
      <c r="A53" s="109" t="s">
        <v>236</v>
      </c>
      <c r="B53" s="110"/>
      <c r="C53" s="113">
        <v>45689</v>
      </c>
      <c r="D53" s="114" t="s">
        <v>183</v>
      </c>
      <c r="E53" s="115" t="s">
        <v>184</v>
      </c>
      <c r="F53" s="116" t="s">
        <v>105</v>
      </c>
      <c r="G53" s="116"/>
      <c r="H53" s="116"/>
      <c r="I53" s="116"/>
      <c r="J53" s="116"/>
      <c r="K53" s="117"/>
      <c r="L53" s="118" t="s">
        <v>89</v>
      </c>
      <c r="M53" s="117" t="s">
        <v>83</v>
      </c>
      <c r="N53" s="118"/>
      <c r="O53" s="118"/>
      <c r="P53" s="119" t="s">
        <v>84</v>
      </c>
      <c r="Q53" s="120"/>
      <c r="R53" s="121"/>
      <c r="S53" s="122">
        <v>1316766.81</v>
      </c>
      <c r="T53" s="123"/>
      <c r="U53" s="124">
        <v>0</v>
      </c>
      <c r="V53" s="125"/>
      <c r="W53" s="125"/>
      <c r="X53" s="125"/>
      <c r="Y53" s="126"/>
      <c r="Z53" s="127"/>
      <c r="AA53" s="128"/>
      <c r="AB53" s="129">
        <f t="shared" si="1"/>
        <v>0</v>
      </c>
      <c r="AC53" s="168" t="e">
        <f t="shared" si="2"/>
        <v>#DIV/0!</v>
      </c>
      <c r="AD53" s="169">
        <f t="shared" si="3"/>
        <v>1316766.81</v>
      </c>
      <c r="AE53" s="132"/>
      <c r="AF53" s="133"/>
      <c r="AG53" s="129"/>
      <c r="AH53" s="134"/>
      <c r="AI53" s="129"/>
      <c r="AJ53" s="135"/>
    </row>
    <row r="54" spans="1:36" ht="16" x14ac:dyDescent="0.2">
      <c r="A54" s="109" t="s">
        <v>236</v>
      </c>
      <c r="B54" s="110"/>
      <c r="C54" s="113">
        <v>45689</v>
      </c>
      <c r="D54" s="114" t="s">
        <v>185</v>
      </c>
      <c r="E54" s="115" t="s">
        <v>186</v>
      </c>
      <c r="F54" s="116" t="s">
        <v>187</v>
      </c>
      <c r="G54" s="116"/>
      <c r="H54" s="116"/>
      <c r="I54" s="116"/>
      <c r="J54" s="116"/>
      <c r="K54" s="117"/>
      <c r="L54" s="118" t="s">
        <v>82</v>
      </c>
      <c r="M54" s="117" t="s">
        <v>83</v>
      </c>
      <c r="N54" s="118"/>
      <c r="O54" s="118"/>
      <c r="P54" s="119" t="s">
        <v>84</v>
      </c>
      <c r="Q54" s="120"/>
      <c r="R54" s="121"/>
      <c r="S54" s="122">
        <v>187000</v>
      </c>
      <c r="T54" s="123"/>
      <c r="U54" s="124">
        <v>0</v>
      </c>
      <c r="V54" s="125"/>
      <c r="W54" s="125"/>
      <c r="X54" s="125"/>
      <c r="Y54" s="126"/>
      <c r="Z54" s="127"/>
      <c r="AA54" s="128"/>
      <c r="AB54" s="129">
        <f t="shared" si="1"/>
        <v>0</v>
      </c>
      <c r="AC54" s="168" t="e">
        <f t="shared" si="2"/>
        <v>#DIV/0!</v>
      </c>
      <c r="AD54" s="169">
        <f t="shared" si="3"/>
        <v>187000</v>
      </c>
      <c r="AE54" s="132"/>
      <c r="AF54" s="133"/>
      <c r="AG54" s="129"/>
      <c r="AH54" s="134"/>
      <c r="AI54" s="129"/>
      <c r="AJ54" s="135"/>
    </row>
    <row r="55" spans="1:36" ht="16" x14ac:dyDescent="0.2">
      <c r="A55" s="109" t="s">
        <v>236</v>
      </c>
      <c r="B55" s="110"/>
      <c r="C55" s="113">
        <v>45689</v>
      </c>
      <c r="D55" s="114" t="s">
        <v>188</v>
      </c>
      <c r="E55" s="115" t="s">
        <v>189</v>
      </c>
      <c r="F55" s="116" t="s">
        <v>102</v>
      </c>
      <c r="G55" s="116"/>
      <c r="H55" s="116"/>
      <c r="I55" s="116"/>
      <c r="J55" s="116"/>
      <c r="K55" s="117"/>
      <c r="L55" s="118" t="s">
        <v>82</v>
      </c>
      <c r="M55" s="117" t="s">
        <v>103</v>
      </c>
      <c r="N55" s="118"/>
      <c r="O55" s="118"/>
      <c r="P55" s="119" t="s">
        <v>84</v>
      </c>
      <c r="Q55" s="120"/>
      <c r="R55" s="121"/>
      <c r="S55" s="122">
        <v>394260</v>
      </c>
      <c r="T55" s="123"/>
      <c r="U55" s="124">
        <v>131290</v>
      </c>
      <c r="V55" s="125"/>
      <c r="W55" s="125"/>
      <c r="X55" s="125"/>
      <c r="Y55" s="126">
        <v>228000</v>
      </c>
      <c r="Z55" s="127"/>
      <c r="AA55" s="128">
        <v>228000</v>
      </c>
      <c r="AB55" s="129">
        <f t="shared" si="1"/>
        <v>96710</v>
      </c>
      <c r="AC55" s="168">
        <f t="shared" si="2"/>
        <v>0.21208333333333335</v>
      </c>
      <c r="AD55" s="169">
        <f t="shared" si="3"/>
        <v>166260</v>
      </c>
      <c r="AE55" s="132"/>
      <c r="AF55" s="133"/>
      <c r="AG55" s="129"/>
      <c r="AH55" s="134"/>
      <c r="AI55" s="129"/>
      <c r="AJ55" s="135"/>
    </row>
    <row r="56" spans="1:36" ht="16" x14ac:dyDescent="0.2">
      <c r="A56" s="109" t="s">
        <v>236</v>
      </c>
      <c r="B56" s="110"/>
      <c r="C56" s="113">
        <v>45689</v>
      </c>
      <c r="D56" s="114" t="s">
        <v>190</v>
      </c>
      <c r="E56" s="115" t="s">
        <v>191</v>
      </c>
      <c r="F56" s="116" t="s">
        <v>156</v>
      </c>
      <c r="G56" s="116"/>
      <c r="H56" s="116"/>
      <c r="I56" s="116"/>
      <c r="J56" s="116"/>
      <c r="K56" s="117"/>
      <c r="L56" s="118" t="s">
        <v>82</v>
      </c>
      <c r="M56" s="117" t="s">
        <v>103</v>
      </c>
      <c r="N56" s="118"/>
      <c r="O56" s="118"/>
      <c r="P56" s="119" t="s">
        <v>84</v>
      </c>
      <c r="Q56" s="120"/>
      <c r="R56" s="121"/>
      <c r="S56" s="122">
        <v>604728.5</v>
      </c>
      <c r="T56" s="123"/>
      <c r="U56" s="124">
        <v>41841</v>
      </c>
      <c r="V56" s="125"/>
      <c r="W56" s="125"/>
      <c r="X56" s="125"/>
      <c r="Y56" s="126">
        <v>50000</v>
      </c>
      <c r="Z56" s="127"/>
      <c r="AA56" s="128"/>
      <c r="AB56" s="129">
        <f t="shared" si="1"/>
        <v>8159</v>
      </c>
      <c r="AC56" s="168">
        <f t="shared" si="2"/>
        <v>0.16317999999999999</v>
      </c>
      <c r="AD56" s="169">
        <f t="shared" si="3"/>
        <v>554728.5</v>
      </c>
      <c r="AE56" s="132"/>
      <c r="AF56" s="133"/>
      <c r="AG56" s="129"/>
      <c r="AH56" s="134"/>
      <c r="AI56" s="129"/>
      <c r="AJ56" s="135"/>
    </row>
    <row r="57" spans="1:36" ht="16" x14ac:dyDescent="0.2">
      <c r="A57" s="109" t="s">
        <v>236</v>
      </c>
      <c r="B57" s="110"/>
      <c r="C57" s="113">
        <v>45689</v>
      </c>
      <c r="D57" s="114" t="s">
        <v>192</v>
      </c>
      <c r="E57" s="115" t="s">
        <v>193</v>
      </c>
      <c r="F57" s="116" t="s">
        <v>194</v>
      </c>
      <c r="G57" s="116"/>
      <c r="H57" s="116"/>
      <c r="I57" s="116"/>
      <c r="J57" s="116"/>
      <c r="K57" s="117"/>
      <c r="L57" s="118" t="s">
        <v>89</v>
      </c>
      <c r="M57" s="117" t="s">
        <v>83</v>
      </c>
      <c r="N57" s="118"/>
      <c r="O57" s="118"/>
      <c r="P57" s="119" t="s">
        <v>84</v>
      </c>
      <c r="Q57" s="120"/>
      <c r="R57" s="121"/>
      <c r="S57" s="122">
        <v>173919</v>
      </c>
      <c r="T57" s="123"/>
      <c r="U57" s="124">
        <v>0</v>
      </c>
      <c r="V57" s="125"/>
      <c r="W57" s="125"/>
      <c r="X57" s="125"/>
      <c r="Y57" s="126"/>
      <c r="Z57" s="127"/>
      <c r="AA57" s="128"/>
      <c r="AB57" s="129">
        <f t="shared" si="1"/>
        <v>0</v>
      </c>
      <c r="AC57" s="168" t="e">
        <f t="shared" si="2"/>
        <v>#DIV/0!</v>
      </c>
      <c r="AD57" s="169">
        <f t="shared" si="3"/>
        <v>173919</v>
      </c>
      <c r="AE57" s="132"/>
      <c r="AF57" s="133"/>
      <c r="AG57" s="129"/>
      <c r="AH57" s="134"/>
      <c r="AI57" s="129"/>
      <c r="AJ57" s="135"/>
    </row>
    <row r="58" spans="1:36" ht="16" x14ac:dyDescent="0.2">
      <c r="A58" s="109" t="s">
        <v>236</v>
      </c>
      <c r="B58" s="110"/>
      <c r="C58" s="113">
        <v>45689</v>
      </c>
      <c r="D58" s="114" t="s">
        <v>195</v>
      </c>
      <c r="E58" s="115" t="s">
        <v>196</v>
      </c>
      <c r="F58" s="116" t="s">
        <v>197</v>
      </c>
      <c r="G58" s="116"/>
      <c r="H58" s="116"/>
      <c r="I58" s="116"/>
      <c r="J58" s="116"/>
      <c r="K58" s="117"/>
      <c r="L58" s="118" t="s">
        <v>89</v>
      </c>
      <c r="M58" s="117" t="s">
        <v>100</v>
      </c>
      <c r="N58" s="118"/>
      <c r="O58" s="118"/>
      <c r="P58" s="119" t="s">
        <v>84</v>
      </c>
      <c r="Q58" s="120"/>
      <c r="R58" s="121"/>
      <c r="S58" s="122">
        <v>469041.16</v>
      </c>
      <c r="T58" s="123"/>
      <c r="U58" s="124">
        <v>0</v>
      </c>
      <c r="V58" s="125"/>
      <c r="W58" s="125"/>
      <c r="X58" s="125"/>
      <c r="Y58" s="126"/>
      <c r="Z58" s="127"/>
      <c r="AA58" s="128"/>
      <c r="AB58" s="129">
        <f t="shared" si="1"/>
        <v>0</v>
      </c>
      <c r="AC58" s="168" t="e">
        <f>+AB58/(AA58+Y58)</f>
        <v>#DIV/0!</v>
      </c>
      <c r="AD58" s="169">
        <f t="shared" si="3"/>
        <v>469041.16</v>
      </c>
      <c r="AE58" s="132"/>
      <c r="AF58" s="133"/>
      <c r="AG58" s="129"/>
      <c r="AH58" s="134"/>
      <c r="AI58" s="129"/>
      <c r="AJ58" s="135"/>
    </row>
    <row r="59" spans="1:36" ht="16" x14ac:dyDescent="0.2">
      <c r="A59" s="109" t="s">
        <v>236</v>
      </c>
      <c r="B59" s="110"/>
      <c r="C59" s="113">
        <v>45689</v>
      </c>
      <c r="D59" s="114" t="s">
        <v>198</v>
      </c>
      <c r="E59" s="115" t="s">
        <v>199</v>
      </c>
      <c r="F59" s="116" t="s">
        <v>187</v>
      </c>
      <c r="G59" s="116"/>
      <c r="H59" s="116"/>
      <c r="I59" s="116"/>
      <c r="J59" s="116"/>
      <c r="K59" s="117"/>
      <c r="L59" s="118" t="s">
        <v>82</v>
      </c>
      <c r="M59" s="117" t="s">
        <v>83</v>
      </c>
      <c r="N59" s="118"/>
      <c r="O59" s="118"/>
      <c r="P59" s="119" t="s">
        <v>84</v>
      </c>
      <c r="Q59" s="120"/>
      <c r="R59" s="121"/>
      <c r="S59" s="122">
        <v>56153.75</v>
      </c>
      <c r="T59" s="123"/>
      <c r="U59" s="124">
        <v>0</v>
      </c>
      <c r="V59" s="125"/>
      <c r="W59" s="125"/>
      <c r="X59" s="125"/>
      <c r="Y59" s="126"/>
      <c r="Z59" s="127"/>
      <c r="AA59" s="128"/>
      <c r="AB59" s="129">
        <f t="shared" si="1"/>
        <v>0</v>
      </c>
      <c r="AC59" s="168" t="e">
        <f t="shared" si="2"/>
        <v>#DIV/0!</v>
      </c>
      <c r="AD59" s="169">
        <f t="shared" si="3"/>
        <v>56153.75</v>
      </c>
      <c r="AE59" s="132"/>
      <c r="AF59" s="133"/>
      <c r="AG59" s="129"/>
      <c r="AH59" s="134"/>
      <c r="AI59" s="129"/>
      <c r="AJ59" s="135"/>
    </row>
    <row r="60" spans="1:36" ht="16" x14ac:dyDescent="0.2">
      <c r="A60" s="109" t="s">
        <v>236</v>
      </c>
      <c r="B60" s="110"/>
      <c r="C60" s="113">
        <v>45689</v>
      </c>
      <c r="D60" s="114" t="s">
        <v>200</v>
      </c>
      <c r="E60" s="115" t="s">
        <v>201</v>
      </c>
      <c r="F60" s="116" t="s">
        <v>202</v>
      </c>
      <c r="G60" s="116"/>
      <c r="H60" s="116"/>
      <c r="I60" s="116"/>
      <c r="J60" s="116"/>
      <c r="K60" s="117"/>
      <c r="L60" s="118" t="s">
        <v>82</v>
      </c>
      <c r="M60" s="117" t="s">
        <v>159</v>
      </c>
      <c r="N60" s="118"/>
      <c r="O60" s="118"/>
      <c r="P60" s="119" t="s">
        <v>84</v>
      </c>
      <c r="Q60" s="120"/>
      <c r="R60" s="121"/>
      <c r="S60" s="122">
        <v>36925.5</v>
      </c>
      <c r="T60" s="123"/>
      <c r="U60" s="124">
        <v>0</v>
      </c>
      <c r="V60" s="125"/>
      <c r="W60" s="125"/>
      <c r="X60" s="125"/>
      <c r="Y60" s="126"/>
      <c r="Z60" s="127"/>
      <c r="AA60" s="128"/>
      <c r="AB60" s="129">
        <f t="shared" si="1"/>
        <v>0</v>
      </c>
      <c r="AC60" s="168" t="e">
        <f t="shared" si="2"/>
        <v>#DIV/0!</v>
      </c>
      <c r="AD60" s="169">
        <f t="shared" si="3"/>
        <v>36925.5</v>
      </c>
      <c r="AE60" s="132"/>
      <c r="AF60" s="133"/>
      <c r="AG60" s="129"/>
      <c r="AH60" s="134"/>
      <c r="AI60" s="129"/>
      <c r="AJ60" s="135"/>
    </row>
    <row r="61" spans="1:36" ht="16" x14ac:dyDescent="0.2">
      <c r="A61" s="109" t="s">
        <v>236</v>
      </c>
      <c r="B61" s="110"/>
      <c r="C61" s="113">
        <v>45689</v>
      </c>
      <c r="D61" s="114" t="s">
        <v>203</v>
      </c>
      <c r="E61" s="115" t="s">
        <v>204</v>
      </c>
      <c r="F61" s="116" t="s">
        <v>205</v>
      </c>
      <c r="G61" s="116"/>
      <c r="H61" s="116"/>
      <c r="I61" s="116"/>
      <c r="J61" s="116"/>
      <c r="K61" s="117"/>
      <c r="L61" s="118" t="s">
        <v>82</v>
      </c>
      <c r="M61" s="117" t="s">
        <v>159</v>
      </c>
      <c r="N61" s="118"/>
      <c r="O61" s="118"/>
      <c r="P61" s="119" t="s">
        <v>84</v>
      </c>
      <c r="Q61" s="120"/>
      <c r="R61" s="121"/>
      <c r="S61" s="122">
        <v>60289</v>
      </c>
      <c r="T61" s="123"/>
      <c r="U61" s="124">
        <v>0</v>
      </c>
      <c r="V61" s="125"/>
      <c r="W61" s="125"/>
      <c r="X61" s="125"/>
      <c r="Y61" s="126"/>
      <c r="Z61" s="127"/>
      <c r="AA61" s="128"/>
      <c r="AB61" s="129">
        <f t="shared" si="1"/>
        <v>0</v>
      </c>
      <c r="AC61" s="168" t="e">
        <f t="shared" si="2"/>
        <v>#DIV/0!</v>
      </c>
      <c r="AD61" s="169">
        <f t="shared" si="3"/>
        <v>60289</v>
      </c>
      <c r="AE61" s="132"/>
      <c r="AF61" s="133"/>
      <c r="AG61" s="129"/>
      <c r="AH61" s="134"/>
      <c r="AI61" s="129"/>
      <c r="AJ61" s="135"/>
    </row>
    <row r="62" spans="1:36" ht="16" x14ac:dyDescent="0.2">
      <c r="A62" s="109" t="s">
        <v>236</v>
      </c>
      <c r="B62" s="110"/>
      <c r="C62" s="113">
        <v>45689</v>
      </c>
      <c r="D62" s="114" t="s">
        <v>206</v>
      </c>
      <c r="E62" s="115" t="s">
        <v>207</v>
      </c>
      <c r="F62" s="116" t="s">
        <v>208</v>
      </c>
      <c r="G62" s="116"/>
      <c r="H62" s="116"/>
      <c r="I62" s="116"/>
      <c r="J62" s="116"/>
      <c r="K62" s="117"/>
      <c r="L62" s="118" t="s">
        <v>82</v>
      </c>
      <c r="M62" s="117" t="s">
        <v>96</v>
      </c>
      <c r="N62" s="118"/>
      <c r="O62" s="118"/>
      <c r="P62" s="119" t="s">
        <v>84</v>
      </c>
      <c r="Q62" s="120"/>
      <c r="R62" s="121"/>
      <c r="S62" s="122">
        <v>84677.5</v>
      </c>
      <c r="T62" s="123"/>
      <c r="U62" s="124">
        <v>0</v>
      </c>
      <c r="V62" s="125"/>
      <c r="W62" s="125"/>
      <c r="X62" s="125"/>
      <c r="Y62" s="126"/>
      <c r="Z62" s="127"/>
      <c r="AA62" s="128"/>
      <c r="AB62" s="129">
        <f t="shared" si="1"/>
        <v>0</v>
      </c>
      <c r="AC62" s="168" t="e">
        <f t="shared" si="2"/>
        <v>#DIV/0!</v>
      </c>
      <c r="AD62" s="169">
        <f t="shared" si="3"/>
        <v>84677.5</v>
      </c>
      <c r="AE62" s="132"/>
      <c r="AF62" s="133"/>
      <c r="AG62" s="129"/>
      <c r="AH62" s="134"/>
      <c r="AI62" s="129"/>
      <c r="AJ62" s="135"/>
    </row>
    <row r="63" spans="1:36" ht="16" x14ac:dyDescent="0.2">
      <c r="A63" s="109" t="s">
        <v>236</v>
      </c>
      <c r="B63" s="110"/>
      <c r="C63" s="113">
        <v>45689</v>
      </c>
      <c r="D63" s="114" t="s">
        <v>209</v>
      </c>
      <c r="E63" s="115" t="s">
        <v>210</v>
      </c>
      <c r="F63" s="116" t="s">
        <v>211</v>
      </c>
      <c r="G63" s="116"/>
      <c r="H63" s="116"/>
      <c r="I63" s="116"/>
      <c r="J63" s="116"/>
      <c r="K63" s="117"/>
      <c r="L63" s="118" t="s">
        <v>82</v>
      </c>
      <c r="M63" s="117" t="s">
        <v>100</v>
      </c>
      <c r="N63" s="118"/>
      <c r="O63" s="118"/>
      <c r="P63" s="119" t="s">
        <v>84</v>
      </c>
      <c r="Q63" s="120"/>
      <c r="R63" s="121"/>
      <c r="S63" s="122">
        <v>5000</v>
      </c>
      <c r="T63" s="123"/>
      <c r="U63" s="124">
        <v>4300</v>
      </c>
      <c r="V63" s="125"/>
      <c r="W63" s="125"/>
      <c r="X63" s="125"/>
      <c r="Y63" s="126">
        <v>4500</v>
      </c>
      <c r="Z63" s="127"/>
      <c r="AA63" s="128"/>
      <c r="AB63" s="129">
        <f t="shared" si="1"/>
        <v>200</v>
      </c>
      <c r="AC63" s="168">
        <f t="shared" si="2"/>
        <v>4.4444444444444446E-2</v>
      </c>
      <c r="AD63" s="169">
        <f t="shared" si="3"/>
        <v>500</v>
      </c>
      <c r="AE63" s="132"/>
      <c r="AF63" s="133"/>
      <c r="AG63" s="129"/>
      <c r="AH63" s="134"/>
      <c r="AI63" s="129"/>
      <c r="AJ63" s="135"/>
    </row>
    <row r="64" spans="1:36" ht="16" x14ac:dyDescent="0.2">
      <c r="A64" s="109"/>
      <c r="B64" s="110"/>
      <c r="C64" s="113"/>
      <c r="D64" s="114"/>
      <c r="E64" s="115"/>
      <c r="F64" s="116"/>
      <c r="G64" s="116"/>
      <c r="H64" s="116"/>
      <c r="I64" s="116"/>
      <c r="J64" s="116"/>
      <c r="K64" s="117"/>
      <c r="L64" s="118"/>
      <c r="M64" s="117"/>
      <c r="N64" s="118"/>
      <c r="O64" s="118"/>
      <c r="P64" s="119"/>
      <c r="Q64" s="120"/>
      <c r="R64" s="121"/>
      <c r="S64" s="122"/>
      <c r="T64" s="123"/>
      <c r="U64" s="124">
        <f t="shared" ref="U64:U65" si="4">SUM(V64:X64)</f>
        <v>0</v>
      </c>
      <c r="V64" s="125"/>
      <c r="W64" s="125"/>
      <c r="X64" s="125"/>
      <c r="Y64" s="126"/>
      <c r="Z64" s="127"/>
      <c r="AA64" s="128"/>
      <c r="AB64" s="129"/>
      <c r="AC64" s="130"/>
      <c r="AD64" s="131"/>
      <c r="AE64" s="132"/>
      <c r="AF64" s="133"/>
      <c r="AG64" s="129"/>
      <c r="AH64" s="134"/>
      <c r="AI64" s="129"/>
      <c r="AJ64" s="135"/>
    </row>
    <row r="65" spans="1:36" s="88" customFormat="1" ht="17" thickBot="1" x14ac:dyDescent="0.25">
      <c r="A65" s="111"/>
      <c r="B65" s="111"/>
      <c r="C65" s="136"/>
      <c r="D65" s="137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7"/>
      <c r="R65" s="137"/>
      <c r="S65" s="139"/>
      <c r="T65" s="140"/>
      <c r="U65" s="124">
        <f t="shared" si="4"/>
        <v>0</v>
      </c>
      <c r="V65" s="137"/>
      <c r="W65" s="137"/>
      <c r="X65" s="137"/>
      <c r="Y65" s="141"/>
      <c r="Z65" s="142"/>
      <c r="AA65" s="143"/>
      <c r="AB65" s="144"/>
      <c r="AC65" s="144"/>
      <c r="AD65" s="145"/>
      <c r="AE65" s="146"/>
      <c r="AF65" s="147"/>
      <c r="AG65" s="144"/>
      <c r="AH65" s="148"/>
      <c r="AI65" s="144"/>
      <c r="AJ65" s="149"/>
    </row>
    <row r="66" spans="1:36" s="88" customFormat="1" ht="16" x14ac:dyDescent="0.2">
      <c r="L66" s="150"/>
      <c r="M66" s="150"/>
      <c r="N66" s="150"/>
      <c r="O66" s="150"/>
      <c r="P66" s="150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2"/>
      <c r="AB66" s="152"/>
      <c r="AC66" s="152"/>
      <c r="AD66" s="152"/>
      <c r="AH66" s="134"/>
    </row>
    <row r="67" spans="1:36" s="112" customFormat="1" ht="16" x14ac:dyDescent="0.2">
      <c r="A67" s="112" t="s">
        <v>241</v>
      </c>
      <c r="L67" s="153"/>
      <c r="M67" s="153"/>
      <c r="N67" s="153"/>
      <c r="O67" s="153"/>
      <c r="P67" s="153"/>
      <c r="S67" s="154">
        <f>SUM(S4:S65)</f>
        <v>31846946.710000001</v>
      </c>
      <c r="T67" s="154">
        <f>SUM(T4:T65)</f>
        <v>1481758.37</v>
      </c>
      <c r="U67" s="154">
        <f>SUM(U4:U65)</f>
        <v>20082939.370000001</v>
      </c>
      <c r="V67" s="154">
        <f>SUM(V4:V65)</f>
        <v>0</v>
      </c>
      <c r="W67" s="154">
        <f>SUM(W4:W65)</f>
        <v>0</v>
      </c>
      <c r="X67" s="154"/>
      <c r="Y67" s="154">
        <f>SUM(Y4:Y65)</f>
        <v>22334244.879999999</v>
      </c>
      <c r="Z67" s="154">
        <f>SUM(Z4:Z65)</f>
        <v>7068894.25</v>
      </c>
      <c r="AA67" s="154">
        <f>SUM(AA4:AA65)</f>
        <v>19542780</v>
      </c>
      <c r="AB67" s="154">
        <f>SUM(AB4:AB65)</f>
        <v>2251305.5100000007</v>
      </c>
      <c r="AC67" s="154"/>
      <c r="AD67" s="154">
        <f>SUM(AD4:AD65)</f>
        <v>10994460.199999999</v>
      </c>
      <c r="AH67" s="155"/>
    </row>
    <row r="68" spans="1:36" s="88" customFormat="1" ht="16" x14ac:dyDescent="0.2">
      <c r="L68" s="150"/>
      <c r="M68" s="150"/>
      <c r="N68" s="150"/>
      <c r="O68" s="150"/>
      <c r="T68" s="112"/>
      <c r="U68" s="112"/>
      <c r="V68" s="112"/>
      <c r="W68" s="112"/>
      <c r="X68" s="112"/>
      <c r="Y68" s="156"/>
      <c r="Z68" s="156"/>
      <c r="AA68" s="157"/>
      <c r="AF68" s="157"/>
      <c r="AG68" s="157"/>
      <c r="AH68" s="158"/>
    </row>
    <row r="69" spans="1:36" s="88" customFormat="1" ht="16" x14ac:dyDescent="0.2">
      <c r="L69" s="150"/>
      <c r="M69" s="150"/>
      <c r="N69" s="150"/>
      <c r="O69" s="150"/>
      <c r="AA69" s="157"/>
      <c r="AF69" s="157"/>
      <c r="AG69" s="157"/>
      <c r="AH69" s="158"/>
    </row>
    <row r="70" spans="1:36" s="88" customFormat="1" ht="16" x14ac:dyDescent="0.2">
      <c r="L70" s="150"/>
      <c r="M70" s="150"/>
      <c r="N70" s="150"/>
      <c r="O70" s="150"/>
      <c r="Y70" s="156"/>
      <c r="Z70" s="156"/>
      <c r="AA70" s="157"/>
      <c r="AF70" s="157"/>
      <c r="AG70" s="157"/>
      <c r="AH70" s="158"/>
    </row>
    <row r="71" spans="1:36" s="88" customFormat="1" ht="16" x14ac:dyDescent="0.2">
      <c r="L71" s="150"/>
      <c r="M71" s="150"/>
      <c r="N71" s="150"/>
      <c r="O71" s="150"/>
      <c r="AA71" s="157"/>
      <c r="AF71" s="157"/>
      <c r="AG71" s="157"/>
      <c r="AH71" s="158"/>
    </row>
    <row r="72" spans="1:36" s="88" customFormat="1" ht="16" x14ac:dyDescent="0.2">
      <c r="L72" s="150"/>
      <c r="M72" s="150"/>
      <c r="N72" s="150"/>
      <c r="O72" s="150"/>
      <c r="T72" s="112"/>
      <c r="U72" s="112"/>
      <c r="V72" s="112"/>
      <c r="W72" s="112"/>
      <c r="X72" s="112"/>
      <c r="Y72" s="154"/>
      <c r="Z72" s="154"/>
      <c r="AA72" s="157"/>
      <c r="AF72" s="157"/>
      <c r="AG72" s="157"/>
      <c r="AH72" s="158"/>
    </row>
    <row r="73" spans="1:36" s="88" customFormat="1" ht="16" x14ac:dyDescent="0.2">
      <c r="L73" s="150"/>
      <c r="M73" s="150"/>
      <c r="N73" s="150"/>
      <c r="O73" s="150"/>
      <c r="AF73" s="157"/>
      <c r="AG73" s="157"/>
      <c r="AH73" s="158"/>
    </row>
    <row r="74" spans="1:36" s="88" customFormat="1" ht="16" x14ac:dyDescent="0.2">
      <c r="L74" s="150"/>
      <c r="M74" s="150"/>
      <c r="N74" s="150"/>
      <c r="O74" s="150"/>
      <c r="Y74" s="157"/>
      <c r="Z74" s="157"/>
      <c r="AA74" s="157"/>
      <c r="AH74" s="134"/>
    </row>
    <row r="75" spans="1:36" s="88" customFormat="1" ht="16" x14ac:dyDescent="0.2">
      <c r="L75" s="150"/>
      <c r="M75" s="150"/>
      <c r="N75" s="150"/>
      <c r="O75" s="150"/>
      <c r="P75" s="150"/>
      <c r="AH75" s="134"/>
    </row>
    <row r="76" spans="1:36" s="88" customFormat="1" ht="16" x14ac:dyDescent="0.2">
      <c r="L76" s="150"/>
      <c r="M76" s="150"/>
      <c r="N76" s="150"/>
      <c r="O76" s="150"/>
      <c r="P76" s="150"/>
      <c r="AH76" s="134"/>
    </row>
    <row r="77" spans="1:36" s="88" customFormat="1" ht="16" x14ac:dyDescent="0.2">
      <c r="L77" s="150"/>
      <c r="M77" s="150"/>
      <c r="N77" s="150"/>
      <c r="O77" s="150"/>
      <c r="P77" s="150"/>
      <c r="Z77" s="151"/>
      <c r="AH77" s="134"/>
    </row>
    <row r="78" spans="1:36" s="88" customFormat="1" ht="16" x14ac:dyDescent="0.2">
      <c r="L78" s="150"/>
      <c r="M78" s="150"/>
      <c r="N78" s="150"/>
      <c r="O78" s="150"/>
      <c r="P78" s="150"/>
      <c r="AB78" s="152"/>
      <c r="AC78" s="152"/>
      <c r="AH78" s="134"/>
    </row>
    <row r="79" spans="1:36" s="88" customFormat="1" ht="16" x14ac:dyDescent="0.2">
      <c r="L79" s="150"/>
      <c r="M79" s="150"/>
      <c r="N79" s="150"/>
      <c r="O79" s="150"/>
      <c r="P79" s="150"/>
      <c r="AH79" s="134"/>
    </row>
    <row r="80" spans="1:36" s="88" customFormat="1" ht="16" x14ac:dyDescent="0.2">
      <c r="A80"/>
      <c r="L80" s="150"/>
      <c r="M80" s="150"/>
      <c r="N80" s="150"/>
      <c r="O80" s="150"/>
      <c r="P80" s="15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s="88" customFormat="1" ht="16" x14ac:dyDescent="0.2">
      <c r="A81"/>
      <c r="L81" s="150"/>
      <c r="M81" s="150"/>
      <c r="N81" s="150"/>
      <c r="O81" s="150"/>
      <c r="P81" s="150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s="88" customFormat="1" ht="16" x14ac:dyDescent="0.2">
      <c r="A82"/>
      <c r="L82" s="150"/>
      <c r="M82" s="150"/>
      <c r="N82" s="150"/>
      <c r="O82" s="150"/>
      <c r="P82" s="150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s="88" customFormat="1" ht="16" x14ac:dyDescent="0.2">
      <c r="A83"/>
      <c r="L83" s="150"/>
      <c r="M83" s="150"/>
      <c r="N83" s="150"/>
      <c r="O83" s="150"/>
      <c r="P83" s="150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s="88" customFormat="1" ht="16" x14ac:dyDescent="0.2">
      <c r="A84"/>
      <c r="L84" s="150"/>
      <c r="M84" s="150"/>
      <c r="N84" s="150"/>
      <c r="O84" s="150"/>
      <c r="P84" s="150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s="88" customFormat="1" ht="16" x14ac:dyDescent="0.2">
      <c r="A85"/>
      <c r="L85" s="150"/>
      <c r="M85" s="150"/>
      <c r="N85" s="150"/>
      <c r="O85" s="150"/>
      <c r="P85" s="150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s="88" customFormat="1" ht="16" x14ac:dyDescent="0.2">
      <c r="A86"/>
      <c r="L86" s="150"/>
      <c r="M86" s="150"/>
      <c r="N86" s="150"/>
      <c r="O86" s="150"/>
      <c r="P86" s="150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s="88" customFormat="1" ht="16" x14ac:dyDescent="0.2">
      <c r="A87"/>
      <c r="L87" s="150"/>
      <c r="M87" s="150"/>
      <c r="N87" s="150"/>
      <c r="O87" s="150"/>
      <c r="P87" s="150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s="88" customFormat="1" ht="16" x14ac:dyDescent="0.2">
      <c r="A88"/>
      <c r="L88" s="150"/>
      <c r="M88" s="150"/>
      <c r="N88" s="150"/>
      <c r="O88" s="150"/>
      <c r="P88" s="150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s="88" customFormat="1" ht="16" x14ac:dyDescent="0.2">
      <c r="A89"/>
      <c r="L89" s="150"/>
      <c r="M89" s="150"/>
      <c r="N89" s="150"/>
      <c r="O89" s="150"/>
      <c r="P89" s="150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s="88" customFormat="1" ht="16" x14ac:dyDescent="0.2">
      <c r="A90"/>
      <c r="L90" s="150"/>
      <c r="M90" s="150"/>
      <c r="N90" s="150"/>
      <c r="O90" s="150"/>
      <c r="P90" s="15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s="88" customFormat="1" ht="16" x14ac:dyDescent="0.2">
      <c r="A91"/>
      <c r="L91" s="150"/>
      <c r="M91" s="150"/>
      <c r="N91" s="150"/>
      <c r="O91" s="150"/>
      <c r="P91" s="150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s="88" customFormat="1" ht="16" x14ac:dyDescent="0.2">
      <c r="A92"/>
      <c r="L92" s="150"/>
      <c r="M92" s="150"/>
      <c r="N92" s="150"/>
      <c r="O92" s="150"/>
      <c r="P92" s="150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s="88" customFormat="1" ht="16" x14ac:dyDescent="0.2">
      <c r="A93"/>
      <c r="L93" s="150"/>
      <c r="M93" s="150"/>
      <c r="N93" s="150"/>
      <c r="O93" s="150"/>
      <c r="P93" s="150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s="88" customFormat="1" ht="16" x14ac:dyDescent="0.2">
      <c r="A94"/>
      <c r="L94" s="150"/>
      <c r="M94" s="150"/>
      <c r="N94" s="150"/>
      <c r="O94" s="150"/>
      <c r="P94" s="150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s="88" customFormat="1" ht="16" x14ac:dyDescent="0.2">
      <c r="A95"/>
      <c r="L95" s="150"/>
      <c r="M95" s="150"/>
      <c r="N95" s="150"/>
      <c r="O95" s="150"/>
      <c r="P95" s="150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s="88" customFormat="1" ht="16" x14ac:dyDescent="0.2">
      <c r="A96"/>
      <c r="L96" s="150"/>
      <c r="M96" s="150"/>
      <c r="N96" s="150"/>
      <c r="O96" s="150"/>
      <c r="P96" s="150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s="88" customFormat="1" ht="16" x14ac:dyDescent="0.2">
      <c r="A97"/>
      <c r="L97" s="150"/>
      <c r="M97" s="150"/>
      <c r="N97" s="150"/>
      <c r="O97" s="150"/>
      <c r="P97" s="150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s="88" customFormat="1" ht="16" x14ac:dyDescent="0.2">
      <c r="A98"/>
      <c r="L98" s="150"/>
      <c r="M98" s="150"/>
      <c r="N98" s="150"/>
      <c r="O98" s="150"/>
      <c r="P98" s="150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s="88" customFormat="1" ht="16" x14ac:dyDescent="0.2">
      <c r="A99"/>
      <c r="L99" s="150"/>
      <c r="M99" s="150"/>
      <c r="N99" s="150"/>
      <c r="O99" s="150"/>
      <c r="P99" s="150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s="88" customFormat="1" ht="16" x14ac:dyDescent="0.2">
      <c r="A100"/>
      <c r="L100" s="150"/>
      <c r="M100" s="150"/>
      <c r="N100" s="150"/>
      <c r="O100" s="150"/>
      <c r="P100" s="15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s="88" customFormat="1" ht="16" x14ac:dyDescent="0.2">
      <c r="A101"/>
      <c r="L101" s="150"/>
      <c r="M101" s="150"/>
      <c r="N101" s="150"/>
      <c r="O101" s="150"/>
      <c r="P101" s="150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s="88" customFormat="1" ht="16" x14ac:dyDescent="0.2">
      <c r="A102"/>
      <c r="L102" s="150"/>
      <c r="M102" s="150"/>
      <c r="N102" s="150"/>
      <c r="O102" s="150"/>
      <c r="P102" s="150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s="88" customFormat="1" ht="16" x14ac:dyDescent="0.2">
      <c r="A103"/>
      <c r="L103" s="150"/>
      <c r="M103" s="150"/>
      <c r="N103" s="150"/>
      <c r="O103" s="150"/>
      <c r="P103" s="150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s="88" customFormat="1" ht="16" x14ac:dyDescent="0.2">
      <c r="A104"/>
      <c r="L104" s="150"/>
      <c r="M104" s="150"/>
      <c r="N104" s="150"/>
      <c r="O104" s="150"/>
      <c r="P104" s="150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s="88" customFormat="1" ht="16" x14ac:dyDescent="0.2">
      <c r="A105"/>
      <c r="L105" s="150"/>
      <c r="M105" s="150"/>
      <c r="N105" s="150"/>
      <c r="O105" s="150"/>
      <c r="P105" s="150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s="88" customFormat="1" ht="16" x14ac:dyDescent="0.2">
      <c r="A106"/>
      <c r="L106" s="150"/>
      <c r="M106" s="150"/>
      <c r="N106" s="150"/>
      <c r="O106" s="150"/>
      <c r="P106" s="150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s="88" customFormat="1" ht="16" x14ac:dyDescent="0.2">
      <c r="A107"/>
      <c r="L107" s="150"/>
      <c r="M107" s="150"/>
      <c r="N107" s="150"/>
      <c r="O107" s="150"/>
      <c r="P107" s="150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s="88" customFormat="1" ht="16" x14ac:dyDescent="0.2">
      <c r="A108"/>
      <c r="L108" s="150"/>
      <c r="M108" s="150"/>
      <c r="N108" s="150"/>
      <c r="O108" s="150"/>
      <c r="P108" s="150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s="88" customFormat="1" ht="16" x14ac:dyDescent="0.2">
      <c r="A109"/>
      <c r="L109" s="150"/>
      <c r="M109" s="150"/>
      <c r="N109" s="150"/>
      <c r="O109" s="150"/>
      <c r="P109" s="150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s="88" customFormat="1" ht="16" x14ac:dyDescent="0.2">
      <c r="A110"/>
      <c r="L110" s="150"/>
      <c r="M110" s="150"/>
      <c r="N110" s="150"/>
      <c r="O110" s="150"/>
      <c r="P110" s="15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s="88" customFormat="1" ht="16" x14ac:dyDescent="0.2">
      <c r="A111"/>
      <c r="L111" s="150"/>
      <c r="M111" s="150"/>
      <c r="N111" s="150"/>
      <c r="O111" s="150"/>
      <c r="P111" s="150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s="88" customFormat="1" ht="16" x14ac:dyDescent="0.2">
      <c r="A112"/>
      <c r="L112" s="150"/>
      <c r="M112" s="150"/>
      <c r="N112" s="150"/>
      <c r="O112" s="150"/>
      <c r="P112" s="150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s="88" customFormat="1" ht="16" x14ac:dyDescent="0.2">
      <c r="A113"/>
      <c r="L113" s="150"/>
      <c r="M113" s="150"/>
      <c r="N113" s="150"/>
      <c r="O113" s="150"/>
      <c r="P113" s="150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s="88" customFormat="1" ht="16" x14ac:dyDescent="0.2">
      <c r="A114"/>
      <c r="L114" s="150"/>
      <c r="M114" s="150"/>
      <c r="N114" s="150"/>
      <c r="O114" s="150"/>
      <c r="P114" s="150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88" customFormat="1" ht="16" x14ac:dyDescent="0.2">
      <c r="A115"/>
      <c r="L115" s="150"/>
      <c r="M115" s="150"/>
      <c r="N115" s="150"/>
      <c r="O115" s="150"/>
      <c r="P115" s="150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s="88" customFormat="1" ht="16" x14ac:dyDescent="0.2">
      <c r="A116"/>
      <c r="L116" s="150"/>
      <c r="M116" s="150"/>
      <c r="N116" s="150"/>
      <c r="O116" s="150"/>
      <c r="P116" s="150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s="88" customFormat="1" ht="16" x14ac:dyDescent="0.2">
      <c r="A117"/>
      <c r="L117" s="150"/>
      <c r="M117" s="150"/>
      <c r="N117" s="150"/>
      <c r="O117" s="150"/>
      <c r="P117" s="150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s="88" customFormat="1" ht="16" x14ac:dyDescent="0.2">
      <c r="A118"/>
      <c r="L118" s="150"/>
      <c r="M118" s="150"/>
      <c r="N118" s="150"/>
      <c r="O118" s="150"/>
      <c r="P118" s="150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s="88" customFormat="1" ht="16" x14ac:dyDescent="0.2">
      <c r="A119"/>
      <c r="L119" s="150"/>
      <c r="M119" s="150"/>
      <c r="N119" s="150"/>
      <c r="O119" s="150"/>
      <c r="P119" s="150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s="88" customFormat="1" ht="16" x14ac:dyDescent="0.2">
      <c r="A120"/>
      <c r="L120" s="150"/>
      <c r="M120" s="150"/>
      <c r="N120" s="150"/>
      <c r="O120" s="150"/>
      <c r="P120" s="15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s="88" customFormat="1" ht="16" x14ac:dyDescent="0.2">
      <c r="A121"/>
      <c r="L121" s="150"/>
      <c r="M121" s="150"/>
      <c r="N121" s="150"/>
      <c r="O121" s="150"/>
      <c r="P121" s="150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s="88" customFormat="1" ht="16" x14ac:dyDescent="0.2">
      <c r="A122"/>
      <c r="L122" s="150"/>
      <c r="M122" s="150"/>
      <c r="N122" s="150"/>
      <c r="O122" s="150"/>
      <c r="P122" s="150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s="88" customFormat="1" ht="16" x14ac:dyDescent="0.2">
      <c r="A123"/>
      <c r="L123" s="150"/>
      <c r="M123" s="150"/>
      <c r="N123" s="150"/>
      <c r="O123" s="150"/>
      <c r="P123" s="150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s="88" customFormat="1" ht="16" x14ac:dyDescent="0.2">
      <c r="A124"/>
      <c r="L124" s="150"/>
      <c r="M124" s="150"/>
      <c r="N124" s="150"/>
      <c r="O124" s="150"/>
      <c r="P124" s="150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s="88" customFormat="1" ht="16" x14ac:dyDescent="0.2">
      <c r="A125"/>
      <c r="L125" s="150"/>
      <c r="M125" s="150"/>
      <c r="N125" s="150"/>
      <c r="O125" s="150"/>
      <c r="P125" s="150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s="88" customFormat="1" ht="16" x14ac:dyDescent="0.2">
      <c r="A126"/>
      <c r="L126" s="150"/>
      <c r="M126" s="150"/>
      <c r="N126" s="150"/>
      <c r="O126" s="150"/>
      <c r="P126" s="150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s="88" customFormat="1" ht="16" x14ac:dyDescent="0.2">
      <c r="A127"/>
      <c r="L127" s="150"/>
      <c r="M127" s="150"/>
      <c r="N127" s="150"/>
      <c r="O127" s="150"/>
      <c r="P127" s="150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s="88" customFormat="1" ht="16" x14ac:dyDescent="0.2">
      <c r="A128"/>
      <c r="L128" s="150"/>
      <c r="M128" s="150"/>
      <c r="N128" s="150"/>
      <c r="O128" s="150"/>
      <c r="P128" s="150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s="88" customFormat="1" ht="16" x14ac:dyDescent="0.2">
      <c r="A129"/>
      <c r="L129" s="150"/>
      <c r="M129" s="150"/>
      <c r="N129" s="150"/>
      <c r="O129" s="150"/>
      <c r="P129" s="150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s="88" customFormat="1" ht="16" x14ac:dyDescent="0.2">
      <c r="A130"/>
      <c r="L130" s="150"/>
      <c r="M130" s="150"/>
      <c r="N130" s="150"/>
      <c r="O130" s="150"/>
      <c r="P130" s="15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s="88" customFormat="1" ht="16" x14ac:dyDescent="0.2">
      <c r="A131"/>
      <c r="L131" s="150"/>
      <c r="M131" s="150"/>
      <c r="N131" s="150"/>
      <c r="O131" s="150"/>
      <c r="P131" s="150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s="88" customFormat="1" ht="16" x14ac:dyDescent="0.2">
      <c r="A132"/>
      <c r="L132" s="150"/>
      <c r="M132" s="150"/>
      <c r="N132" s="150"/>
      <c r="O132" s="150"/>
      <c r="P132" s="150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s="88" customFormat="1" ht="16" x14ac:dyDescent="0.2">
      <c r="A133"/>
      <c r="L133" s="150"/>
      <c r="M133" s="150"/>
      <c r="N133" s="150"/>
      <c r="O133" s="150"/>
      <c r="P133" s="150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s="88" customFormat="1" ht="16" x14ac:dyDescent="0.2">
      <c r="A134"/>
      <c r="L134" s="150"/>
      <c r="M134" s="150"/>
      <c r="N134" s="150"/>
      <c r="O134" s="150"/>
      <c r="P134" s="150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s="88" customFormat="1" ht="16" x14ac:dyDescent="0.2">
      <c r="A135"/>
      <c r="L135" s="150"/>
      <c r="M135" s="150"/>
      <c r="N135" s="150"/>
      <c r="O135" s="150"/>
      <c r="P135" s="150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s="88" customFormat="1" ht="16" x14ac:dyDescent="0.2">
      <c r="A136"/>
      <c r="L136" s="150"/>
      <c r="M136" s="150"/>
      <c r="N136" s="150"/>
      <c r="O136" s="150"/>
      <c r="P136" s="150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s="88" customFormat="1" ht="16" x14ac:dyDescent="0.2">
      <c r="A137"/>
      <c r="L137" s="150"/>
      <c r="M137" s="150"/>
      <c r="N137" s="150"/>
      <c r="O137" s="150"/>
      <c r="P137" s="150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s="88" customFormat="1" ht="16" x14ac:dyDescent="0.2">
      <c r="A138"/>
      <c r="L138" s="150"/>
      <c r="M138" s="150"/>
      <c r="N138" s="150"/>
      <c r="O138" s="150"/>
      <c r="P138" s="150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s="88" customFormat="1" ht="16" x14ac:dyDescent="0.2">
      <c r="A139"/>
      <c r="L139" s="150"/>
      <c r="M139" s="150"/>
      <c r="N139" s="150"/>
      <c r="O139" s="150"/>
      <c r="P139" s="150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s="88" customFormat="1" ht="16" x14ac:dyDescent="0.2">
      <c r="A140"/>
      <c r="L140" s="150"/>
      <c r="M140" s="150"/>
      <c r="N140" s="150"/>
      <c r="O140" s="150"/>
      <c r="P140" s="15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s="88" customFormat="1" ht="16" x14ac:dyDescent="0.2">
      <c r="A141"/>
      <c r="L141" s="150"/>
      <c r="M141" s="150"/>
      <c r="N141" s="150"/>
      <c r="O141" s="150"/>
      <c r="P141" s="150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s="88" customFormat="1" ht="16" x14ac:dyDescent="0.2">
      <c r="A142"/>
      <c r="L142" s="150"/>
      <c r="M142" s="150"/>
      <c r="N142" s="150"/>
      <c r="O142" s="150"/>
      <c r="P142" s="150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s="88" customFormat="1" ht="16" x14ac:dyDescent="0.2">
      <c r="A143"/>
      <c r="L143" s="150"/>
      <c r="M143" s="150"/>
      <c r="N143" s="150"/>
      <c r="O143" s="150"/>
      <c r="P143" s="150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s="88" customFormat="1" ht="16" x14ac:dyDescent="0.2">
      <c r="A144"/>
      <c r="L144" s="150"/>
      <c r="M144" s="150"/>
      <c r="N144" s="150"/>
      <c r="O144" s="150"/>
      <c r="P144" s="150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s="88" customFormat="1" ht="16" x14ac:dyDescent="0.2">
      <c r="A145"/>
      <c r="L145" s="150"/>
      <c r="M145" s="150"/>
      <c r="N145" s="150"/>
      <c r="O145" s="150"/>
      <c r="P145" s="150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s="88" customFormat="1" ht="16" x14ac:dyDescent="0.2">
      <c r="A146"/>
      <c r="L146" s="150"/>
      <c r="M146" s="150"/>
      <c r="N146" s="150"/>
      <c r="O146" s="150"/>
      <c r="P146" s="150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s="88" customFormat="1" ht="16" x14ac:dyDescent="0.2">
      <c r="A147"/>
      <c r="L147" s="150"/>
      <c r="M147" s="150"/>
      <c r="N147" s="150"/>
      <c r="O147" s="150"/>
      <c r="P147" s="150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s="88" customFormat="1" ht="16" x14ac:dyDescent="0.2">
      <c r="A148"/>
      <c r="L148" s="150"/>
      <c r="M148" s="150"/>
      <c r="N148" s="150"/>
      <c r="O148" s="150"/>
      <c r="P148" s="150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s="88" customFormat="1" ht="16" x14ac:dyDescent="0.2">
      <c r="A149"/>
      <c r="L149" s="150"/>
      <c r="M149" s="150"/>
      <c r="N149" s="150"/>
      <c r="O149" s="150"/>
      <c r="P149" s="150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s="88" customFormat="1" ht="16" x14ac:dyDescent="0.2">
      <c r="A150"/>
      <c r="L150" s="150"/>
      <c r="M150" s="150"/>
      <c r="N150" s="150"/>
      <c r="O150" s="150"/>
      <c r="P150" s="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s="88" customFormat="1" ht="16" x14ac:dyDescent="0.2">
      <c r="A151"/>
      <c r="L151" s="150"/>
      <c r="M151" s="150"/>
      <c r="N151" s="150"/>
      <c r="O151" s="150"/>
      <c r="P151" s="150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s="88" customFormat="1" ht="16" x14ac:dyDescent="0.2">
      <c r="A152"/>
      <c r="L152" s="150"/>
      <c r="M152" s="150"/>
      <c r="N152" s="150"/>
      <c r="O152" s="150"/>
      <c r="P152" s="150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s="88" customFormat="1" ht="16" x14ac:dyDescent="0.2">
      <c r="A153"/>
      <c r="L153" s="150"/>
      <c r="M153" s="150"/>
      <c r="N153" s="150"/>
      <c r="O153" s="150"/>
      <c r="P153" s="150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s="88" customFormat="1" ht="16" x14ac:dyDescent="0.2">
      <c r="A154"/>
      <c r="L154" s="150"/>
      <c r="M154" s="150"/>
      <c r="N154" s="150"/>
      <c r="O154" s="150"/>
      <c r="P154" s="150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s="88" customFormat="1" ht="16" x14ac:dyDescent="0.2">
      <c r="A155"/>
      <c r="L155" s="150"/>
      <c r="M155" s="150"/>
      <c r="N155" s="150"/>
      <c r="O155" s="150"/>
      <c r="P155" s="150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s="88" customFormat="1" ht="16" x14ac:dyDescent="0.2">
      <c r="A156"/>
      <c r="L156" s="150"/>
      <c r="M156" s="150"/>
      <c r="N156" s="150"/>
      <c r="O156" s="150"/>
      <c r="P156" s="150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s="88" customFormat="1" ht="16" x14ac:dyDescent="0.2">
      <c r="A157"/>
      <c r="L157" s="150"/>
      <c r="M157" s="150"/>
      <c r="N157" s="150"/>
      <c r="O157" s="150"/>
      <c r="P157" s="150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s="88" customFormat="1" ht="16" x14ac:dyDescent="0.2">
      <c r="A158"/>
      <c r="L158" s="150"/>
      <c r="M158" s="150"/>
      <c r="N158" s="150"/>
      <c r="O158" s="150"/>
      <c r="P158" s="150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s="88" customFormat="1" ht="16" x14ac:dyDescent="0.2">
      <c r="A159"/>
      <c r="L159" s="150"/>
      <c r="M159" s="150"/>
      <c r="N159" s="150"/>
      <c r="O159" s="150"/>
      <c r="P159" s="150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s="88" customFormat="1" ht="16" x14ac:dyDescent="0.2">
      <c r="A160"/>
      <c r="L160" s="150"/>
      <c r="M160" s="150"/>
      <c r="N160" s="150"/>
      <c r="O160" s="150"/>
      <c r="P160" s="15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s="88" customFormat="1" ht="16" x14ac:dyDescent="0.2">
      <c r="A161"/>
      <c r="L161" s="150"/>
      <c r="M161" s="150"/>
      <c r="N161" s="150"/>
      <c r="O161" s="150"/>
      <c r="P161" s="150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s="88" customFormat="1" ht="16" x14ac:dyDescent="0.2">
      <c r="A162"/>
      <c r="L162" s="150"/>
      <c r="M162" s="150"/>
      <c r="N162" s="150"/>
      <c r="O162" s="150"/>
      <c r="P162" s="150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s="88" customFormat="1" ht="16" x14ac:dyDescent="0.2">
      <c r="A163"/>
      <c r="L163" s="150"/>
      <c r="M163" s="150"/>
      <c r="N163" s="150"/>
      <c r="O163" s="150"/>
      <c r="P163" s="150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s="88" customFormat="1" ht="16" x14ac:dyDescent="0.2">
      <c r="A164"/>
      <c r="L164" s="150"/>
      <c r="M164" s="150"/>
      <c r="N164" s="150"/>
      <c r="O164" s="150"/>
      <c r="P164" s="150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s="88" customFormat="1" ht="16" x14ac:dyDescent="0.2">
      <c r="A165"/>
      <c r="L165" s="150"/>
      <c r="M165" s="150"/>
      <c r="N165" s="150"/>
      <c r="O165" s="150"/>
      <c r="P165" s="150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s="88" customFormat="1" ht="16" x14ac:dyDescent="0.2">
      <c r="A166"/>
      <c r="L166" s="150"/>
      <c r="M166" s="150"/>
      <c r="N166" s="150"/>
      <c r="O166" s="150"/>
      <c r="P166" s="150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s="88" customFormat="1" ht="16" x14ac:dyDescent="0.2">
      <c r="A167"/>
      <c r="L167" s="150"/>
      <c r="M167" s="150"/>
      <c r="N167" s="150"/>
      <c r="O167" s="150"/>
      <c r="P167" s="150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s="88" customFormat="1" ht="16" x14ac:dyDescent="0.2">
      <c r="A168"/>
      <c r="L168" s="150"/>
      <c r="M168" s="150"/>
      <c r="N168" s="150"/>
      <c r="O168" s="150"/>
      <c r="P168" s="150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s="88" customFormat="1" ht="16" x14ac:dyDescent="0.2">
      <c r="A169"/>
      <c r="L169" s="150"/>
      <c r="M169" s="150"/>
      <c r="N169" s="150"/>
      <c r="O169" s="150"/>
      <c r="P169" s="150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s="88" customFormat="1" ht="16" x14ac:dyDescent="0.2">
      <c r="A170"/>
      <c r="L170" s="150"/>
      <c r="M170" s="150"/>
      <c r="N170" s="150"/>
      <c r="O170" s="150"/>
      <c r="P170" s="15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s="88" customFormat="1" ht="16" x14ac:dyDescent="0.2">
      <c r="A171"/>
      <c r="L171" s="150"/>
      <c r="M171" s="150"/>
      <c r="N171" s="150"/>
      <c r="O171" s="150"/>
      <c r="P171" s="150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s="88" customFormat="1" ht="16" x14ac:dyDescent="0.2">
      <c r="A172"/>
      <c r="L172" s="150"/>
      <c r="M172" s="150"/>
      <c r="N172" s="150"/>
      <c r="O172" s="150"/>
      <c r="P172" s="150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s="88" customFormat="1" ht="16" x14ac:dyDescent="0.2">
      <c r="A173"/>
      <c r="L173" s="150"/>
      <c r="M173" s="150"/>
      <c r="N173" s="150"/>
      <c r="O173" s="150"/>
      <c r="P173" s="150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s="88" customFormat="1" ht="16" x14ac:dyDescent="0.2">
      <c r="A174"/>
      <c r="L174" s="150"/>
      <c r="M174" s="150"/>
      <c r="N174" s="150"/>
      <c r="O174" s="150"/>
      <c r="P174" s="150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s="88" customFormat="1" ht="16" x14ac:dyDescent="0.2">
      <c r="A175"/>
      <c r="L175" s="150"/>
      <c r="M175" s="150"/>
      <c r="N175" s="150"/>
      <c r="O175" s="150"/>
      <c r="P175" s="150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s="88" customFormat="1" ht="16" x14ac:dyDescent="0.2">
      <c r="A176"/>
      <c r="L176" s="150"/>
      <c r="M176" s="150"/>
      <c r="N176" s="150"/>
      <c r="O176" s="150"/>
      <c r="P176" s="150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s="88" customFormat="1" ht="16" x14ac:dyDescent="0.2">
      <c r="A177"/>
      <c r="L177" s="150"/>
      <c r="M177" s="150"/>
      <c r="N177" s="150"/>
      <c r="O177" s="150"/>
      <c r="P177" s="150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s="88" customFormat="1" ht="16" x14ac:dyDescent="0.2">
      <c r="A178"/>
      <c r="L178" s="150"/>
      <c r="M178" s="150"/>
      <c r="N178" s="150"/>
      <c r="O178" s="150"/>
      <c r="P178" s="150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s="88" customFormat="1" ht="16" x14ac:dyDescent="0.2">
      <c r="A179"/>
      <c r="L179" s="150"/>
      <c r="M179" s="150"/>
      <c r="N179" s="150"/>
      <c r="O179" s="150"/>
      <c r="P179" s="150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s="88" customFormat="1" ht="16" x14ac:dyDescent="0.2">
      <c r="A180"/>
      <c r="L180" s="150"/>
      <c r="M180" s="150"/>
      <c r="N180" s="150"/>
      <c r="O180" s="150"/>
      <c r="P180" s="15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s="88" customFormat="1" ht="16" x14ac:dyDescent="0.2">
      <c r="A181"/>
      <c r="L181" s="150"/>
      <c r="M181" s="150"/>
      <c r="N181" s="150"/>
      <c r="O181" s="150"/>
      <c r="P181" s="150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s="88" customFormat="1" ht="16" x14ac:dyDescent="0.2">
      <c r="A182"/>
      <c r="L182" s="150"/>
      <c r="M182" s="150"/>
      <c r="N182" s="150"/>
      <c r="O182" s="150"/>
      <c r="P182" s="150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s="88" customFormat="1" ht="16" x14ac:dyDescent="0.2">
      <c r="A183"/>
      <c r="L183" s="150"/>
      <c r="M183" s="150"/>
      <c r="N183" s="150"/>
      <c r="O183" s="150"/>
      <c r="P183" s="150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s="88" customFormat="1" ht="16" x14ac:dyDescent="0.2">
      <c r="A184"/>
      <c r="L184" s="150"/>
      <c r="M184" s="150"/>
      <c r="N184" s="150"/>
      <c r="O184" s="150"/>
      <c r="P184" s="150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s="88" customFormat="1" ht="16" x14ac:dyDescent="0.2">
      <c r="A185"/>
      <c r="L185" s="150"/>
      <c r="M185" s="150"/>
      <c r="N185" s="150"/>
      <c r="O185" s="150"/>
      <c r="P185" s="150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s="88" customFormat="1" ht="16" x14ac:dyDescent="0.2">
      <c r="A186"/>
      <c r="L186" s="150"/>
      <c r="M186" s="150"/>
      <c r="N186" s="150"/>
      <c r="O186" s="150"/>
      <c r="P186" s="150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s="88" customFormat="1" ht="16" x14ac:dyDescent="0.2">
      <c r="A187"/>
      <c r="L187" s="150"/>
      <c r="M187" s="150"/>
      <c r="N187" s="150"/>
      <c r="O187" s="150"/>
      <c r="P187" s="150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s="88" customFormat="1" ht="16" x14ac:dyDescent="0.2">
      <c r="A188"/>
      <c r="L188" s="150"/>
      <c r="M188" s="150"/>
      <c r="N188" s="150"/>
      <c r="O188" s="150"/>
      <c r="P188" s="150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s="88" customFormat="1" ht="16" x14ac:dyDescent="0.2">
      <c r="A189"/>
      <c r="L189" s="150"/>
      <c r="M189" s="150"/>
      <c r="N189" s="150"/>
      <c r="O189" s="150"/>
      <c r="P189" s="150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s="88" customFormat="1" ht="16" x14ac:dyDescent="0.2">
      <c r="A190"/>
      <c r="L190" s="150"/>
      <c r="M190" s="150"/>
      <c r="N190" s="150"/>
      <c r="O190" s="150"/>
      <c r="P190" s="15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s="88" customFormat="1" ht="16" x14ac:dyDescent="0.2">
      <c r="A191"/>
      <c r="L191" s="150"/>
      <c r="M191" s="150"/>
      <c r="N191" s="150"/>
      <c r="O191" s="150"/>
      <c r="P191" s="150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s="88" customFormat="1" ht="16" x14ac:dyDescent="0.2">
      <c r="A192"/>
      <c r="L192" s="150"/>
      <c r="M192" s="150"/>
      <c r="N192" s="150"/>
      <c r="O192" s="150"/>
      <c r="P192" s="150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88" customFormat="1" ht="16" x14ac:dyDescent="0.2">
      <c r="A193"/>
      <c r="L193" s="150"/>
      <c r="M193" s="150"/>
      <c r="N193" s="150"/>
      <c r="O193" s="150"/>
      <c r="P193" s="150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s="88" customFormat="1" ht="16" x14ac:dyDescent="0.2">
      <c r="A194"/>
      <c r="L194" s="150"/>
      <c r="M194" s="150"/>
      <c r="N194" s="150"/>
      <c r="O194" s="150"/>
      <c r="P194" s="150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88" customFormat="1" ht="16" x14ac:dyDescent="0.2">
      <c r="A195"/>
      <c r="L195" s="150"/>
      <c r="M195" s="150"/>
      <c r="N195" s="150"/>
      <c r="O195" s="150"/>
      <c r="P195" s="150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88" customFormat="1" ht="16" x14ac:dyDescent="0.2">
      <c r="A196"/>
      <c r="L196" s="150"/>
      <c r="M196" s="150"/>
      <c r="N196" s="150"/>
      <c r="O196" s="150"/>
      <c r="P196" s="150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s="88" customFormat="1" ht="16" x14ac:dyDescent="0.2">
      <c r="A197"/>
      <c r="L197" s="150"/>
      <c r="M197" s="150"/>
      <c r="N197" s="150"/>
      <c r="O197" s="150"/>
      <c r="P197" s="150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88" customFormat="1" ht="16" x14ac:dyDescent="0.2">
      <c r="A198"/>
      <c r="L198" s="150"/>
      <c r="M198" s="150"/>
      <c r="N198" s="150"/>
      <c r="O198" s="150"/>
      <c r="P198" s="150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s="88" customFormat="1" ht="16" x14ac:dyDescent="0.2">
      <c r="A199"/>
      <c r="L199" s="150"/>
      <c r="M199" s="150"/>
      <c r="N199" s="150"/>
      <c r="O199" s="150"/>
      <c r="P199" s="150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s="88" customFormat="1" ht="16" x14ac:dyDescent="0.2">
      <c r="A200"/>
      <c r="L200" s="150"/>
      <c r="M200" s="150"/>
      <c r="N200" s="150"/>
      <c r="O200" s="150"/>
      <c r="P200" s="15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s="88" customFormat="1" ht="16" x14ac:dyDescent="0.2">
      <c r="A201"/>
      <c r="L201" s="150"/>
      <c r="M201" s="150"/>
      <c r="N201" s="150"/>
      <c r="O201" s="150"/>
      <c r="P201" s="150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s="88" customFormat="1" ht="16" x14ac:dyDescent="0.2">
      <c r="A202"/>
      <c r="L202" s="150"/>
      <c r="M202" s="150"/>
      <c r="N202" s="150"/>
      <c r="O202" s="150"/>
      <c r="P202" s="150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s="88" customFormat="1" ht="16" x14ac:dyDescent="0.2">
      <c r="A203"/>
      <c r="L203" s="150"/>
      <c r="M203" s="150"/>
      <c r="N203" s="150"/>
      <c r="O203" s="150"/>
      <c r="P203" s="150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s="88" customFormat="1" ht="16" x14ac:dyDescent="0.2">
      <c r="A204"/>
      <c r="L204" s="150"/>
      <c r="M204" s="150"/>
      <c r="N204" s="150"/>
      <c r="O204" s="150"/>
      <c r="P204" s="150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s="88" customFormat="1" ht="16" x14ac:dyDescent="0.2">
      <c r="A205"/>
      <c r="L205" s="150"/>
      <c r="M205" s="150"/>
      <c r="N205" s="150"/>
      <c r="O205" s="150"/>
      <c r="P205" s="150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s="88" customFormat="1" ht="16" x14ac:dyDescent="0.2">
      <c r="A206"/>
      <c r="L206" s="150"/>
      <c r="M206" s="150"/>
      <c r="N206" s="150"/>
      <c r="O206" s="150"/>
      <c r="P206" s="150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s="88" customFormat="1" ht="16" x14ac:dyDescent="0.2">
      <c r="A207"/>
      <c r="L207" s="150"/>
      <c r="M207" s="150"/>
      <c r="N207" s="150"/>
      <c r="O207" s="150"/>
      <c r="P207" s="150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s="88" customFormat="1" ht="16" x14ac:dyDescent="0.2">
      <c r="A208"/>
      <c r="L208" s="150"/>
      <c r="M208" s="150"/>
      <c r="N208" s="150"/>
      <c r="O208" s="150"/>
      <c r="P208" s="150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s="88" customFormat="1" ht="16" x14ac:dyDescent="0.2">
      <c r="A209"/>
      <c r="L209" s="150"/>
      <c r="M209" s="150"/>
      <c r="N209" s="150"/>
      <c r="O209" s="150"/>
      <c r="P209" s="150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s="88" customFormat="1" ht="16" x14ac:dyDescent="0.2">
      <c r="A210"/>
      <c r="L210" s="150"/>
      <c r="M210" s="150"/>
      <c r="N210" s="150"/>
      <c r="O210" s="150"/>
      <c r="P210" s="15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s="88" customFormat="1" ht="16" x14ac:dyDescent="0.2">
      <c r="A211"/>
      <c r="L211" s="150"/>
      <c r="M211" s="150"/>
      <c r="N211" s="150"/>
      <c r="O211" s="150"/>
      <c r="P211" s="150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s="88" customFormat="1" ht="16" x14ac:dyDescent="0.2">
      <c r="A212"/>
      <c r="L212" s="150"/>
      <c r="M212" s="150"/>
      <c r="N212" s="150"/>
      <c r="O212" s="150"/>
      <c r="P212" s="150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s="88" customFormat="1" ht="16" x14ac:dyDescent="0.2">
      <c r="A213"/>
      <c r="L213" s="150"/>
      <c r="M213" s="150"/>
      <c r="N213" s="150"/>
      <c r="O213" s="150"/>
      <c r="P213" s="150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s="88" customFormat="1" ht="16" x14ac:dyDescent="0.2">
      <c r="A214"/>
      <c r="L214" s="150"/>
      <c r="M214" s="150"/>
      <c r="N214" s="150"/>
      <c r="O214" s="150"/>
      <c r="P214" s="150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s="88" customFormat="1" ht="16" x14ac:dyDescent="0.2">
      <c r="A215"/>
      <c r="L215" s="150"/>
      <c r="M215" s="150"/>
      <c r="N215" s="150"/>
      <c r="O215" s="150"/>
      <c r="P215" s="150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s="88" customFormat="1" ht="16" x14ac:dyDescent="0.2">
      <c r="A216"/>
      <c r="L216" s="150"/>
      <c r="M216" s="150"/>
      <c r="N216" s="150"/>
      <c r="O216" s="150"/>
      <c r="P216" s="150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s="88" customFormat="1" ht="16" x14ac:dyDescent="0.2">
      <c r="A217"/>
      <c r="L217" s="150"/>
      <c r="M217" s="150"/>
      <c r="N217" s="150"/>
      <c r="O217" s="150"/>
      <c r="P217" s="150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s="88" customFormat="1" ht="16" x14ac:dyDescent="0.2">
      <c r="A218"/>
      <c r="L218" s="150"/>
      <c r="M218" s="150"/>
      <c r="N218" s="150"/>
      <c r="O218" s="150"/>
      <c r="P218" s="150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s="88" customFormat="1" ht="16" x14ac:dyDescent="0.2">
      <c r="A219"/>
      <c r="L219" s="150"/>
      <c r="M219" s="150"/>
      <c r="N219" s="150"/>
      <c r="O219" s="150"/>
      <c r="P219" s="150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s="88" customFormat="1" ht="16" x14ac:dyDescent="0.2">
      <c r="A220"/>
      <c r="L220" s="150"/>
      <c r="M220" s="150"/>
      <c r="N220" s="150"/>
      <c r="O220" s="150"/>
      <c r="P220" s="15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s="88" customFormat="1" ht="16" x14ac:dyDescent="0.2">
      <c r="A221"/>
      <c r="L221" s="150"/>
      <c r="M221" s="150"/>
      <c r="N221" s="150"/>
      <c r="O221" s="150"/>
      <c r="P221" s="150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s="88" customFormat="1" ht="16" x14ac:dyDescent="0.2">
      <c r="A222"/>
      <c r="L222" s="150"/>
      <c r="M222" s="150"/>
      <c r="N222" s="150"/>
      <c r="O222" s="150"/>
      <c r="P222" s="150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s="88" customFormat="1" ht="16" x14ac:dyDescent="0.2">
      <c r="A223"/>
      <c r="L223" s="150"/>
      <c r="M223" s="150"/>
      <c r="N223" s="150"/>
      <c r="O223" s="150"/>
      <c r="P223" s="150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s="88" customFormat="1" ht="16" x14ac:dyDescent="0.2">
      <c r="A224"/>
      <c r="L224" s="150"/>
      <c r="M224" s="150"/>
      <c r="N224" s="150"/>
      <c r="O224" s="150"/>
      <c r="P224" s="150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s="88" customFormat="1" ht="16" x14ac:dyDescent="0.2">
      <c r="A225"/>
      <c r="L225" s="150"/>
      <c r="M225" s="150"/>
      <c r="N225" s="150"/>
      <c r="O225" s="150"/>
      <c r="P225" s="150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s="88" customFormat="1" ht="16" x14ac:dyDescent="0.2">
      <c r="A226"/>
      <c r="L226" s="150"/>
      <c r="M226" s="150"/>
      <c r="N226" s="150"/>
      <c r="O226" s="150"/>
      <c r="P226" s="150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s="88" customFormat="1" ht="16" x14ac:dyDescent="0.2">
      <c r="A227"/>
      <c r="L227" s="150"/>
      <c r="M227" s="150"/>
      <c r="N227" s="150"/>
      <c r="O227" s="150"/>
      <c r="P227" s="150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s="88" customFormat="1" ht="16" x14ac:dyDescent="0.2">
      <c r="A228"/>
      <c r="L228" s="150"/>
      <c r="M228" s="150"/>
      <c r="N228" s="150"/>
      <c r="O228" s="150"/>
      <c r="P228" s="150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s="88" customFormat="1" ht="16" x14ac:dyDescent="0.2">
      <c r="A229"/>
      <c r="L229" s="150"/>
      <c r="M229" s="150"/>
      <c r="N229" s="150"/>
      <c r="O229" s="150"/>
      <c r="P229" s="150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s="88" customFormat="1" ht="16" x14ac:dyDescent="0.2">
      <c r="A230"/>
      <c r="L230" s="150"/>
      <c r="M230" s="150"/>
      <c r="N230" s="150"/>
      <c r="O230" s="150"/>
      <c r="P230" s="15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s="88" customFormat="1" ht="16" x14ac:dyDescent="0.2">
      <c r="A231"/>
      <c r="L231" s="150"/>
      <c r="M231" s="150"/>
      <c r="N231" s="150"/>
      <c r="O231" s="150"/>
      <c r="P231" s="150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s="88" customFormat="1" ht="16" x14ac:dyDescent="0.2">
      <c r="A232"/>
      <c r="L232" s="150"/>
      <c r="M232" s="150"/>
      <c r="N232" s="150"/>
      <c r="O232" s="150"/>
      <c r="P232" s="150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88" customFormat="1" ht="16" x14ac:dyDescent="0.2">
      <c r="A233"/>
      <c r="L233" s="150"/>
      <c r="M233" s="150"/>
      <c r="N233" s="150"/>
      <c r="O233" s="150"/>
      <c r="P233" s="150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88" customFormat="1" ht="16" x14ac:dyDescent="0.2">
      <c r="A234"/>
      <c r="L234" s="150"/>
      <c r="M234" s="150"/>
      <c r="N234" s="150"/>
      <c r="O234" s="150"/>
      <c r="P234" s="150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s="88" customFormat="1" ht="16" x14ac:dyDescent="0.2">
      <c r="A235"/>
      <c r="L235" s="150"/>
      <c r="M235" s="150"/>
      <c r="N235" s="150"/>
      <c r="O235" s="150"/>
      <c r="P235" s="150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s="88" customFormat="1" ht="16" x14ac:dyDescent="0.2">
      <c r="A236"/>
      <c r="L236" s="150"/>
      <c r="M236" s="150"/>
      <c r="N236" s="150"/>
      <c r="O236" s="150"/>
      <c r="P236" s="150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s="88" customFormat="1" ht="16" x14ac:dyDescent="0.2">
      <c r="A237"/>
      <c r="L237" s="150"/>
      <c r="M237" s="150"/>
      <c r="N237" s="150"/>
      <c r="O237" s="150"/>
      <c r="P237" s="150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s="88" customFormat="1" ht="16" x14ac:dyDescent="0.2">
      <c r="A238"/>
      <c r="L238" s="150"/>
      <c r="M238" s="150"/>
      <c r="N238" s="150"/>
      <c r="O238" s="150"/>
      <c r="P238" s="150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s="88" customFormat="1" ht="16" x14ac:dyDescent="0.2">
      <c r="A239"/>
      <c r="L239" s="150"/>
      <c r="M239" s="150"/>
      <c r="N239" s="150"/>
      <c r="O239" s="150"/>
      <c r="P239" s="150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s="88" customFormat="1" ht="16" x14ac:dyDescent="0.2">
      <c r="A240"/>
      <c r="L240" s="150"/>
      <c r="M240" s="150"/>
      <c r="N240" s="150"/>
      <c r="O240" s="150"/>
      <c r="P240" s="15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s="88" customFormat="1" ht="16" x14ac:dyDescent="0.2">
      <c r="A241"/>
      <c r="L241" s="150"/>
      <c r="M241" s="150"/>
      <c r="N241" s="150"/>
      <c r="O241" s="150"/>
      <c r="P241" s="150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s="88" customFormat="1" ht="16" x14ac:dyDescent="0.2">
      <c r="A242"/>
      <c r="L242" s="150"/>
      <c r="M242" s="150"/>
      <c r="N242" s="150"/>
      <c r="O242" s="150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s="88" customFormat="1" ht="16" x14ac:dyDescent="0.2">
      <c r="A243"/>
      <c r="L243" s="150"/>
      <c r="M243" s="150"/>
      <c r="N243" s="150"/>
      <c r="O243" s="150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s="88" customFormat="1" ht="16" x14ac:dyDescent="0.2">
      <c r="A244"/>
      <c r="L244" s="150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s="88" customFormat="1" ht="16" x14ac:dyDescent="0.2">
      <c r="A245"/>
      <c r="L245" s="150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s="88" customFormat="1" ht="16" x14ac:dyDescent="0.2">
      <c r="A246"/>
      <c r="L246" s="150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s="88" customFormat="1" ht="16" x14ac:dyDescent="0.2">
      <c r="A247"/>
      <c r="L247" s="150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s="88" customFormat="1" ht="16" x14ac:dyDescent="0.2">
      <c r="A248"/>
      <c r="L248" s="150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s="88" customFormat="1" ht="16" x14ac:dyDescent="0.2">
      <c r="A249"/>
      <c r="L249" s="150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s="88" customFormat="1" ht="16" x14ac:dyDescent="0.2">
      <c r="A250"/>
      <c r="L250" s="1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s="88" customFormat="1" ht="16" x14ac:dyDescent="0.2">
      <c r="A251"/>
      <c r="L251" s="150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s="88" customFormat="1" ht="11.25" customHeight="1" x14ac:dyDescent="0.2">
      <c r="A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s="88" customFormat="1" ht="11.25" customHeight="1" x14ac:dyDescent="0.2">
      <c r="A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s="88" customFormat="1" ht="11.25" customHeight="1" x14ac:dyDescent="0.2">
      <c r="A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s="88" customFormat="1" ht="11.25" customHeight="1" x14ac:dyDescent="0.2">
      <c r="A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s="88" customFormat="1" ht="11.25" customHeight="1" x14ac:dyDescent="0.2">
      <c r="A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s="88" customFormat="1" ht="11.25" customHeight="1" x14ac:dyDescent="0.2">
      <c r="A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s="88" customFormat="1" ht="11.25" customHeight="1" x14ac:dyDescent="0.2">
      <c r="A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s="88" customFormat="1" ht="11.25" customHeight="1" x14ac:dyDescent="0.2">
      <c r="A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s="88" customFormat="1" ht="11.25" customHeight="1" x14ac:dyDescent="0.2">
      <c r="A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s="88" customFormat="1" ht="11.25" customHeight="1" x14ac:dyDescent="0.2">
      <c r="A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s="88" customFormat="1" ht="11.25" customHeight="1" x14ac:dyDescent="0.2">
      <c r="A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s="88" customFormat="1" ht="11.25" customHeight="1" x14ac:dyDescent="0.2">
      <c r="A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s="88" customFormat="1" ht="11.25" customHeight="1" x14ac:dyDescent="0.2">
      <c r="A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s="88" customFormat="1" ht="11.25" customHeight="1" x14ac:dyDescent="0.2">
      <c r="A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s="88" customFormat="1" ht="11.25" customHeight="1" x14ac:dyDescent="0.2">
      <c r="A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s="88" customFormat="1" ht="11.25" customHeight="1" x14ac:dyDescent="0.2">
      <c r="A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s="88" customFormat="1" ht="11.25" customHeight="1" x14ac:dyDescent="0.2">
      <c r="A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s="88" customFormat="1" ht="11.25" customHeight="1" x14ac:dyDescent="0.2">
      <c r="A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s="88" customFormat="1" ht="11.25" customHeight="1" x14ac:dyDescent="0.2">
      <c r="A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s="88" customFormat="1" ht="11.25" customHeight="1" x14ac:dyDescent="0.2">
      <c r="A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s="88" customFormat="1" ht="11.25" customHeight="1" x14ac:dyDescent="0.2">
      <c r="A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s="88" customFormat="1" ht="11.25" customHeight="1" x14ac:dyDescent="0.2">
      <c r="A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s="88" customFormat="1" ht="11.25" customHeight="1" x14ac:dyDescent="0.2">
      <c r="A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s="88" customFormat="1" ht="11.25" customHeight="1" x14ac:dyDescent="0.2">
      <c r="A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s="88" customFormat="1" ht="11.25" customHeight="1" x14ac:dyDescent="0.2">
      <c r="A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s="88" customFormat="1" ht="11.25" customHeight="1" x14ac:dyDescent="0.2">
      <c r="A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s="88" customFormat="1" ht="11.25" customHeight="1" x14ac:dyDescent="0.2">
      <c r="A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s="88" customFormat="1" ht="11.25" customHeight="1" x14ac:dyDescent="0.2">
      <c r="A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  <row r="280" spans="1:36" s="88" customFormat="1" ht="11.25" customHeight="1" x14ac:dyDescent="0.2">
      <c r="A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</row>
    <row r="281" spans="1:36" s="88" customFormat="1" ht="11.25" customHeight="1" x14ac:dyDescent="0.2">
      <c r="A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</row>
    <row r="282" spans="1:36" s="88" customFormat="1" ht="11.25" customHeight="1" x14ac:dyDescent="0.2">
      <c r="A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</row>
    <row r="283" spans="1:36" s="88" customFormat="1" ht="11.25" customHeight="1" x14ac:dyDescent="0.2">
      <c r="A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</row>
    <row r="284" spans="1:36" s="88" customFormat="1" ht="11.25" customHeight="1" x14ac:dyDescent="0.2">
      <c r="A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</row>
    <row r="285" spans="1:36" s="88" customFormat="1" ht="11.25" customHeight="1" x14ac:dyDescent="0.2">
      <c r="A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</row>
    <row r="286" spans="1:36" s="88" customFormat="1" ht="11.25" customHeight="1" x14ac:dyDescent="0.2">
      <c r="A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</row>
    <row r="287" spans="1:36" s="88" customFormat="1" ht="11.25" customHeight="1" x14ac:dyDescent="0.2">
      <c r="A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</row>
    <row r="288" spans="1:36" s="88" customFormat="1" ht="11.25" customHeight="1" x14ac:dyDescent="0.2">
      <c r="A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</row>
    <row r="289" spans="1:36" s="88" customFormat="1" ht="11.25" customHeight="1" x14ac:dyDescent="0.2">
      <c r="A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</row>
    <row r="290" spans="1:36" s="88" customFormat="1" ht="11.25" customHeight="1" x14ac:dyDescent="0.2">
      <c r="A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</row>
    <row r="291" spans="1:36" s="88" customFormat="1" ht="11.25" customHeight="1" x14ac:dyDescent="0.2">
      <c r="A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</row>
    <row r="292" spans="1:36" s="88" customFormat="1" ht="11.25" customHeight="1" x14ac:dyDescent="0.2">
      <c r="A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</row>
    <row r="293" spans="1:36" s="88" customFormat="1" ht="11.25" customHeight="1" x14ac:dyDescent="0.2">
      <c r="A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</row>
    <row r="294" spans="1:36" s="88" customFormat="1" ht="11.25" customHeight="1" x14ac:dyDescent="0.2">
      <c r="A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</row>
    <row r="295" spans="1:36" s="88" customFormat="1" ht="11.25" customHeight="1" x14ac:dyDescent="0.2">
      <c r="A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</row>
    <row r="296" spans="1:36" s="88" customFormat="1" ht="11.25" customHeight="1" x14ac:dyDescent="0.2">
      <c r="A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</row>
    <row r="297" spans="1:36" s="88" customFormat="1" ht="11.25" customHeight="1" x14ac:dyDescent="0.2">
      <c r="A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</row>
    <row r="298" spans="1:36" s="88" customFormat="1" ht="11.25" customHeight="1" x14ac:dyDescent="0.2">
      <c r="A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</row>
    <row r="299" spans="1:36" s="88" customFormat="1" ht="11.25" customHeight="1" x14ac:dyDescent="0.2">
      <c r="A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</row>
    <row r="300" spans="1:36" s="88" customFormat="1" ht="11.25" customHeight="1" x14ac:dyDescent="0.2">
      <c r="A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</row>
    <row r="301" spans="1:36" s="88" customFormat="1" ht="11.25" customHeight="1" x14ac:dyDescent="0.2">
      <c r="A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</row>
    <row r="302" spans="1:36" s="88" customFormat="1" ht="11.25" customHeight="1" x14ac:dyDescent="0.2">
      <c r="A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</row>
    <row r="303" spans="1:36" s="88" customFormat="1" ht="11.25" customHeight="1" x14ac:dyDescent="0.2">
      <c r="A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</row>
    <row r="304" spans="1:36" s="88" customFormat="1" ht="11.25" customHeight="1" x14ac:dyDescent="0.2">
      <c r="A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</row>
    <row r="305" spans="1:36" s="88" customFormat="1" ht="11.25" customHeight="1" x14ac:dyDescent="0.2">
      <c r="A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</row>
    <row r="306" spans="1:36" s="88" customFormat="1" ht="11.25" customHeight="1" x14ac:dyDescent="0.2">
      <c r="A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</row>
    <row r="307" spans="1:36" s="88" customFormat="1" ht="11.25" customHeight="1" x14ac:dyDescent="0.2">
      <c r="A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</row>
    <row r="308" spans="1:36" s="88" customFormat="1" ht="11.25" customHeight="1" x14ac:dyDescent="0.2">
      <c r="A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</row>
    <row r="309" spans="1:36" s="88" customFormat="1" ht="11.25" customHeight="1" x14ac:dyDescent="0.2">
      <c r="A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</row>
    <row r="310" spans="1:36" s="88" customFormat="1" ht="11.25" customHeight="1" x14ac:dyDescent="0.2">
      <c r="A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</row>
    <row r="311" spans="1:36" s="88" customFormat="1" ht="11.25" customHeight="1" x14ac:dyDescent="0.2">
      <c r="A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</row>
    <row r="312" spans="1:36" s="88" customFormat="1" ht="11.25" customHeight="1" x14ac:dyDescent="0.2">
      <c r="A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</row>
    <row r="313" spans="1:36" s="88" customFormat="1" ht="11.25" customHeight="1" x14ac:dyDescent="0.2">
      <c r="A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</row>
    <row r="314" spans="1:36" s="88" customFormat="1" ht="11.25" customHeight="1" x14ac:dyDescent="0.2">
      <c r="A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</row>
    <row r="315" spans="1:36" s="88" customFormat="1" ht="11.25" customHeight="1" x14ac:dyDescent="0.2">
      <c r="A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</row>
    <row r="316" spans="1:36" s="88" customFormat="1" ht="11.25" customHeight="1" x14ac:dyDescent="0.2">
      <c r="A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</row>
    <row r="317" spans="1:36" s="88" customFormat="1" ht="11.25" customHeight="1" x14ac:dyDescent="0.2">
      <c r="A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</row>
    <row r="318" spans="1:36" s="88" customFormat="1" ht="11.25" customHeight="1" x14ac:dyDescent="0.2">
      <c r="A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</row>
    <row r="319" spans="1:36" s="88" customFormat="1" ht="11.25" customHeight="1" x14ac:dyDescent="0.2">
      <c r="A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</row>
    <row r="320" spans="1:36" s="88" customFormat="1" ht="11.25" customHeight="1" x14ac:dyDescent="0.2">
      <c r="A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</row>
    <row r="321" spans="1:36" s="88" customFormat="1" ht="11.25" customHeight="1" x14ac:dyDescent="0.2">
      <c r="A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</row>
    <row r="322" spans="1:36" s="88" customFormat="1" ht="11.25" customHeight="1" x14ac:dyDescent="0.2">
      <c r="A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</row>
    <row r="323" spans="1:36" s="88" customFormat="1" ht="11.25" customHeight="1" x14ac:dyDescent="0.2">
      <c r="A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</row>
    <row r="324" spans="1:36" s="88" customFormat="1" ht="11.25" customHeight="1" x14ac:dyDescent="0.2">
      <c r="A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</row>
    <row r="325" spans="1:36" s="88" customFormat="1" ht="11.25" customHeight="1" x14ac:dyDescent="0.2">
      <c r="A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</row>
    <row r="326" spans="1:36" s="88" customFormat="1" ht="11.25" customHeight="1" x14ac:dyDescent="0.2">
      <c r="A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</row>
    <row r="327" spans="1:36" s="88" customFormat="1" ht="11.25" customHeight="1" x14ac:dyDescent="0.2">
      <c r="A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</row>
    <row r="328" spans="1:36" s="88" customFormat="1" ht="11.25" customHeight="1" x14ac:dyDescent="0.2">
      <c r="A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</row>
    <row r="329" spans="1:36" s="88" customFormat="1" ht="11.25" customHeight="1" x14ac:dyDescent="0.2">
      <c r="A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</row>
    <row r="330" spans="1:36" s="88" customFormat="1" ht="11.25" customHeight="1" x14ac:dyDescent="0.2">
      <c r="A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</row>
    <row r="331" spans="1:36" s="88" customFormat="1" ht="11.25" customHeight="1" x14ac:dyDescent="0.2">
      <c r="A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</row>
    <row r="332" spans="1:36" s="88" customFormat="1" ht="11.25" customHeight="1" x14ac:dyDescent="0.2">
      <c r="A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</row>
    <row r="333" spans="1:36" s="88" customFormat="1" ht="11.25" customHeight="1" x14ac:dyDescent="0.2">
      <c r="A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</row>
    <row r="334" spans="1:36" s="88" customFormat="1" ht="11.25" customHeight="1" x14ac:dyDescent="0.2">
      <c r="A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</row>
    <row r="335" spans="1:36" s="88" customFormat="1" ht="11.25" customHeight="1" x14ac:dyDescent="0.2">
      <c r="A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</row>
    <row r="336" spans="1:36" s="88" customFormat="1" ht="11.25" customHeight="1" x14ac:dyDescent="0.2">
      <c r="A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</row>
    <row r="337" spans="1:36" s="88" customFormat="1" ht="11.25" customHeight="1" x14ac:dyDescent="0.2">
      <c r="A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</row>
    <row r="338" spans="1:36" s="88" customFormat="1" ht="11.25" customHeight="1" x14ac:dyDescent="0.2">
      <c r="A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</row>
    <row r="339" spans="1:36" s="88" customFormat="1" ht="11.25" customHeight="1" x14ac:dyDescent="0.2">
      <c r="A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</row>
    <row r="340" spans="1:36" s="88" customFormat="1" ht="11.25" customHeight="1" x14ac:dyDescent="0.2">
      <c r="A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</row>
    <row r="341" spans="1:36" s="88" customFormat="1" ht="11.25" customHeight="1" x14ac:dyDescent="0.2">
      <c r="A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</row>
    <row r="342" spans="1:36" s="88" customFormat="1" ht="11.25" customHeight="1" x14ac:dyDescent="0.2">
      <c r="A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</row>
    <row r="343" spans="1:36" s="88" customFormat="1" ht="11.25" customHeight="1" x14ac:dyDescent="0.2">
      <c r="A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</row>
    <row r="344" spans="1:36" s="88" customFormat="1" ht="11.25" customHeight="1" x14ac:dyDescent="0.2">
      <c r="A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</row>
    <row r="345" spans="1:36" s="88" customFormat="1" ht="11.25" customHeight="1" x14ac:dyDescent="0.2">
      <c r="A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</row>
    <row r="346" spans="1:36" s="88" customFormat="1" ht="11.25" customHeight="1" x14ac:dyDescent="0.2">
      <c r="A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</row>
    <row r="347" spans="1:36" s="88" customFormat="1" ht="11.25" customHeight="1" x14ac:dyDescent="0.2">
      <c r="A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</row>
    <row r="348" spans="1:36" s="88" customFormat="1" ht="11.25" customHeight="1" x14ac:dyDescent="0.2">
      <c r="A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</row>
    <row r="349" spans="1:36" s="88" customFormat="1" ht="11.25" customHeight="1" x14ac:dyDescent="0.2">
      <c r="A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</row>
    <row r="350" spans="1:36" s="88" customFormat="1" ht="11.25" customHeight="1" x14ac:dyDescent="0.2">
      <c r="A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</row>
    <row r="351" spans="1:36" s="88" customFormat="1" ht="11.25" customHeight="1" x14ac:dyDescent="0.2">
      <c r="A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</row>
    <row r="352" spans="1:36" s="88" customFormat="1" ht="11.25" customHeight="1" x14ac:dyDescent="0.2">
      <c r="A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</row>
    <row r="353" spans="1:36" s="88" customFormat="1" ht="11.25" customHeight="1" x14ac:dyDescent="0.2">
      <c r="A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</row>
    <row r="354" spans="1:36" s="88" customFormat="1" ht="11.25" customHeight="1" x14ac:dyDescent="0.2">
      <c r="A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</row>
    <row r="355" spans="1:36" s="88" customFormat="1" ht="11.25" customHeight="1" x14ac:dyDescent="0.2">
      <c r="A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</row>
    <row r="356" spans="1:36" s="88" customFormat="1" ht="11.25" customHeight="1" x14ac:dyDescent="0.2">
      <c r="A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</row>
    <row r="357" spans="1:36" s="88" customFormat="1" ht="11.25" customHeight="1" x14ac:dyDescent="0.2">
      <c r="A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</row>
    <row r="358" spans="1:36" s="88" customFormat="1" ht="11.25" customHeight="1" x14ac:dyDescent="0.2">
      <c r="A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</row>
    <row r="359" spans="1:36" s="88" customFormat="1" ht="11.25" customHeight="1" x14ac:dyDescent="0.2">
      <c r="A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</row>
    <row r="360" spans="1:36" s="88" customFormat="1" ht="11.25" customHeight="1" x14ac:dyDescent="0.2">
      <c r="A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</row>
    <row r="361" spans="1:36" s="88" customFormat="1" ht="11.25" customHeight="1" x14ac:dyDescent="0.2">
      <c r="A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</row>
    <row r="362" spans="1:36" s="88" customFormat="1" ht="11.25" customHeight="1" x14ac:dyDescent="0.2">
      <c r="A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</row>
    <row r="363" spans="1:36" s="88" customFormat="1" ht="11.25" customHeight="1" x14ac:dyDescent="0.2">
      <c r="A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</row>
    <row r="364" spans="1:36" s="88" customFormat="1" ht="11.25" customHeight="1" x14ac:dyDescent="0.2">
      <c r="A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</row>
    <row r="365" spans="1:36" s="88" customFormat="1" ht="11.25" customHeight="1" x14ac:dyDescent="0.2">
      <c r="A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</row>
    <row r="366" spans="1:36" s="88" customFormat="1" ht="11.25" customHeight="1" x14ac:dyDescent="0.2">
      <c r="A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</row>
    <row r="367" spans="1:36" s="88" customFormat="1" ht="11.25" customHeight="1" x14ac:dyDescent="0.2">
      <c r="A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</row>
    <row r="368" spans="1:36" s="88" customFormat="1" ht="11.25" customHeight="1" x14ac:dyDescent="0.2">
      <c r="A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</row>
    <row r="369" spans="1:36" s="88" customFormat="1" ht="11.25" customHeight="1" x14ac:dyDescent="0.2">
      <c r="A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</row>
    <row r="370" spans="1:36" s="88" customFormat="1" ht="11.25" customHeight="1" x14ac:dyDescent="0.2">
      <c r="A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</row>
    <row r="371" spans="1:36" s="88" customFormat="1" ht="11.25" customHeight="1" x14ac:dyDescent="0.2">
      <c r="A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</row>
    <row r="372" spans="1:36" s="88" customFormat="1" ht="11.25" customHeight="1" x14ac:dyDescent="0.2">
      <c r="A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</row>
    <row r="373" spans="1:36" s="88" customFormat="1" ht="11.25" customHeight="1" x14ac:dyDescent="0.2">
      <c r="A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</row>
    <row r="374" spans="1:36" s="88" customFormat="1" ht="11.25" customHeight="1" x14ac:dyDescent="0.2">
      <c r="A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</row>
    <row r="375" spans="1:36" s="88" customFormat="1" ht="11.25" customHeight="1" x14ac:dyDescent="0.2">
      <c r="A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</row>
    <row r="376" spans="1:36" s="88" customFormat="1" ht="11.25" customHeight="1" x14ac:dyDescent="0.2">
      <c r="A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</row>
    <row r="377" spans="1:36" s="88" customFormat="1" ht="11.25" customHeight="1" x14ac:dyDescent="0.2">
      <c r="A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</row>
    <row r="378" spans="1:36" s="88" customFormat="1" ht="11.25" customHeight="1" x14ac:dyDescent="0.2">
      <c r="A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</row>
    <row r="379" spans="1:36" s="88" customFormat="1" ht="11.25" customHeight="1" x14ac:dyDescent="0.2">
      <c r="A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</row>
    <row r="380" spans="1:36" s="88" customFormat="1" ht="11.25" customHeight="1" x14ac:dyDescent="0.2">
      <c r="A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</row>
    <row r="381" spans="1:36" s="88" customFormat="1" ht="11.25" customHeight="1" x14ac:dyDescent="0.2">
      <c r="A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</row>
    <row r="382" spans="1:36" s="88" customFormat="1" ht="11.25" customHeight="1" x14ac:dyDescent="0.2">
      <c r="A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</row>
    <row r="383" spans="1:36" s="88" customFormat="1" ht="11.25" customHeight="1" x14ac:dyDescent="0.2">
      <c r="A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</row>
    <row r="384" spans="1:36" s="88" customFormat="1" ht="11.25" customHeight="1" x14ac:dyDescent="0.2">
      <c r="A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</row>
    <row r="385" spans="1:36" s="88" customFormat="1" ht="11.25" customHeight="1" x14ac:dyDescent="0.2">
      <c r="A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</row>
    <row r="386" spans="1:36" s="88" customFormat="1" ht="11.25" customHeight="1" x14ac:dyDescent="0.2">
      <c r="A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</row>
    <row r="387" spans="1:36" s="88" customFormat="1" ht="11.25" customHeight="1" x14ac:dyDescent="0.2">
      <c r="A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</row>
    <row r="388" spans="1:36" s="88" customFormat="1" ht="11.25" customHeight="1" x14ac:dyDescent="0.2">
      <c r="A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</row>
    <row r="389" spans="1:36" s="88" customFormat="1" ht="11.25" customHeight="1" x14ac:dyDescent="0.2">
      <c r="A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</row>
    <row r="390" spans="1:36" s="88" customFormat="1" ht="11.25" customHeight="1" x14ac:dyDescent="0.2">
      <c r="A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</row>
    <row r="391" spans="1:36" s="88" customFormat="1" ht="11.25" customHeight="1" x14ac:dyDescent="0.2">
      <c r="A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</row>
    <row r="392" spans="1:36" s="88" customFormat="1" ht="11.25" customHeight="1" x14ac:dyDescent="0.2">
      <c r="A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</row>
    <row r="393" spans="1:36" s="88" customFormat="1" ht="11.25" customHeight="1" x14ac:dyDescent="0.2">
      <c r="A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</row>
    <row r="394" spans="1:36" s="88" customFormat="1" ht="11.25" customHeight="1" x14ac:dyDescent="0.2">
      <c r="A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</row>
    <row r="395" spans="1:36" s="88" customFormat="1" ht="11.25" customHeight="1" x14ac:dyDescent="0.2">
      <c r="A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</row>
    <row r="396" spans="1:36" s="88" customFormat="1" ht="11.25" customHeight="1" x14ac:dyDescent="0.2">
      <c r="A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</row>
    <row r="397" spans="1:36" s="88" customFormat="1" ht="11.25" customHeight="1" x14ac:dyDescent="0.2">
      <c r="A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</row>
    <row r="398" spans="1:36" s="88" customFormat="1" ht="11.25" customHeight="1" x14ac:dyDescent="0.2">
      <c r="A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</row>
    <row r="399" spans="1:36" s="88" customFormat="1" ht="11.25" customHeight="1" x14ac:dyDescent="0.2">
      <c r="A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</row>
    <row r="400" spans="1:36" s="88" customFormat="1" ht="11.25" customHeight="1" x14ac:dyDescent="0.2">
      <c r="A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</row>
    <row r="401" spans="1:36" s="88" customFormat="1" ht="11.25" customHeight="1" x14ac:dyDescent="0.2">
      <c r="A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</row>
    <row r="402" spans="1:36" s="88" customFormat="1" ht="11.25" customHeight="1" x14ac:dyDescent="0.2">
      <c r="A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</row>
    <row r="403" spans="1:36" s="88" customFormat="1" ht="11.25" customHeight="1" x14ac:dyDescent="0.2">
      <c r="A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</row>
    <row r="404" spans="1:36" s="88" customFormat="1" ht="11.25" customHeight="1" x14ac:dyDescent="0.2">
      <c r="A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</row>
    <row r="405" spans="1:36" s="88" customFormat="1" ht="11.25" customHeight="1" x14ac:dyDescent="0.2">
      <c r="A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</row>
    <row r="406" spans="1:36" s="88" customFormat="1" ht="11.25" customHeight="1" x14ac:dyDescent="0.2">
      <c r="A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</row>
    <row r="407" spans="1:36" s="88" customFormat="1" ht="11.25" customHeight="1" x14ac:dyDescent="0.2">
      <c r="A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</row>
    <row r="408" spans="1:36" s="88" customFormat="1" ht="11.25" customHeight="1" x14ac:dyDescent="0.2">
      <c r="A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</row>
    <row r="409" spans="1:36" s="88" customFormat="1" ht="11.25" customHeight="1" x14ac:dyDescent="0.2">
      <c r="A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</row>
    <row r="410" spans="1:36" s="88" customFormat="1" ht="11.25" customHeight="1" x14ac:dyDescent="0.2">
      <c r="A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</row>
    <row r="411" spans="1:36" s="88" customFormat="1" ht="11.25" customHeight="1" x14ac:dyDescent="0.2">
      <c r="A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</row>
    <row r="412" spans="1:36" s="88" customFormat="1" ht="11.25" customHeight="1" x14ac:dyDescent="0.2">
      <c r="A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</row>
    <row r="413" spans="1:36" s="88" customFormat="1" ht="11.25" customHeight="1" x14ac:dyDescent="0.2">
      <c r="A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</row>
    <row r="414" spans="1:36" s="88" customFormat="1" ht="11.25" customHeight="1" x14ac:dyDescent="0.2">
      <c r="A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</row>
    <row r="415" spans="1:36" s="88" customFormat="1" ht="11.25" customHeight="1" x14ac:dyDescent="0.2">
      <c r="A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</row>
    <row r="416" spans="1:36" s="88" customFormat="1" ht="11.25" customHeight="1" x14ac:dyDescent="0.2">
      <c r="A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</row>
    <row r="417" spans="1:36" s="88" customFormat="1" ht="11.25" customHeight="1" x14ac:dyDescent="0.2">
      <c r="A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</row>
    <row r="418" spans="1:36" s="88" customFormat="1" ht="11.25" customHeight="1" x14ac:dyDescent="0.2">
      <c r="A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</row>
    <row r="419" spans="1:36" s="88" customFormat="1" ht="11.25" customHeight="1" x14ac:dyDescent="0.2">
      <c r="A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</row>
    <row r="420" spans="1:36" s="88" customFormat="1" ht="11.25" customHeight="1" x14ac:dyDescent="0.2">
      <c r="A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</row>
    <row r="421" spans="1:36" s="88" customFormat="1" ht="11.25" customHeight="1" x14ac:dyDescent="0.2">
      <c r="A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</row>
    <row r="422" spans="1:36" s="88" customFormat="1" ht="11.25" customHeight="1" x14ac:dyDescent="0.2">
      <c r="A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</row>
    <row r="423" spans="1:36" s="88" customFormat="1" ht="11.25" customHeight="1" x14ac:dyDescent="0.2">
      <c r="A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</row>
    <row r="424" spans="1:36" s="88" customFormat="1" ht="11.25" customHeight="1" x14ac:dyDescent="0.2">
      <c r="A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</row>
    <row r="425" spans="1:36" s="88" customFormat="1" ht="11.25" customHeight="1" x14ac:dyDescent="0.2">
      <c r="A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</row>
    <row r="426" spans="1:36" s="88" customFormat="1" ht="11.25" customHeight="1" x14ac:dyDescent="0.2">
      <c r="A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</row>
    <row r="427" spans="1:36" s="88" customFormat="1" ht="11.25" customHeight="1" x14ac:dyDescent="0.2">
      <c r="A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</row>
    <row r="428" spans="1:36" s="88" customFormat="1" ht="11.25" customHeight="1" x14ac:dyDescent="0.2">
      <c r="A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</row>
    <row r="429" spans="1:36" s="88" customFormat="1" ht="11.25" customHeight="1" x14ac:dyDescent="0.2">
      <c r="A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</row>
    <row r="430" spans="1:36" s="88" customFormat="1" ht="11.25" customHeight="1" x14ac:dyDescent="0.2">
      <c r="A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</row>
    <row r="431" spans="1:36" s="88" customFormat="1" ht="11.25" customHeight="1" x14ac:dyDescent="0.2">
      <c r="A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</row>
    <row r="432" spans="1:36" s="88" customFormat="1" ht="11.25" customHeight="1" x14ac:dyDescent="0.2">
      <c r="A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</row>
    <row r="433" spans="1:36" s="88" customFormat="1" ht="11.25" customHeight="1" x14ac:dyDescent="0.2">
      <c r="A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</row>
    <row r="434" spans="1:36" s="88" customFormat="1" ht="11.25" customHeight="1" x14ac:dyDescent="0.2">
      <c r="A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</row>
    <row r="435" spans="1:36" s="88" customFormat="1" ht="11.25" customHeight="1" x14ac:dyDescent="0.2">
      <c r="A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</row>
    <row r="436" spans="1:36" s="88" customFormat="1" ht="11.25" customHeight="1" x14ac:dyDescent="0.2">
      <c r="A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</row>
    <row r="437" spans="1:36" s="88" customFormat="1" ht="11.25" customHeight="1" x14ac:dyDescent="0.2">
      <c r="A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</row>
    <row r="438" spans="1:36" s="88" customFormat="1" ht="11.25" customHeight="1" x14ac:dyDescent="0.2">
      <c r="A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</row>
    <row r="439" spans="1:36" s="88" customFormat="1" ht="11.25" customHeight="1" x14ac:dyDescent="0.2">
      <c r="A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</row>
    <row r="440" spans="1:36" s="88" customFormat="1" ht="11.25" customHeight="1" x14ac:dyDescent="0.2">
      <c r="A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</row>
    <row r="441" spans="1:36" s="88" customFormat="1" ht="11.25" customHeight="1" x14ac:dyDescent="0.2">
      <c r="A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</row>
    <row r="442" spans="1:36" s="88" customFormat="1" ht="11.25" customHeight="1" x14ac:dyDescent="0.2">
      <c r="A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</row>
    <row r="443" spans="1:36" s="88" customFormat="1" ht="11.25" customHeight="1" x14ac:dyDescent="0.2">
      <c r="A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</row>
    <row r="444" spans="1:36" s="88" customFormat="1" ht="11.25" customHeight="1" x14ac:dyDescent="0.2">
      <c r="A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</row>
    <row r="445" spans="1:36" s="88" customFormat="1" ht="11.25" customHeight="1" x14ac:dyDescent="0.2">
      <c r="A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</row>
    <row r="446" spans="1:36" s="88" customFormat="1" ht="11.25" customHeight="1" x14ac:dyDescent="0.2">
      <c r="A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</row>
    <row r="447" spans="1:36" s="88" customFormat="1" ht="11.25" customHeight="1" x14ac:dyDescent="0.2">
      <c r="A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</row>
    <row r="448" spans="1:36" s="88" customFormat="1" ht="11.25" customHeight="1" x14ac:dyDescent="0.2">
      <c r="A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</row>
    <row r="449" spans="1:36" s="88" customFormat="1" ht="11.25" customHeight="1" x14ac:dyDescent="0.2">
      <c r="A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</row>
    <row r="450" spans="1:36" s="88" customFormat="1" ht="11.25" customHeight="1" x14ac:dyDescent="0.2">
      <c r="A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</row>
    <row r="451" spans="1:36" s="88" customFormat="1" ht="11.25" customHeight="1" x14ac:dyDescent="0.2">
      <c r="A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</row>
    <row r="452" spans="1:36" s="88" customFormat="1" ht="11.25" customHeight="1" x14ac:dyDescent="0.2">
      <c r="A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</row>
    <row r="453" spans="1:36" s="88" customFormat="1" ht="11.25" customHeight="1" x14ac:dyDescent="0.2">
      <c r="A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</row>
    <row r="454" spans="1:36" s="88" customFormat="1" ht="11.25" customHeight="1" x14ac:dyDescent="0.2">
      <c r="A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</row>
    <row r="455" spans="1:36" s="88" customFormat="1" ht="11.25" customHeight="1" x14ac:dyDescent="0.2">
      <c r="A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</row>
    <row r="456" spans="1:36" s="88" customFormat="1" ht="11.25" customHeight="1" x14ac:dyDescent="0.2">
      <c r="A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</row>
    <row r="457" spans="1:36" s="88" customFormat="1" ht="11.25" customHeight="1" x14ac:dyDescent="0.2">
      <c r="A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</row>
    <row r="458" spans="1:36" s="88" customFormat="1" ht="11.25" customHeight="1" x14ac:dyDescent="0.2">
      <c r="A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</row>
    <row r="459" spans="1:36" s="88" customFormat="1" ht="11.25" customHeight="1" x14ac:dyDescent="0.2">
      <c r="A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</row>
    <row r="460" spans="1:36" s="88" customFormat="1" ht="11.25" customHeight="1" x14ac:dyDescent="0.2">
      <c r="A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</row>
    <row r="461" spans="1:36" s="88" customFormat="1" ht="11.25" customHeight="1" x14ac:dyDescent="0.2">
      <c r="A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</row>
    <row r="462" spans="1:36" s="88" customFormat="1" ht="11.25" customHeight="1" x14ac:dyDescent="0.2">
      <c r="A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</row>
    <row r="463" spans="1:36" s="88" customFormat="1" ht="11.25" customHeight="1" x14ac:dyDescent="0.2">
      <c r="A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</row>
    <row r="464" spans="1:36" s="88" customFormat="1" ht="11.25" customHeight="1" x14ac:dyDescent="0.2">
      <c r="A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</row>
    <row r="465" spans="1:36" s="88" customFormat="1" ht="11.25" customHeight="1" x14ac:dyDescent="0.2">
      <c r="A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</row>
    <row r="466" spans="1:36" s="88" customFormat="1" ht="11.25" customHeight="1" x14ac:dyDescent="0.2">
      <c r="A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</row>
    <row r="467" spans="1:36" s="88" customFormat="1" ht="11.25" customHeight="1" x14ac:dyDescent="0.2">
      <c r="A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</row>
    <row r="468" spans="1:36" s="88" customFormat="1" ht="11.25" customHeight="1" x14ac:dyDescent="0.2">
      <c r="A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</row>
    <row r="469" spans="1:36" s="88" customFormat="1" ht="11.25" customHeight="1" x14ac:dyDescent="0.2">
      <c r="A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</row>
    <row r="470" spans="1:36" s="88" customFormat="1" ht="11.25" customHeight="1" x14ac:dyDescent="0.2">
      <c r="A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</row>
    <row r="471" spans="1:36" s="88" customFormat="1" ht="11.25" customHeight="1" x14ac:dyDescent="0.2">
      <c r="A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</row>
    <row r="472" spans="1:36" s="88" customFormat="1" ht="11.25" customHeight="1" x14ac:dyDescent="0.2">
      <c r="A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</row>
    <row r="473" spans="1:36" s="88" customFormat="1" ht="11.25" customHeight="1" x14ac:dyDescent="0.2">
      <c r="A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</row>
    <row r="474" spans="1:36" s="88" customFormat="1" ht="11.25" customHeight="1" x14ac:dyDescent="0.2">
      <c r="A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</row>
    <row r="475" spans="1:36" s="88" customFormat="1" ht="11.25" customHeight="1" x14ac:dyDescent="0.2">
      <c r="A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</row>
    <row r="476" spans="1:36" s="88" customFormat="1" ht="11.25" customHeight="1" x14ac:dyDescent="0.2">
      <c r="A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</row>
    <row r="477" spans="1:36" s="88" customFormat="1" ht="11.25" customHeight="1" x14ac:dyDescent="0.2">
      <c r="A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</row>
    <row r="478" spans="1:36" s="88" customFormat="1" ht="11.25" customHeight="1" x14ac:dyDescent="0.2">
      <c r="A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</row>
    <row r="479" spans="1:36" s="88" customFormat="1" ht="11.25" customHeight="1" x14ac:dyDescent="0.2">
      <c r="A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</row>
    <row r="480" spans="1:36" s="88" customFormat="1" ht="11.25" customHeight="1" x14ac:dyDescent="0.2">
      <c r="A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</row>
    <row r="481" spans="1:36" s="88" customFormat="1" ht="11.25" customHeight="1" x14ac:dyDescent="0.2">
      <c r="A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</row>
    <row r="482" spans="1:36" s="88" customFormat="1" ht="11.25" customHeight="1" x14ac:dyDescent="0.2">
      <c r="A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</row>
    <row r="483" spans="1:36" s="88" customFormat="1" ht="11.25" customHeight="1" x14ac:dyDescent="0.2">
      <c r="A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</row>
    <row r="484" spans="1:36" s="88" customFormat="1" ht="11.25" customHeight="1" x14ac:dyDescent="0.2">
      <c r="A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</row>
    <row r="485" spans="1:36" s="88" customFormat="1" ht="11.25" customHeight="1" x14ac:dyDescent="0.2">
      <c r="A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</row>
    <row r="486" spans="1:36" s="88" customFormat="1" ht="11.25" customHeight="1" x14ac:dyDescent="0.2">
      <c r="A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</row>
    <row r="487" spans="1:36" s="88" customFormat="1" ht="11.25" customHeight="1" x14ac:dyDescent="0.2">
      <c r="A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</row>
    <row r="488" spans="1:36" s="88" customFormat="1" ht="11.25" customHeight="1" x14ac:dyDescent="0.2">
      <c r="A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</row>
    <row r="489" spans="1:36" s="88" customFormat="1" ht="11.25" customHeight="1" x14ac:dyDescent="0.2">
      <c r="A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</row>
    <row r="490" spans="1:36" s="88" customFormat="1" ht="11.25" customHeight="1" x14ac:dyDescent="0.2">
      <c r="A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</row>
    <row r="491" spans="1:36" s="88" customFormat="1" ht="11.25" customHeight="1" x14ac:dyDescent="0.2">
      <c r="A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</row>
    <row r="492" spans="1:36" s="88" customFormat="1" ht="11.25" customHeight="1" x14ac:dyDescent="0.2">
      <c r="A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</row>
    <row r="493" spans="1:36" s="88" customFormat="1" ht="11.25" customHeight="1" x14ac:dyDescent="0.2">
      <c r="A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</row>
    <row r="494" spans="1:36" s="88" customFormat="1" ht="11.25" customHeight="1" x14ac:dyDescent="0.2">
      <c r="A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</row>
    <row r="495" spans="1:36" s="88" customFormat="1" ht="11.25" customHeight="1" x14ac:dyDescent="0.2">
      <c r="A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</row>
    <row r="496" spans="1:36" s="88" customFormat="1" ht="11.25" customHeight="1" x14ac:dyDescent="0.2">
      <c r="A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</row>
    <row r="497" spans="1:36" s="88" customFormat="1" ht="11.25" customHeight="1" x14ac:dyDescent="0.2">
      <c r="A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</row>
    <row r="498" spans="1:36" s="88" customFormat="1" ht="11.25" customHeight="1" x14ac:dyDescent="0.2">
      <c r="A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</row>
    <row r="499" spans="1:36" s="88" customFormat="1" ht="11.25" customHeight="1" x14ac:dyDescent="0.2">
      <c r="A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</row>
    <row r="500" spans="1:36" s="88" customFormat="1" ht="11.25" customHeight="1" x14ac:dyDescent="0.2">
      <c r="A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</row>
    <row r="501" spans="1:36" s="88" customFormat="1" ht="11.25" customHeight="1" x14ac:dyDescent="0.2">
      <c r="A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</row>
    <row r="502" spans="1:36" s="88" customFormat="1" ht="11.25" customHeight="1" x14ac:dyDescent="0.2">
      <c r="A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</row>
    <row r="503" spans="1:36" s="88" customFormat="1" ht="11.25" customHeight="1" x14ac:dyDescent="0.2">
      <c r="A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</row>
    <row r="504" spans="1:36" s="88" customFormat="1" ht="11.25" customHeight="1" x14ac:dyDescent="0.2">
      <c r="A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</row>
    <row r="505" spans="1:36" s="88" customFormat="1" ht="11.25" customHeight="1" x14ac:dyDescent="0.2">
      <c r="A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</row>
    <row r="506" spans="1:36" s="88" customFormat="1" ht="11.25" customHeight="1" x14ac:dyDescent="0.2">
      <c r="A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</row>
    <row r="507" spans="1:36" s="88" customFormat="1" ht="11.25" customHeight="1" x14ac:dyDescent="0.2">
      <c r="A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</row>
    <row r="508" spans="1:36" s="88" customFormat="1" ht="11.25" customHeight="1" x14ac:dyDescent="0.2">
      <c r="A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</row>
    <row r="509" spans="1:36" s="88" customFormat="1" ht="11.25" customHeight="1" x14ac:dyDescent="0.2">
      <c r="A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</row>
    <row r="510" spans="1:36" s="88" customFormat="1" ht="11.25" customHeight="1" x14ac:dyDescent="0.2">
      <c r="A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</row>
    <row r="511" spans="1:36" s="88" customFormat="1" ht="11.25" customHeight="1" x14ac:dyDescent="0.2">
      <c r="A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</row>
    <row r="512" spans="1:36" s="88" customFormat="1" ht="11.25" customHeight="1" x14ac:dyDescent="0.2">
      <c r="A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</row>
    <row r="513" spans="1:36" s="88" customFormat="1" ht="11.25" customHeight="1" x14ac:dyDescent="0.2">
      <c r="A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</row>
    <row r="514" spans="1:36" s="88" customFormat="1" ht="11.25" customHeight="1" x14ac:dyDescent="0.2">
      <c r="A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</row>
    <row r="515" spans="1:36" s="88" customFormat="1" ht="11.25" customHeight="1" x14ac:dyDescent="0.2">
      <c r="A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</row>
    <row r="516" spans="1:36" s="88" customFormat="1" ht="11.25" customHeight="1" x14ac:dyDescent="0.2">
      <c r="A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</row>
    <row r="517" spans="1:36" s="88" customFormat="1" ht="11.25" customHeight="1" x14ac:dyDescent="0.2">
      <c r="A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</row>
    <row r="518" spans="1:36" s="88" customFormat="1" ht="11.25" customHeight="1" x14ac:dyDescent="0.2">
      <c r="A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</row>
    <row r="519" spans="1:36" s="88" customFormat="1" ht="11.25" customHeight="1" x14ac:dyDescent="0.2">
      <c r="A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</row>
    <row r="520" spans="1:36" s="88" customFormat="1" ht="11.25" customHeight="1" x14ac:dyDescent="0.2">
      <c r="A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</row>
    <row r="521" spans="1:36" s="88" customFormat="1" ht="11.25" customHeight="1" x14ac:dyDescent="0.2">
      <c r="A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</row>
    <row r="522" spans="1:36" s="88" customFormat="1" ht="11.25" customHeight="1" x14ac:dyDescent="0.2">
      <c r="A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</row>
    <row r="523" spans="1:36" s="88" customFormat="1" ht="11.25" customHeight="1" x14ac:dyDescent="0.2">
      <c r="A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</row>
    <row r="524" spans="1:36" s="88" customFormat="1" ht="11.25" customHeight="1" x14ac:dyDescent="0.2">
      <c r="A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</row>
    <row r="525" spans="1:36" s="88" customFormat="1" ht="11.25" customHeight="1" x14ac:dyDescent="0.2">
      <c r="A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</row>
    <row r="526" spans="1:36" s="88" customFormat="1" ht="11.25" customHeight="1" x14ac:dyDescent="0.2">
      <c r="A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</row>
    <row r="527" spans="1:36" s="88" customFormat="1" ht="11.25" customHeight="1" x14ac:dyDescent="0.2">
      <c r="A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</row>
    <row r="528" spans="1:36" s="88" customFormat="1" ht="11.25" customHeight="1" x14ac:dyDescent="0.2">
      <c r="A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</row>
    <row r="529" spans="1:36" s="88" customFormat="1" ht="11.25" customHeight="1" x14ac:dyDescent="0.2">
      <c r="A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</row>
    <row r="530" spans="1:36" s="88" customFormat="1" ht="11.25" customHeight="1" x14ac:dyDescent="0.2">
      <c r="A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</row>
    <row r="531" spans="1:36" s="88" customFormat="1" ht="11.25" customHeight="1" x14ac:dyDescent="0.2">
      <c r="A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</row>
    <row r="532" spans="1:36" s="88" customFormat="1" ht="11.25" customHeight="1" x14ac:dyDescent="0.2">
      <c r="A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</row>
    <row r="533" spans="1:36" s="88" customFormat="1" ht="11.25" customHeight="1" x14ac:dyDescent="0.2">
      <c r="A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</row>
    <row r="534" spans="1:36" s="88" customFormat="1" ht="11.25" customHeight="1" x14ac:dyDescent="0.2">
      <c r="A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</row>
    <row r="535" spans="1:36" s="88" customFormat="1" ht="11.25" customHeight="1" x14ac:dyDescent="0.2">
      <c r="A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</row>
    <row r="536" spans="1:36" s="88" customFormat="1" ht="11.25" customHeight="1" x14ac:dyDescent="0.2">
      <c r="A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</row>
    <row r="537" spans="1:36" s="88" customFormat="1" ht="11.25" customHeight="1" x14ac:dyDescent="0.2">
      <c r="A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</row>
    <row r="538" spans="1:36" s="88" customFormat="1" ht="11.25" customHeight="1" x14ac:dyDescent="0.2">
      <c r="A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</row>
    <row r="539" spans="1:36" s="88" customFormat="1" ht="11.25" customHeight="1" x14ac:dyDescent="0.2">
      <c r="A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</row>
    <row r="540" spans="1:36" s="88" customFormat="1" ht="11.25" customHeight="1" x14ac:dyDescent="0.2">
      <c r="A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</row>
    <row r="541" spans="1:36" s="88" customFormat="1" ht="11.25" customHeight="1" x14ac:dyDescent="0.2">
      <c r="A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</row>
    <row r="542" spans="1:36" s="88" customFormat="1" ht="11.25" customHeight="1" x14ac:dyDescent="0.2">
      <c r="A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</row>
    <row r="543" spans="1:36" s="88" customFormat="1" ht="11.25" customHeight="1" x14ac:dyDescent="0.2">
      <c r="A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</row>
    <row r="544" spans="1:36" s="88" customFormat="1" ht="11.25" customHeight="1" x14ac:dyDescent="0.2">
      <c r="A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5" spans="1:36" s="88" customFormat="1" ht="11.25" customHeight="1" x14ac:dyDescent="0.2">
      <c r="A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</row>
    <row r="546" spans="1:36" s="88" customFormat="1" ht="11.25" customHeight="1" x14ac:dyDescent="0.2">
      <c r="A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</row>
    <row r="547" spans="1:36" s="88" customFormat="1" ht="11.25" customHeight="1" x14ac:dyDescent="0.2">
      <c r="A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</row>
    <row r="548" spans="1:36" s="88" customFormat="1" ht="11.25" customHeight="1" x14ac:dyDescent="0.2">
      <c r="A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</row>
    <row r="549" spans="1:36" s="88" customFormat="1" ht="11.25" customHeight="1" x14ac:dyDescent="0.2">
      <c r="A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</row>
    <row r="550" spans="1:36" s="88" customFormat="1" ht="11.25" customHeight="1" x14ac:dyDescent="0.2">
      <c r="A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</row>
    <row r="551" spans="1:36" s="88" customFormat="1" ht="11.25" customHeight="1" x14ac:dyDescent="0.2">
      <c r="A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</row>
    <row r="552" spans="1:36" s="88" customFormat="1" ht="11.25" customHeight="1" x14ac:dyDescent="0.2">
      <c r="A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</row>
    <row r="553" spans="1:36" s="88" customFormat="1" ht="11.25" customHeight="1" x14ac:dyDescent="0.2">
      <c r="A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</row>
    <row r="554" spans="1:36" s="88" customFormat="1" ht="11.25" customHeight="1" x14ac:dyDescent="0.2">
      <c r="A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</row>
    <row r="555" spans="1:36" s="88" customFormat="1" ht="11.25" customHeight="1" x14ac:dyDescent="0.2">
      <c r="A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</row>
    <row r="556" spans="1:36" s="88" customFormat="1" ht="11.25" customHeight="1" x14ac:dyDescent="0.2">
      <c r="A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</row>
    <row r="557" spans="1:36" s="88" customFormat="1" ht="11.25" customHeight="1" x14ac:dyDescent="0.2">
      <c r="A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</row>
    <row r="558" spans="1:36" s="88" customFormat="1" ht="11.25" customHeight="1" x14ac:dyDescent="0.2">
      <c r="A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</row>
    <row r="559" spans="1:36" s="88" customFormat="1" ht="11.25" customHeight="1" x14ac:dyDescent="0.2">
      <c r="A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</row>
    <row r="560" spans="1:36" s="88" customFormat="1" ht="11.25" customHeight="1" x14ac:dyDescent="0.2">
      <c r="A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</row>
    <row r="561" spans="1:36" s="88" customFormat="1" ht="11.25" customHeight="1" x14ac:dyDescent="0.2">
      <c r="A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</row>
    <row r="562" spans="1:36" s="88" customFormat="1" ht="11.25" customHeight="1" x14ac:dyDescent="0.2">
      <c r="A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</row>
    <row r="563" spans="1:36" s="88" customFormat="1" ht="11.25" customHeight="1" x14ac:dyDescent="0.2">
      <c r="A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</row>
    <row r="564" spans="1:36" s="88" customFormat="1" ht="11.25" customHeight="1" x14ac:dyDescent="0.2">
      <c r="A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</row>
    <row r="565" spans="1:36" s="88" customFormat="1" ht="11.25" customHeight="1" x14ac:dyDescent="0.2">
      <c r="A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</row>
    <row r="566" spans="1:36" s="88" customFormat="1" ht="11.25" customHeight="1" x14ac:dyDescent="0.2">
      <c r="A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</row>
    <row r="567" spans="1:36" s="88" customFormat="1" ht="11.25" customHeight="1" x14ac:dyDescent="0.2">
      <c r="A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</row>
    <row r="568" spans="1:36" s="88" customFormat="1" ht="11.25" customHeight="1" x14ac:dyDescent="0.2">
      <c r="A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</row>
    <row r="569" spans="1:36" s="88" customFormat="1" ht="11.25" customHeight="1" x14ac:dyDescent="0.2">
      <c r="A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</row>
    <row r="570" spans="1:36" s="88" customFormat="1" ht="11.25" customHeight="1" x14ac:dyDescent="0.2">
      <c r="A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</row>
    <row r="571" spans="1:36" s="88" customFormat="1" ht="11.25" customHeight="1" x14ac:dyDescent="0.2">
      <c r="A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</row>
    <row r="572" spans="1:36" s="88" customFormat="1" ht="11.25" customHeight="1" x14ac:dyDescent="0.2">
      <c r="A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</row>
    <row r="573" spans="1:36" s="88" customFormat="1" ht="11.25" customHeight="1" x14ac:dyDescent="0.2">
      <c r="A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</row>
    <row r="574" spans="1:36" s="88" customFormat="1" ht="11.25" customHeight="1" x14ac:dyDescent="0.2">
      <c r="A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</row>
    <row r="575" spans="1:36" s="88" customFormat="1" ht="11.25" customHeight="1" x14ac:dyDescent="0.2">
      <c r="A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</row>
    <row r="576" spans="1:36" s="88" customFormat="1" ht="11.25" customHeight="1" x14ac:dyDescent="0.2">
      <c r="A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</row>
    <row r="577" spans="1:36" s="88" customFormat="1" ht="11.25" customHeight="1" x14ac:dyDescent="0.2">
      <c r="A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</row>
    <row r="578" spans="1:36" s="88" customFormat="1" ht="11.25" customHeight="1" x14ac:dyDescent="0.2">
      <c r="A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</row>
    <row r="579" spans="1:36" s="88" customFormat="1" ht="11.25" customHeight="1" x14ac:dyDescent="0.2">
      <c r="A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</row>
    <row r="580" spans="1:36" s="88" customFormat="1" ht="11.25" customHeight="1" x14ac:dyDescent="0.2">
      <c r="A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</row>
    <row r="581" spans="1:36" s="88" customFormat="1" ht="11.25" customHeight="1" x14ac:dyDescent="0.2">
      <c r="A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</row>
    <row r="582" spans="1:36" s="88" customFormat="1" ht="11.25" customHeight="1" x14ac:dyDescent="0.2">
      <c r="A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</row>
    <row r="583" spans="1:36" s="88" customFormat="1" ht="11.25" customHeight="1" x14ac:dyDescent="0.2">
      <c r="A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</row>
    <row r="584" spans="1:36" s="88" customFormat="1" ht="11.25" customHeight="1" x14ac:dyDescent="0.2">
      <c r="A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</row>
    <row r="585" spans="1:36" s="88" customFormat="1" ht="11.25" customHeight="1" x14ac:dyDescent="0.2">
      <c r="A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</row>
    <row r="586" spans="1:36" s="88" customFormat="1" ht="11.25" customHeight="1" x14ac:dyDescent="0.2">
      <c r="A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</row>
    <row r="587" spans="1:36" s="88" customFormat="1" ht="11.25" customHeight="1" x14ac:dyDescent="0.2">
      <c r="A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</row>
    <row r="588" spans="1:36" s="88" customFormat="1" ht="11.25" customHeight="1" x14ac:dyDescent="0.2">
      <c r="A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</row>
    <row r="589" spans="1:36" s="88" customFormat="1" ht="11.25" customHeight="1" x14ac:dyDescent="0.2">
      <c r="A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</row>
    <row r="590" spans="1:36" s="88" customFormat="1" ht="11.25" customHeight="1" x14ac:dyDescent="0.2">
      <c r="A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</row>
    <row r="591" spans="1:36" s="88" customFormat="1" ht="11.25" customHeight="1" x14ac:dyDescent="0.2">
      <c r="A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</row>
    <row r="592" spans="1:36" s="88" customFormat="1" ht="11.25" customHeight="1" x14ac:dyDescent="0.2">
      <c r="A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</row>
    <row r="593" spans="1:36" s="88" customFormat="1" ht="11.25" customHeight="1" x14ac:dyDescent="0.2">
      <c r="A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</row>
    <row r="594" spans="1:36" s="88" customFormat="1" ht="11.25" customHeight="1" x14ac:dyDescent="0.2">
      <c r="A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</row>
    <row r="595" spans="1:36" s="88" customFormat="1" ht="11.25" customHeight="1" x14ac:dyDescent="0.2">
      <c r="A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</row>
    <row r="596" spans="1:36" s="88" customFormat="1" ht="11.25" customHeight="1" x14ac:dyDescent="0.2">
      <c r="A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</row>
    <row r="597" spans="1:36" s="88" customFormat="1" ht="11.25" customHeight="1" x14ac:dyDescent="0.2">
      <c r="A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</row>
    <row r="598" spans="1:36" s="88" customFormat="1" ht="11.25" customHeight="1" x14ac:dyDescent="0.2">
      <c r="A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</row>
    <row r="599" spans="1:36" s="88" customFormat="1" ht="11.25" customHeight="1" x14ac:dyDescent="0.2">
      <c r="A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</row>
    <row r="600" spans="1:36" s="88" customFormat="1" ht="11.25" customHeight="1" x14ac:dyDescent="0.2">
      <c r="A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</row>
    <row r="601" spans="1:36" s="88" customFormat="1" ht="11.25" customHeight="1" x14ac:dyDescent="0.2">
      <c r="A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</row>
    <row r="602" spans="1:36" s="88" customFormat="1" ht="11.25" customHeight="1" x14ac:dyDescent="0.2">
      <c r="A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</row>
    <row r="603" spans="1:36" s="88" customFormat="1" ht="11.25" customHeight="1" x14ac:dyDescent="0.2">
      <c r="A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</row>
    <row r="604" spans="1:36" s="88" customFormat="1" ht="11.25" customHeight="1" x14ac:dyDescent="0.2">
      <c r="A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</row>
    <row r="605" spans="1:36" s="88" customFormat="1" ht="11.25" customHeight="1" x14ac:dyDescent="0.2">
      <c r="A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</row>
    <row r="606" spans="1:36" s="88" customFormat="1" ht="11.25" customHeight="1" x14ac:dyDescent="0.2">
      <c r="A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</row>
    <row r="607" spans="1:36" s="88" customFormat="1" ht="11.25" customHeight="1" x14ac:dyDescent="0.2">
      <c r="A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</row>
    <row r="608" spans="1:36" s="88" customFormat="1" ht="11.25" customHeight="1" x14ac:dyDescent="0.2">
      <c r="A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</row>
    <row r="609" spans="1:36" s="88" customFormat="1" ht="11.25" customHeight="1" x14ac:dyDescent="0.2">
      <c r="A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</row>
    <row r="610" spans="1:36" s="88" customFormat="1" ht="11.25" customHeight="1" x14ac:dyDescent="0.2">
      <c r="A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</row>
    <row r="611" spans="1:36" s="88" customFormat="1" ht="11.25" customHeight="1" x14ac:dyDescent="0.2">
      <c r="A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</row>
    <row r="612" spans="1:36" s="88" customFormat="1" ht="11.25" customHeight="1" x14ac:dyDescent="0.2">
      <c r="A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</row>
    <row r="613" spans="1:36" s="88" customFormat="1" ht="11.25" customHeight="1" x14ac:dyDescent="0.2">
      <c r="A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</row>
    <row r="614" spans="1:36" s="88" customFormat="1" ht="11.25" customHeight="1" x14ac:dyDescent="0.2">
      <c r="A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</row>
    <row r="615" spans="1:36" s="88" customFormat="1" ht="11.25" customHeight="1" x14ac:dyDescent="0.2">
      <c r="A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</row>
    <row r="616" spans="1:36" s="88" customFormat="1" ht="11.25" customHeight="1" x14ac:dyDescent="0.2">
      <c r="A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</row>
    <row r="617" spans="1:36" s="88" customFormat="1" ht="11.25" customHeight="1" x14ac:dyDescent="0.2">
      <c r="A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</row>
    <row r="618" spans="1:36" s="88" customFormat="1" ht="11.25" customHeight="1" x14ac:dyDescent="0.2">
      <c r="A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</row>
    <row r="619" spans="1:36" s="88" customFormat="1" ht="11.25" customHeight="1" x14ac:dyDescent="0.2">
      <c r="A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</row>
    <row r="620" spans="1:36" s="88" customFormat="1" ht="11.25" customHeight="1" x14ac:dyDescent="0.2">
      <c r="A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</row>
    <row r="621" spans="1:36" s="88" customFormat="1" ht="11.25" customHeight="1" x14ac:dyDescent="0.2">
      <c r="A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</row>
    <row r="622" spans="1:36" s="88" customFormat="1" ht="11.25" customHeight="1" x14ac:dyDescent="0.2">
      <c r="A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</row>
    <row r="623" spans="1:36" s="88" customFormat="1" ht="11.25" customHeight="1" x14ac:dyDescent="0.2">
      <c r="A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</row>
    <row r="624" spans="1:36" s="88" customFormat="1" ht="11.25" customHeight="1" x14ac:dyDescent="0.2">
      <c r="A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</row>
    <row r="625" spans="1:36" s="88" customFormat="1" ht="11.25" customHeight="1" x14ac:dyDescent="0.2">
      <c r="A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</row>
    <row r="626" spans="1:36" s="88" customFormat="1" ht="11.25" customHeight="1" x14ac:dyDescent="0.2">
      <c r="A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</row>
    <row r="627" spans="1:36" s="88" customFormat="1" ht="11.25" customHeight="1" x14ac:dyDescent="0.2">
      <c r="A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</row>
    <row r="628" spans="1:36" s="88" customFormat="1" ht="11.25" customHeight="1" x14ac:dyDescent="0.2">
      <c r="A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</row>
    <row r="629" spans="1:36" s="88" customFormat="1" ht="11.25" customHeight="1" x14ac:dyDescent="0.2">
      <c r="A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</row>
    <row r="630" spans="1:36" s="88" customFormat="1" ht="11.25" customHeight="1" x14ac:dyDescent="0.2">
      <c r="A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</row>
    <row r="631" spans="1:36" s="88" customFormat="1" ht="11.25" customHeight="1" x14ac:dyDescent="0.2">
      <c r="A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</row>
    <row r="632" spans="1:36" s="88" customFormat="1" ht="11.25" customHeight="1" x14ac:dyDescent="0.2">
      <c r="A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</row>
    <row r="633" spans="1:36" s="88" customFormat="1" ht="11.25" customHeight="1" x14ac:dyDescent="0.2">
      <c r="A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</row>
    <row r="634" spans="1:36" s="88" customFormat="1" ht="11.25" customHeight="1" x14ac:dyDescent="0.2">
      <c r="A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</row>
    <row r="635" spans="1:36" s="88" customFormat="1" ht="11.25" customHeight="1" x14ac:dyDescent="0.2">
      <c r="A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</row>
    <row r="636" spans="1:36" s="88" customFormat="1" ht="11.25" customHeight="1" x14ac:dyDescent="0.2">
      <c r="A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</row>
    <row r="637" spans="1:36" s="88" customFormat="1" ht="11.25" customHeight="1" x14ac:dyDescent="0.2">
      <c r="A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</row>
    <row r="638" spans="1:36" s="88" customFormat="1" ht="11.25" customHeight="1" x14ac:dyDescent="0.2">
      <c r="A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</row>
    <row r="639" spans="1:36" s="88" customFormat="1" ht="11.25" customHeight="1" x14ac:dyDescent="0.2">
      <c r="A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</row>
    <row r="640" spans="1:36" s="88" customFormat="1" ht="11.25" customHeight="1" x14ac:dyDescent="0.2">
      <c r="A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</row>
    <row r="641" spans="1:36" s="88" customFormat="1" ht="11.25" customHeight="1" x14ac:dyDescent="0.2">
      <c r="A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</row>
    <row r="642" spans="1:36" s="88" customFormat="1" ht="11.25" customHeight="1" x14ac:dyDescent="0.2">
      <c r="A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</row>
    <row r="643" spans="1:36" s="88" customFormat="1" ht="11.25" customHeight="1" x14ac:dyDescent="0.2">
      <c r="A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</row>
    <row r="644" spans="1:36" s="88" customFormat="1" ht="11.25" customHeight="1" x14ac:dyDescent="0.2">
      <c r="A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</row>
    <row r="645" spans="1:36" s="88" customFormat="1" ht="11.25" customHeight="1" x14ac:dyDescent="0.2">
      <c r="A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</row>
    <row r="646" spans="1:36" s="88" customFormat="1" ht="11.25" customHeight="1" x14ac:dyDescent="0.2">
      <c r="A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</row>
    <row r="647" spans="1:36" s="88" customFormat="1" ht="11.25" customHeight="1" x14ac:dyDescent="0.2">
      <c r="A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</row>
    <row r="648" spans="1:36" s="88" customFormat="1" ht="11.25" customHeight="1" x14ac:dyDescent="0.2">
      <c r="A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</row>
    <row r="649" spans="1:36" s="88" customFormat="1" ht="11.25" customHeight="1" x14ac:dyDescent="0.2">
      <c r="A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</row>
    <row r="650" spans="1:36" s="88" customFormat="1" ht="11.25" customHeight="1" x14ac:dyDescent="0.2">
      <c r="A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</row>
    <row r="651" spans="1:36" s="88" customFormat="1" ht="11.25" customHeight="1" x14ac:dyDescent="0.2">
      <c r="A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</row>
    <row r="652" spans="1:36" s="88" customFormat="1" ht="11.25" customHeight="1" x14ac:dyDescent="0.2">
      <c r="A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</row>
    <row r="653" spans="1:36" s="88" customFormat="1" ht="11.25" customHeight="1" x14ac:dyDescent="0.2">
      <c r="A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</row>
    <row r="654" spans="1:36" s="88" customFormat="1" ht="11.25" customHeight="1" x14ac:dyDescent="0.2">
      <c r="A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</row>
    <row r="655" spans="1:36" s="88" customFormat="1" ht="11.25" customHeight="1" x14ac:dyDescent="0.2">
      <c r="A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</row>
    <row r="656" spans="1:36" s="88" customFormat="1" ht="11.25" customHeight="1" x14ac:dyDescent="0.2">
      <c r="A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</row>
    <row r="657" spans="1:36" s="88" customFormat="1" ht="11.25" customHeight="1" x14ac:dyDescent="0.2">
      <c r="A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</row>
    <row r="658" spans="1:36" s="88" customFormat="1" ht="11.25" customHeight="1" x14ac:dyDescent="0.2">
      <c r="A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</row>
    <row r="659" spans="1:36" s="88" customFormat="1" ht="11.25" customHeight="1" x14ac:dyDescent="0.2">
      <c r="A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</row>
    <row r="660" spans="1:36" s="88" customFormat="1" ht="11.25" customHeight="1" x14ac:dyDescent="0.2">
      <c r="A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</row>
    <row r="661" spans="1:36" s="88" customFormat="1" ht="11.25" customHeight="1" x14ac:dyDescent="0.2">
      <c r="A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</row>
    <row r="662" spans="1:36" s="88" customFormat="1" ht="11.25" customHeight="1" x14ac:dyDescent="0.2">
      <c r="A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</row>
    <row r="663" spans="1:36" s="88" customFormat="1" ht="11.25" customHeight="1" x14ac:dyDescent="0.2">
      <c r="A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</row>
    <row r="664" spans="1:36" s="88" customFormat="1" ht="11.25" customHeight="1" x14ac:dyDescent="0.2">
      <c r="A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</row>
    <row r="665" spans="1:36" s="88" customFormat="1" ht="11.25" customHeight="1" x14ac:dyDescent="0.2">
      <c r="A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</row>
    <row r="666" spans="1:36" s="88" customFormat="1" ht="11.25" customHeight="1" x14ac:dyDescent="0.2">
      <c r="A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</row>
    <row r="667" spans="1:36" s="88" customFormat="1" ht="11.25" customHeight="1" x14ac:dyDescent="0.2">
      <c r="A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</row>
    <row r="668" spans="1:36" s="88" customFormat="1" ht="11.25" customHeight="1" x14ac:dyDescent="0.2">
      <c r="A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</row>
    <row r="669" spans="1:36" s="88" customFormat="1" ht="11.25" customHeight="1" x14ac:dyDescent="0.2">
      <c r="A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</row>
    <row r="670" spans="1:36" s="88" customFormat="1" ht="11.25" customHeight="1" x14ac:dyDescent="0.2">
      <c r="A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</row>
    <row r="671" spans="1:36" s="88" customFormat="1" ht="11.25" customHeight="1" x14ac:dyDescent="0.2">
      <c r="A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</row>
    <row r="672" spans="1:36" s="88" customFormat="1" ht="11.25" customHeight="1" x14ac:dyDescent="0.2">
      <c r="A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</row>
    <row r="673" spans="1:36" s="88" customFormat="1" ht="11.25" customHeight="1" x14ac:dyDescent="0.2">
      <c r="A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</row>
    <row r="674" spans="1:36" s="88" customFormat="1" ht="11.25" customHeight="1" x14ac:dyDescent="0.2">
      <c r="A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</row>
    <row r="675" spans="1:36" s="88" customFormat="1" ht="11.25" customHeight="1" x14ac:dyDescent="0.2">
      <c r="A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</row>
    <row r="676" spans="1:36" s="88" customFormat="1" ht="11.25" customHeight="1" x14ac:dyDescent="0.2">
      <c r="A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</row>
    <row r="677" spans="1:36" s="88" customFormat="1" ht="11.25" customHeight="1" x14ac:dyDescent="0.2">
      <c r="A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</row>
    <row r="678" spans="1:36" s="88" customFormat="1" ht="11.25" customHeight="1" x14ac:dyDescent="0.2">
      <c r="A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</row>
    <row r="679" spans="1:36" s="88" customFormat="1" ht="11.25" customHeight="1" x14ac:dyDescent="0.2">
      <c r="A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</row>
    <row r="680" spans="1:36" s="88" customFormat="1" ht="11.25" customHeight="1" x14ac:dyDescent="0.2">
      <c r="A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</row>
    <row r="681" spans="1:36" s="88" customFormat="1" ht="11.25" customHeight="1" x14ac:dyDescent="0.2">
      <c r="A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</row>
    <row r="682" spans="1:36" s="88" customFormat="1" ht="11.25" customHeight="1" x14ac:dyDescent="0.2">
      <c r="A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</row>
    <row r="683" spans="1:36" s="88" customFormat="1" ht="11.25" customHeight="1" x14ac:dyDescent="0.2">
      <c r="A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</row>
    <row r="684" spans="1:36" s="88" customFormat="1" ht="11.25" customHeight="1" x14ac:dyDescent="0.2">
      <c r="A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</row>
    <row r="685" spans="1:36" s="88" customFormat="1" ht="11.25" customHeight="1" x14ac:dyDescent="0.2">
      <c r="A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</row>
    <row r="686" spans="1:36" s="88" customFormat="1" ht="11.25" customHeight="1" x14ac:dyDescent="0.2">
      <c r="A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</row>
    <row r="687" spans="1:36" s="88" customFormat="1" ht="11.25" customHeight="1" x14ac:dyDescent="0.2">
      <c r="A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</row>
    <row r="688" spans="1:36" s="88" customFormat="1" ht="11.25" customHeight="1" x14ac:dyDescent="0.2">
      <c r="A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</row>
    <row r="689" spans="1:36" s="88" customFormat="1" ht="11.25" customHeight="1" x14ac:dyDescent="0.2">
      <c r="A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</row>
    <row r="690" spans="1:36" s="88" customFormat="1" ht="11.25" customHeight="1" x14ac:dyDescent="0.2">
      <c r="A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</row>
    <row r="691" spans="1:36" s="88" customFormat="1" ht="11.25" customHeight="1" x14ac:dyDescent="0.2">
      <c r="A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</row>
    <row r="692" spans="1:36" s="88" customFormat="1" ht="11.25" customHeight="1" x14ac:dyDescent="0.2">
      <c r="A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</row>
    <row r="693" spans="1:36" s="88" customFormat="1" ht="11.25" customHeight="1" x14ac:dyDescent="0.2">
      <c r="A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</row>
    <row r="694" spans="1:36" s="88" customFormat="1" ht="11.25" customHeight="1" x14ac:dyDescent="0.2">
      <c r="A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</row>
    <row r="695" spans="1:36" s="88" customFormat="1" ht="11.25" customHeight="1" x14ac:dyDescent="0.2">
      <c r="A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</row>
    <row r="696" spans="1:36" s="88" customFormat="1" ht="11.25" customHeight="1" x14ac:dyDescent="0.2">
      <c r="A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</row>
    <row r="697" spans="1:36" s="88" customFormat="1" ht="11.25" customHeight="1" x14ac:dyDescent="0.2">
      <c r="A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</row>
    <row r="698" spans="1:36" s="88" customFormat="1" ht="11.25" customHeight="1" x14ac:dyDescent="0.2">
      <c r="A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</row>
    <row r="699" spans="1:36" s="88" customFormat="1" ht="11.25" customHeight="1" x14ac:dyDescent="0.2">
      <c r="A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</row>
    <row r="700" spans="1:36" s="88" customFormat="1" ht="11.25" customHeight="1" x14ac:dyDescent="0.2">
      <c r="A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</row>
    <row r="701" spans="1:36" s="88" customFormat="1" ht="11.25" customHeight="1" x14ac:dyDescent="0.2">
      <c r="A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</row>
    <row r="702" spans="1:36" s="88" customFormat="1" ht="11.25" customHeight="1" x14ac:dyDescent="0.2">
      <c r="A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</row>
    <row r="703" spans="1:36" s="88" customFormat="1" ht="11.25" customHeight="1" x14ac:dyDescent="0.2">
      <c r="A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</row>
    <row r="704" spans="1:36" s="88" customFormat="1" ht="11.25" customHeight="1" x14ac:dyDescent="0.2">
      <c r="A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</row>
    <row r="705" spans="1:36" s="88" customFormat="1" ht="11.25" customHeight="1" x14ac:dyDescent="0.2">
      <c r="A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</row>
    <row r="706" spans="1:36" s="88" customFormat="1" ht="11.25" customHeight="1" x14ac:dyDescent="0.2">
      <c r="A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</row>
    <row r="707" spans="1:36" s="88" customFormat="1" ht="11.25" customHeight="1" x14ac:dyDescent="0.2">
      <c r="A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</row>
    <row r="708" spans="1:36" s="88" customFormat="1" ht="11.25" customHeight="1" x14ac:dyDescent="0.2">
      <c r="A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</row>
    <row r="709" spans="1:36" s="88" customFormat="1" ht="11.25" customHeight="1" x14ac:dyDescent="0.2">
      <c r="A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</row>
    <row r="710" spans="1:36" s="88" customFormat="1" ht="11.25" customHeight="1" x14ac:dyDescent="0.2">
      <c r="A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</row>
    <row r="711" spans="1:36" s="88" customFormat="1" ht="11.25" customHeight="1" x14ac:dyDescent="0.2">
      <c r="A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</row>
    <row r="712" spans="1:36" s="88" customFormat="1" ht="11.25" customHeight="1" x14ac:dyDescent="0.2">
      <c r="A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</row>
    <row r="713" spans="1:36" s="88" customFormat="1" ht="11.25" customHeight="1" x14ac:dyDescent="0.2">
      <c r="A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</row>
    <row r="714" spans="1:36" s="88" customFormat="1" ht="11.25" customHeight="1" x14ac:dyDescent="0.2">
      <c r="A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</row>
    <row r="715" spans="1:36" s="88" customFormat="1" ht="11.25" customHeight="1" x14ac:dyDescent="0.2">
      <c r="A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</row>
    <row r="716" spans="1:36" s="88" customFormat="1" ht="11.25" customHeight="1" x14ac:dyDescent="0.2">
      <c r="A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</row>
    <row r="717" spans="1:36" s="88" customFormat="1" ht="11.25" customHeight="1" x14ac:dyDescent="0.2">
      <c r="A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</row>
    <row r="718" spans="1:36" s="88" customFormat="1" ht="11.25" customHeight="1" x14ac:dyDescent="0.2">
      <c r="A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</row>
    <row r="719" spans="1:36" s="88" customFormat="1" ht="11.25" customHeight="1" x14ac:dyDescent="0.2">
      <c r="A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</row>
    <row r="720" spans="1:36" s="88" customFormat="1" ht="11.25" customHeight="1" x14ac:dyDescent="0.2">
      <c r="A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</row>
    <row r="721" spans="1:36" s="88" customFormat="1" ht="11.25" customHeight="1" x14ac:dyDescent="0.2">
      <c r="A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</row>
    <row r="722" spans="1:36" s="88" customFormat="1" ht="11.25" customHeight="1" x14ac:dyDescent="0.2">
      <c r="A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</row>
    <row r="723" spans="1:36" s="88" customFormat="1" ht="11.25" customHeight="1" x14ac:dyDescent="0.2">
      <c r="A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</row>
    <row r="724" spans="1:36" s="88" customFormat="1" ht="11.25" customHeight="1" x14ac:dyDescent="0.2">
      <c r="A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</row>
    <row r="725" spans="1:36" s="88" customFormat="1" ht="11.25" customHeight="1" x14ac:dyDescent="0.2">
      <c r="A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</row>
    <row r="726" spans="1:36" s="88" customFormat="1" ht="11.25" customHeight="1" x14ac:dyDescent="0.2">
      <c r="A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</row>
    <row r="727" spans="1:36" s="88" customFormat="1" ht="11.25" customHeight="1" x14ac:dyDescent="0.2">
      <c r="A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</row>
    <row r="728" spans="1:36" s="88" customFormat="1" ht="11.25" customHeight="1" x14ac:dyDescent="0.2">
      <c r="A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</row>
    <row r="729" spans="1:36" s="88" customFormat="1" ht="11.25" customHeight="1" x14ac:dyDescent="0.2">
      <c r="A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</row>
    <row r="730" spans="1:36" s="88" customFormat="1" ht="11.25" customHeight="1" x14ac:dyDescent="0.2">
      <c r="A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</row>
    <row r="731" spans="1:36" s="88" customFormat="1" ht="11.25" customHeight="1" x14ac:dyDescent="0.2">
      <c r="A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</row>
    <row r="732" spans="1:36" s="88" customFormat="1" ht="11.25" customHeight="1" x14ac:dyDescent="0.2">
      <c r="A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</row>
    <row r="733" spans="1:36" s="88" customFormat="1" ht="11.25" customHeight="1" x14ac:dyDescent="0.2">
      <c r="A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</row>
    <row r="734" spans="1:36" s="88" customFormat="1" ht="11.25" customHeight="1" x14ac:dyDescent="0.2">
      <c r="A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</row>
    <row r="735" spans="1:36" s="88" customFormat="1" ht="11.25" customHeight="1" x14ac:dyDescent="0.2">
      <c r="A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</row>
    <row r="736" spans="1:36" s="88" customFormat="1" ht="11.25" customHeight="1" x14ac:dyDescent="0.2">
      <c r="A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</row>
    <row r="737" spans="1:36" s="88" customFormat="1" ht="11.25" customHeight="1" x14ac:dyDescent="0.2">
      <c r="A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</row>
    <row r="738" spans="1:36" s="88" customFormat="1" ht="11.25" customHeight="1" x14ac:dyDescent="0.2">
      <c r="A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</row>
    <row r="739" spans="1:36" s="88" customFormat="1" ht="11.25" customHeight="1" x14ac:dyDescent="0.2">
      <c r="A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</row>
    <row r="740" spans="1:36" s="88" customFormat="1" ht="11.25" customHeight="1" x14ac:dyDescent="0.2">
      <c r="A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</row>
    <row r="741" spans="1:36" s="88" customFormat="1" ht="11.25" customHeight="1" x14ac:dyDescent="0.2">
      <c r="A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</row>
    <row r="742" spans="1:36" s="88" customFormat="1" ht="11.25" customHeight="1" x14ac:dyDescent="0.2">
      <c r="A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</row>
    <row r="743" spans="1:36" s="88" customFormat="1" ht="11.25" customHeight="1" x14ac:dyDescent="0.2">
      <c r="A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</row>
    <row r="744" spans="1:36" s="88" customFormat="1" ht="11.25" customHeight="1" x14ac:dyDescent="0.2">
      <c r="A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</row>
    <row r="745" spans="1:36" s="88" customFormat="1" ht="11.25" customHeight="1" x14ac:dyDescent="0.2">
      <c r="A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</row>
    <row r="746" spans="1:36" s="88" customFormat="1" ht="11.25" customHeight="1" x14ac:dyDescent="0.2">
      <c r="A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</row>
    <row r="747" spans="1:36" s="88" customFormat="1" ht="11.25" customHeight="1" x14ac:dyDescent="0.2">
      <c r="A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</row>
    <row r="748" spans="1:36" s="88" customFormat="1" ht="11.25" customHeight="1" x14ac:dyDescent="0.2">
      <c r="A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</row>
    <row r="749" spans="1:36" s="88" customFormat="1" ht="11.25" customHeight="1" x14ac:dyDescent="0.2">
      <c r="A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</row>
    <row r="750" spans="1:36" s="88" customFormat="1" ht="11.25" customHeight="1" x14ac:dyDescent="0.2">
      <c r="A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</row>
    <row r="751" spans="1:36" s="88" customFormat="1" ht="11.25" customHeight="1" x14ac:dyDescent="0.2">
      <c r="A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</row>
    <row r="752" spans="1:36" s="88" customFormat="1" ht="11.25" customHeight="1" x14ac:dyDescent="0.2">
      <c r="A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</row>
    <row r="753" spans="1:36" s="88" customFormat="1" ht="11.25" customHeight="1" x14ac:dyDescent="0.2">
      <c r="A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</row>
    <row r="754" spans="1:36" s="88" customFormat="1" ht="11.25" customHeight="1" x14ac:dyDescent="0.2">
      <c r="A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</row>
    <row r="755" spans="1:36" s="88" customFormat="1" ht="11.25" customHeight="1" x14ac:dyDescent="0.2">
      <c r="A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</row>
    <row r="756" spans="1:36" s="88" customFormat="1" ht="11.25" customHeight="1" x14ac:dyDescent="0.2">
      <c r="A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</row>
    <row r="757" spans="1:36" s="88" customFormat="1" ht="11.25" customHeight="1" x14ac:dyDescent="0.2">
      <c r="A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</row>
    <row r="758" spans="1:36" s="88" customFormat="1" ht="11.25" customHeight="1" x14ac:dyDescent="0.2">
      <c r="A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</row>
    <row r="759" spans="1:36" s="88" customFormat="1" ht="11.25" customHeight="1" x14ac:dyDescent="0.2">
      <c r="A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</row>
    <row r="760" spans="1:36" s="88" customFormat="1" ht="11.25" customHeight="1" x14ac:dyDescent="0.2">
      <c r="A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</row>
    <row r="761" spans="1:36" s="88" customFormat="1" ht="11.25" customHeight="1" x14ac:dyDescent="0.2">
      <c r="A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</row>
    <row r="762" spans="1:36" s="88" customFormat="1" ht="11.25" customHeight="1" x14ac:dyDescent="0.2">
      <c r="A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</row>
    <row r="763" spans="1:36" s="88" customFormat="1" ht="11.25" customHeight="1" x14ac:dyDescent="0.2">
      <c r="A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</row>
    <row r="764" spans="1:36" s="88" customFormat="1" ht="11.25" customHeight="1" x14ac:dyDescent="0.2">
      <c r="A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</row>
    <row r="765" spans="1:36" s="88" customFormat="1" ht="11.25" customHeight="1" x14ac:dyDescent="0.2">
      <c r="A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</row>
    <row r="766" spans="1:36" s="88" customFormat="1" ht="11.25" customHeight="1" x14ac:dyDescent="0.2">
      <c r="A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</row>
    <row r="767" spans="1:36" s="88" customFormat="1" ht="11.25" customHeight="1" x14ac:dyDescent="0.2">
      <c r="A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</row>
    <row r="768" spans="1:36" s="88" customFormat="1" ht="11.25" customHeight="1" x14ac:dyDescent="0.2">
      <c r="A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</row>
    <row r="769" spans="1:36" s="88" customFormat="1" ht="11.25" customHeight="1" x14ac:dyDescent="0.2">
      <c r="A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</row>
    <row r="770" spans="1:36" s="88" customFormat="1" ht="11.25" customHeight="1" x14ac:dyDescent="0.2">
      <c r="A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</row>
    <row r="771" spans="1:36" s="88" customFormat="1" ht="11.25" customHeight="1" x14ac:dyDescent="0.2">
      <c r="A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</row>
    <row r="772" spans="1:36" s="88" customFormat="1" ht="11.25" customHeight="1" x14ac:dyDescent="0.2">
      <c r="A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</row>
    <row r="773" spans="1:36" s="88" customFormat="1" ht="11.25" customHeight="1" x14ac:dyDescent="0.2">
      <c r="A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</row>
    <row r="774" spans="1:36" s="88" customFormat="1" ht="11.25" customHeight="1" x14ac:dyDescent="0.2">
      <c r="A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</row>
    <row r="775" spans="1:36" s="88" customFormat="1" ht="11.25" customHeight="1" x14ac:dyDescent="0.2">
      <c r="A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</row>
    <row r="776" spans="1:36" s="88" customFormat="1" ht="11.25" customHeight="1" x14ac:dyDescent="0.2">
      <c r="A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</row>
    <row r="777" spans="1:36" s="88" customFormat="1" ht="11.25" customHeight="1" x14ac:dyDescent="0.2">
      <c r="A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</row>
    <row r="778" spans="1:36" s="88" customFormat="1" ht="11.25" customHeight="1" x14ac:dyDescent="0.2">
      <c r="A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</row>
    <row r="779" spans="1:36" s="88" customFormat="1" ht="11.25" customHeight="1" x14ac:dyDescent="0.2">
      <c r="A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</row>
    <row r="780" spans="1:36" s="88" customFormat="1" ht="11.25" customHeight="1" x14ac:dyDescent="0.2">
      <c r="A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</row>
    <row r="781" spans="1:36" s="88" customFormat="1" ht="11.25" customHeight="1" x14ac:dyDescent="0.2">
      <c r="A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</row>
    <row r="782" spans="1:36" s="88" customFormat="1" ht="11.25" customHeight="1" x14ac:dyDescent="0.2">
      <c r="A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</row>
    <row r="783" spans="1:36" s="88" customFormat="1" ht="11.25" customHeight="1" x14ac:dyDescent="0.2">
      <c r="A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</row>
    <row r="784" spans="1:36" s="88" customFormat="1" ht="11.25" customHeight="1" x14ac:dyDescent="0.2">
      <c r="A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</row>
    <row r="785" spans="1:36" s="88" customFormat="1" ht="11.25" customHeight="1" x14ac:dyDescent="0.2">
      <c r="A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</row>
    <row r="786" spans="1:36" s="88" customFormat="1" ht="11.25" customHeight="1" x14ac:dyDescent="0.2">
      <c r="A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</row>
    <row r="787" spans="1:36" s="88" customFormat="1" ht="11.25" customHeight="1" x14ac:dyDescent="0.2">
      <c r="A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</row>
    <row r="788" spans="1:36" s="88" customFormat="1" ht="11.25" customHeight="1" x14ac:dyDescent="0.2">
      <c r="A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</row>
    <row r="789" spans="1:36" s="88" customFormat="1" ht="11.25" customHeight="1" x14ac:dyDescent="0.2">
      <c r="A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</row>
    <row r="790" spans="1:36" s="88" customFormat="1" ht="11.25" customHeight="1" x14ac:dyDescent="0.2">
      <c r="A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</row>
    <row r="791" spans="1:36" s="88" customFormat="1" ht="11.25" customHeight="1" x14ac:dyDescent="0.2">
      <c r="A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</row>
    <row r="792" spans="1:36" s="88" customFormat="1" ht="11.25" customHeight="1" x14ac:dyDescent="0.2">
      <c r="A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</row>
    <row r="793" spans="1:36" s="88" customFormat="1" ht="11.25" customHeight="1" x14ac:dyDescent="0.2">
      <c r="A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</row>
    <row r="794" spans="1:36" s="88" customFormat="1" ht="11.25" customHeight="1" x14ac:dyDescent="0.2">
      <c r="A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</row>
    <row r="795" spans="1:36" s="88" customFormat="1" ht="11.25" customHeight="1" x14ac:dyDescent="0.2">
      <c r="A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</row>
    <row r="796" spans="1:36" s="88" customFormat="1" ht="11.25" customHeight="1" x14ac:dyDescent="0.2">
      <c r="A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</row>
    <row r="797" spans="1:36" s="88" customFormat="1" ht="11.25" customHeight="1" x14ac:dyDescent="0.2">
      <c r="A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</row>
    <row r="798" spans="1:36" s="88" customFormat="1" ht="11.25" customHeight="1" x14ac:dyDescent="0.2">
      <c r="A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</row>
    <row r="799" spans="1:36" s="88" customFormat="1" ht="11.25" customHeight="1" x14ac:dyDescent="0.2">
      <c r="A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</row>
    <row r="800" spans="1:36" s="88" customFormat="1" ht="11.25" customHeight="1" x14ac:dyDescent="0.2">
      <c r="A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</row>
    <row r="801" spans="1:36" s="88" customFormat="1" ht="11.25" customHeight="1" x14ac:dyDescent="0.2">
      <c r="A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</row>
    <row r="802" spans="1:36" s="88" customFormat="1" ht="11.25" customHeight="1" x14ac:dyDescent="0.2">
      <c r="A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</row>
    <row r="803" spans="1:36" s="88" customFormat="1" ht="11.25" customHeight="1" x14ac:dyDescent="0.2">
      <c r="A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</row>
    <row r="804" spans="1:36" s="88" customFormat="1" ht="11.25" customHeight="1" x14ac:dyDescent="0.2">
      <c r="A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</row>
    <row r="805" spans="1:36" s="88" customFormat="1" ht="11.25" customHeight="1" x14ac:dyDescent="0.2">
      <c r="A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</row>
    <row r="806" spans="1:36" s="88" customFormat="1" ht="11.25" customHeight="1" x14ac:dyDescent="0.2">
      <c r="A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</row>
    <row r="807" spans="1:36" s="88" customFormat="1" ht="11.25" customHeight="1" x14ac:dyDescent="0.2">
      <c r="A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</row>
    <row r="808" spans="1:36" s="88" customFormat="1" ht="11.25" customHeight="1" x14ac:dyDescent="0.2">
      <c r="A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</row>
    <row r="809" spans="1:36" s="88" customFormat="1" ht="11.25" customHeight="1" x14ac:dyDescent="0.2">
      <c r="A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</row>
    <row r="810" spans="1:36" s="88" customFormat="1" ht="11.25" customHeight="1" x14ac:dyDescent="0.2">
      <c r="A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</row>
    <row r="811" spans="1:36" s="88" customFormat="1" ht="11.25" customHeight="1" x14ac:dyDescent="0.2">
      <c r="A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</row>
    <row r="812" spans="1:36" s="88" customFormat="1" ht="11.25" customHeight="1" x14ac:dyDescent="0.2">
      <c r="A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</row>
    <row r="813" spans="1:36" s="88" customFormat="1" ht="11.25" customHeight="1" x14ac:dyDescent="0.2">
      <c r="A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</row>
    <row r="814" spans="1:36" s="88" customFormat="1" ht="11.25" customHeight="1" x14ac:dyDescent="0.2">
      <c r="A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</row>
    <row r="815" spans="1:36" s="88" customFormat="1" ht="11.25" customHeight="1" x14ac:dyDescent="0.2">
      <c r="A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</row>
    <row r="816" spans="1:36" s="88" customFormat="1" ht="11.25" customHeight="1" x14ac:dyDescent="0.2">
      <c r="A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</row>
    <row r="817" spans="1:36" s="88" customFormat="1" ht="11.25" customHeight="1" x14ac:dyDescent="0.2">
      <c r="A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</row>
    <row r="818" spans="1:36" s="88" customFormat="1" ht="11.25" customHeight="1" x14ac:dyDescent="0.2">
      <c r="A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</row>
    <row r="819" spans="1:36" s="88" customFormat="1" ht="11.25" customHeight="1" x14ac:dyDescent="0.2">
      <c r="A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</row>
    <row r="820" spans="1:36" s="88" customFormat="1" ht="11.25" customHeight="1" x14ac:dyDescent="0.2">
      <c r="A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</row>
    <row r="821" spans="1:36" s="88" customFormat="1" ht="11.25" customHeight="1" x14ac:dyDescent="0.2">
      <c r="A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</row>
    <row r="822" spans="1:36" s="88" customFormat="1" ht="11.25" customHeight="1" x14ac:dyDescent="0.2">
      <c r="A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</row>
    <row r="823" spans="1:36" s="88" customFormat="1" ht="11.25" customHeight="1" x14ac:dyDescent="0.2">
      <c r="A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</row>
    <row r="824" spans="1:36" s="88" customFormat="1" ht="11.25" customHeight="1" x14ac:dyDescent="0.2">
      <c r="A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</row>
    <row r="825" spans="1:36" s="88" customFormat="1" ht="11.25" customHeight="1" x14ac:dyDescent="0.2">
      <c r="A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</row>
    <row r="826" spans="1:36" s="88" customFormat="1" ht="11.25" customHeight="1" x14ac:dyDescent="0.2">
      <c r="A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</row>
    <row r="827" spans="1:36" s="88" customFormat="1" ht="11.25" customHeight="1" x14ac:dyDescent="0.2">
      <c r="A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</row>
    <row r="828" spans="1:36" s="88" customFormat="1" ht="11.25" customHeight="1" x14ac:dyDescent="0.2">
      <c r="A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</row>
    <row r="829" spans="1:36" s="88" customFormat="1" ht="11.25" customHeight="1" x14ac:dyDescent="0.2">
      <c r="A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</row>
    <row r="830" spans="1:36" s="88" customFormat="1" ht="11.25" customHeight="1" x14ac:dyDescent="0.2">
      <c r="A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</row>
    <row r="831" spans="1:36" s="88" customFormat="1" ht="11.25" customHeight="1" x14ac:dyDescent="0.2">
      <c r="A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</row>
    <row r="832" spans="1:36" s="88" customFormat="1" ht="11.25" customHeight="1" x14ac:dyDescent="0.2">
      <c r="A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</row>
    <row r="833" spans="1:36" s="88" customFormat="1" ht="11.25" customHeight="1" x14ac:dyDescent="0.2">
      <c r="A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</row>
    <row r="834" spans="1:36" s="88" customFormat="1" ht="11.25" customHeight="1" x14ac:dyDescent="0.2">
      <c r="A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</row>
    <row r="835" spans="1:36" s="88" customFormat="1" ht="11.25" customHeight="1" x14ac:dyDescent="0.2">
      <c r="A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</row>
    <row r="836" spans="1:36" s="88" customFormat="1" ht="11.25" customHeight="1" x14ac:dyDescent="0.2">
      <c r="A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</row>
    <row r="837" spans="1:36" s="88" customFormat="1" ht="11.25" customHeight="1" x14ac:dyDescent="0.2">
      <c r="A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</row>
    <row r="838" spans="1:36" s="88" customFormat="1" ht="11.25" customHeight="1" x14ac:dyDescent="0.2">
      <c r="A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</row>
    <row r="839" spans="1:36" s="88" customFormat="1" ht="11.25" customHeight="1" x14ac:dyDescent="0.2">
      <c r="A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</row>
    <row r="840" spans="1:36" s="88" customFormat="1" ht="11.25" customHeight="1" x14ac:dyDescent="0.2">
      <c r="A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</row>
    <row r="841" spans="1:36" s="88" customFormat="1" ht="11.25" customHeight="1" x14ac:dyDescent="0.2">
      <c r="A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</row>
    <row r="842" spans="1:36" s="88" customFormat="1" ht="11.25" customHeight="1" x14ac:dyDescent="0.2">
      <c r="A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</row>
    <row r="843" spans="1:36" s="88" customFormat="1" ht="11.25" customHeight="1" x14ac:dyDescent="0.2">
      <c r="A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</row>
    <row r="844" spans="1:36" s="88" customFormat="1" ht="11.25" customHeight="1" x14ac:dyDescent="0.2">
      <c r="A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</row>
    <row r="845" spans="1:36" s="88" customFormat="1" ht="11.25" customHeight="1" x14ac:dyDescent="0.2">
      <c r="A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</row>
    <row r="846" spans="1:36" s="88" customFormat="1" ht="11.25" customHeight="1" x14ac:dyDescent="0.2">
      <c r="A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</row>
    <row r="847" spans="1:36" s="88" customFormat="1" ht="11.25" customHeight="1" x14ac:dyDescent="0.2">
      <c r="A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</row>
    <row r="848" spans="1:36" s="88" customFormat="1" ht="11.25" customHeight="1" x14ac:dyDescent="0.2">
      <c r="A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</row>
    <row r="849" spans="1:36" s="88" customFormat="1" ht="11.25" customHeight="1" x14ac:dyDescent="0.2">
      <c r="A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</row>
    <row r="850" spans="1:36" s="88" customFormat="1" ht="11.25" customHeight="1" x14ac:dyDescent="0.2">
      <c r="A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</row>
    <row r="851" spans="1:36" s="88" customFormat="1" ht="11.25" customHeight="1" x14ac:dyDescent="0.2">
      <c r="A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</row>
    <row r="852" spans="1:36" s="88" customFormat="1" ht="11.25" customHeight="1" x14ac:dyDescent="0.2">
      <c r="A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</row>
    <row r="853" spans="1:36" s="88" customFormat="1" ht="11.25" customHeight="1" x14ac:dyDescent="0.2">
      <c r="A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</row>
    <row r="854" spans="1:36" s="88" customFormat="1" ht="11.25" customHeight="1" x14ac:dyDescent="0.2">
      <c r="A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</row>
    <row r="855" spans="1:36" s="88" customFormat="1" ht="11.25" customHeight="1" x14ac:dyDescent="0.2">
      <c r="A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</row>
    <row r="856" spans="1:36" s="88" customFormat="1" ht="11.25" customHeight="1" x14ac:dyDescent="0.2">
      <c r="A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</row>
    <row r="857" spans="1:36" s="88" customFormat="1" ht="11.25" customHeight="1" x14ac:dyDescent="0.2">
      <c r="A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</row>
    <row r="858" spans="1:36" s="88" customFormat="1" ht="11.25" customHeight="1" x14ac:dyDescent="0.2">
      <c r="A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</row>
    <row r="859" spans="1:36" s="88" customFormat="1" ht="11.25" customHeight="1" x14ac:dyDescent="0.2">
      <c r="A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</row>
    <row r="860" spans="1:36" s="88" customFormat="1" ht="11.25" customHeight="1" x14ac:dyDescent="0.2">
      <c r="A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</row>
    <row r="861" spans="1:36" s="88" customFormat="1" ht="11.25" customHeight="1" x14ac:dyDescent="0.2">
      <c r="A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</row>
    <row r="862" spans="1:36" s="88" customFormat="1" ht="11.25" customHeight="1" x14ac:dyDescent="0.2">
      <c r="A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</row>
    <row r="863" spans="1:36" s="88" customFormat="1" ht="11.25" customHeight="1" x14ac:dyDescent="0.2">
      <c r="A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</row>
    <row r="864" spans="1:36" s="88" customFormat="1" ht="11.25" customHeight="1" x14ac:dyDescent="0.2">
      <c r="A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</row>
    <row r="865" spans="1:36" s="88" customFormat="1" ht="11.25" customHeight="1" x14ac:dyDescent="0.2">
      <c r="A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</row>
    <row r="866" spans="1:36" s="88" customFormat="1" ht="11.25" customHeight="1" x14ac:dyDescent="0.2">
      <c r="A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</row>
    <row r="867" spans="1:36" s="88" customFormat="1" ht="11.25" customHeight="1" x14ac:dyDescent="0.2">
      <c r="A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</row>
    <row r="868" spans="1:36" s="88" customFormat="1" ht="11.25" customHeight="1" x14ac:dyDescent="0.2">
      <c r="A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</row>
    <row r="869" spans="1:36" s="88" customFormat="1" ht="11.25" customHeight="1" x14ac:dyDescent="0.2">
      <c r="A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</row>
    <row r="870" spans="1:36" s="88" customFormat="1" ht="11.25" customHeight="1" x14ac:dyDescent="0.2">
      <c r="A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</row>
    <row r="871" spans="1:36" s="88" customFormat="1" ht="11.25" customHeight="1" x14ac:dyDescent="0.2">
      <c r="A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</row>
    <row r="872" spans="1:36" s="88" customFormat="1" ht="11.25" customHeight="1" x14ac:dyDescent="0.2">
      <c r="A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</row>
    <row r="873" spans="1:36" s="88" customFormat="1" ht="11.25" customHeight="1" x14ac:dyDescent="0.2">
      <c r="A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</row>
    <row r="874" spans="1:36" s="88" customFormat="1" ht="11.25" customHeight="1" x14ac:dyDescent="0.2">
      <c r="A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</row>
    <row r="875" spans="1:36" s="88" customFormat="1" ht="11.25" customHeight="1" x14ac:dyDescent="0.2">
      <c r="A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</row>
    <row r="876" spans="1:36" s="88" customFormat="1" ht="11.25" customHeight="1" x14ac:dyDescent="0.2">
      <c r="A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</row>
    <row r="877" spans="1:36" s="88" customFormat="1" ht="11.25" customHeight="1" x14ac:dyDescent="0.2">
      <c r="A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</row>
    <row r="878" spans="1:36" s="88" customFormat="1" ht="11.25" customHeight="1" x14ac:dyDescent="0.2">
      <c r="A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</row>
    <row r="879" spans="1:36" s="88" customFormat="1" ht="11.25" customHeight="1" x14ac:dyDescent="0.2">
      <c r="A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</row>
    <row r="880" spans="1:36" s="88" customFormat="1" ht="11.25" customHeight="1" x14ac:dyDescent="0.2">
      <c r="A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</row>
    <row r="881" spans="1:36" s="88" customFormat="1" ht="11.25" customHeight="1" x14ac:dyDescent="0.2">
      <c r="A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</row>
    <row r="882" spans="1:36" s="88" customFormat="1" ht="11.25" customHeight="1" x14ac:dyDescent="0.2">
      <c r="A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</row>
    <row r="883" spans="1:36" s="88" customFormat="1" ht="11.25" customHeight="1" x14ac:dyDescent="0.2">
      <c r="A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</row>
    <row r="884" spans="1:36" s="88" customFormat="1" ht="11.25" customHeight="1" x14ac:dyDescent="0.2">
      <c r="A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</row>
    <row r="885" spans="1:36" s="88" customFormat="1" ht="11.25" customHeight="1" x14ac:dyDescent="0.2">
      <c r="A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</row>
    <row r="886" spans="1:36" s="88" customFormat="1" ht="11.25" customHeight="1" x14ac:dyDescent="0.2">
      <c r="A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</row>
    <row r="887" spans="1:36" s="88" customFormat="1" ht="11.25" customHeight="1" x14ac:dyDescent="0.2">
      <c r="A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</row>
    <row r="888" spans="1:36" s="88" customFormat="1" ht="11.25" customHeight="1" x14ac:dyDescent="0.2">
      <c r="A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</row>
    <row r="889" spans="1:36" s="88" customFormat="1" ht="11.25" customHeight="1" x14ac:dyDescent="0.2">
      <c r="A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</row>
    <row r="890" spans="1:36" s="88" customFormat="1" ht="11.25" customHeight="1" x14ac:dyDescent="0.2">
      <c r="A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</row>
    <row r="891" spans="1:36" s="88" customFormat="1" ht="11.25" customHeight="1" x14ac:dyDescent="0.2">
      <c r="A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</row>
    <row r="892" spans="1:36" s="88" customFormat="1" ht="11.25" customHeight="1" x14ac:dyDescent="0.2">
      <c r="A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</row>
    <row r="893" spans="1:36" s="88" customFormat="1" ht="11.25" customHeight="1" x14ac:dyDescent="0.2">
      <c r="A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</row>
    <row r="894" spans="1:36" s="88" customFormat="1" ht="11.25" customHeight="1" x14ac:dyDescent="0.2">
      <c r="A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</row>
    <row r="895" spans="1:36" s="88" customFormat="1" ht="11.25" customHeight="1" x14ac:dyDescent="0.2">
      <c r="A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</row>
    <row r="896" spans="1:36" s="88" customFormat="1" ht="11.25" customHeight="1" x14ac:dyDescent="0.2">
      <c r="A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</row>
    <row r="897" spans="1:36" s="88" customFormat="1" ht="11.25" customHeight="1" x14ac:dyDescent="0.2">
      <c r="A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</row>
    <row r="898" spans="1:36" s="88" customFormat="1" ht="11.25" customHeight="1" x14ac:dyDescent="0.2">
      <c r="A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</row>
    <row r="899" spans="1:36" s="88" customFormat="1" ht="11.25" customHeight="1" x14ac:dyDescent="0.2">
      <c r="A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</row>
    <row r="900" spans="1:36" s="88" customFormat="1" ht="11.25" customHeight="1" x14ac:dyDescent="0.2">
      <c r="A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</row>
    <row r="901" spans="1:36" s="88" customFormat="1" ht="11.25" customHeight="1" x14ac:dyDescent="0.2">
      <c r="A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</row>
    <row r="902" spans="1:36" s="88" customFormat="1" ht="11.25" customHeight="1" x14ac:dyDescent="0.2">
      <c r="A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</row>
    <row r="903" spans="1:36" s="88" customFormat="1" ht="11.25" customHeight="1" x14ac:dyDescent="0.2">
      <c r="A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</row>
    <row r="904" spans="1:36" s="88" customFormat="1" ht="11.25" customHeight="1" x14ac:dyDescent="0.2">
      <c r="A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</row>
    <row r="905" spans="1:36" s="88" customFormat="1" ht="11.25" customHeight="1" x14ac:dyDescent="0.2">
      <c r="A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</row>
    <row r="906" spans="1:36" s="88" customFormat="1" ht="11.25" customHeight="1" x14ac:dyDescent="0.2">
      <c r="A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</row>
    <row r="907" spans="1:36" s="88" customFormat="1" ht="11.25" customHeight="1" x14ac:dyDescent="0.2">
      <c r="A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</row>
    <row r="908" spans="1:36" s="88" customFormat="1" ht="11.25" customHeight="1" x14ac:dyDescent="0.2">
      <c r="A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</row>
    <row r="909" spans="1:36" s="88" customFormat="1" ht="11.25" customHeight="1" x14ac:dyDescent="0.2">
      <c r="A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</row>
    <row r="910" spans="1:36" s="88" customFormat="1" ht="11.25" customHeight="1" x14ac:dyDescent="0.2">
      <c r="A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</row>
    <row r="911" spans="1:36" s="88" customFormat="1" ht="11.25" customHeight="1" x14ac:dyDescent="0.2">
      <c r="A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</row>
    <row r="912" spans="1:36" s="88" customFormat="1" ht="11.25" customHeight="1" x14ac:dyDescent="0.2">
      <c r="A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</row>
    <row r="913" spans="1:36" s="88" customFormat="1" ht="11.25" customHeight="1" x14ac:dyDescent="0.2">
      <c r="A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</row>
    <row r="914" spans="1:36" s="88" customFormat="1" ht="11.25" customHeight="1" x14ac:dyDescent="0.2">
      <c r="A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</row>
    <row r="915" spans="1:36" s="88" customFormat="1" ht="11.25" customHeight="1" x14ac:dyDescent="0.2">
      <c r="A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</row>
    <row r="916" spans="1:36" s="88" customFormat="1" ht="11.25" customHeight="1" x14ac:dyDescent="0.2">
      <c r="A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</row>
    <row r="917" spans="1:36" s="88" customFormat="1" ht="11.25" customHeight="1" x14ac:dyDescent="0.2">
      <c r="A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</row>
    <row r="918" spans="1:36" s="88" customFormat="1" ht="11.25" customHeight="1" x14ac:dyDescent="0.2">
      <c r="A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</row>
    <row r="919" spans="1:36" s="88" customFormat="1" ht="11.25" customHeight="1" x14ac:dyDescent="0.2">
      <c r="A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</row>
    <row r="920" spans="1:36" s="88" customFormat="1" ht="11.25" customHeight="1" x14ac:dyDescent="0.2">
      <c r="A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</row>
    <row r="921" spans="1:36" s="88" customFormat="1" ht="11.25" customHeight="1" x14ac:dyDescent="0.2">
      <c r="A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</row>
    <row r="922" spans="1:36" s="88" customFormat="1" ht="11.25" customHeight="1" x14ac:dyDescent="0.2">
      <c r="A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</row>
    <row r="923" spans="1:36" s="88" customFormat="1" ht="11.25" customHeight="1" x14ac:dyDescent="0.2">
      <c r="A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</row>
    <row r="924" spans="1:36" s="88" customFormat="1" ht="11.25" customHeight="1" x14ac:dyDescent="0.2">
      <c r="A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</row>
    <row r="925" spans="1:36" s="88" customFormat="1" ht="11.25" customHeight="1" x14ac:dyDescent="0.2">
      <c r="A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</row>
    <row r="926" spans="1:36" s="88" customFormat="1" ht="11.25" customHeight="1" x14ac:dyDescent="0.2">
      <c r="A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</row>
    <row r="927" spans="1:36" s="88" customFormat="1" ht="11.25" customHeight="1" x14ac:dyDescent="0.2">
      <c r="A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</row>
    <row r="928" spans="1:36" s="88" customFormat="1" ht="11.25" customHeight="1" x14ac:dyDescent="0.2">
      <c r="A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</row>
    <row r="929" spans="1:36" s="88" customFormat="1" ht="11.25" customHeight="1" x14ac:dyDescent="0.2">
      <c r="A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</row>
    <row r="930" spans="1:36" s="88" customFormat="1" ht="11.25" customHeight="1" x14ac:dyDescent="0.2">
      <c r="A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</row>
    <row r="931" spans="1:36" s="88" customFormat="1" ht="11.25" customHeight="1" x14ac:dyDescent="0.2">
      <c r="A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</row>
    <row r="932" spans="1:36" s="88" customFormat="1" ht="11.25" customHeight="1" x14ac:dyDescent="0.2">
      <c r="A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</row>
    <row r="933" spans="1:36" s="88" customFormat="1" ht="11.25" customHeight="1" x14ac:dyDescent="0.2">
      <c r="A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</row>
    <row r="934" spans="1:36" s="88" customFormat="1" ht="11.25" customHeight="1" x14ac:dyDescent="0.2">
      <c r="A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</row>
    <row r="935" spans="1:36" s="88" customFormat="1" ht="11.25" customHeight="1" x14ac:dyDescent="0.2">
      <c r="A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</row>
    <row r="936" spans="1:36" s="88" customFormat="1" ht="11.25" customHeight="1" x14ac:dyDescent="0.2">
      <c r="A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</row>
    <row r="937" spans="1:36" s="88" customFormat="1" ht="11.25" customHeight="1" x14ac:dyDescent="0.2">
      <c r="A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</row>
    <row r="938" spans="1:36" s="88" customFormat="1" ht="11.25" customHeight="1" x14ac:dyDescent="0.2">
      <c r="A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</row>
    <row r="939" spans="1:36" s="88" customFormat="1" ht="11.25" customHeight="1" x14ac:dyDescent="0.2">
      <c r="A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</row>
    <row r="940" spans="1:36" s="88" customFormat="1" ht="11.25" customHeight="1" x14ac:dyDescent="0.2">
      <c r="A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</row>
    <row r="941" spans="1:36" s="88" customFormat="1" ht="11.25" customHeight="1" x14ac:dyDescent="0.2">
      <c r="A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</row>
    <row r="942" spans="1:36" s="88" customFormat="1" ht="11.25" customHeight="1" x14ac:dyDescent="0.2">
      <c r="A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</row>
    <row r="943" spans="1:36" s="88" customFormat="1" ht="11.25" customHeight="1" x14ac:dyDescent="0.2">
      <c r="A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</row>
    <row r="944" spans="1:36" s="88" customFormat="1" ht="11.25" customHeight="1" x14ac:dyDescent="0.2">
      <c r="A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</row>
    <row r="945" spans="1:36" s="88" customFormat="1" ht="11.25" customHeight="1" x14ac:dyDescent="0.2">
      <c r="A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</row>
    <row r="946" spans="1:36" s="88" customFormat="1" ht="11.25" customHeight="1" x14ac:dyDescent="0.2">
      <c r="A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</row>
    <row r="947" spans="1:36" s="88" customFormat="1" ht="11.25" customHeight="1" x14ac:dyDescent="0.2">
      <c r="A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</row>
    <row r="948" spans="1:36" s="88" customFormat="1" ht="11.25" customHeight="1" x14ac:dyDescent="0.2">
      <c r="A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</row>
    <row r="949" spans="1:36" s="88" customFormat="1" ht="11.25" customHeight="1" x14ac:dyDescent="0.2">
      <c r="A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</row>
    <row r="950" spans="1:36" s="88" customFormat="1" ht="11.25" customHeight="1" x14ac:dyDescent="0.2">
      <c r="A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</row>
    <row r="951" spans="1:36" s="88" customFormat="1" ht="11.25" customHeight="1" x14ac:dyDescent="0.2">
      <c r="A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</row>
    <row r="952" spans="1:36" s="88" customFormat="1" ht="11.25" customHeight="1" x14ac:dyDescent="0.2">
      <c r="A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</row>
    <row r="953" spans="1:36" s="88" customFormat="1" ht="11.25" customHeight="1" x14ac:dyDescent="0.2">
      <c r="A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</row>
    <row r="954" spans="1:36" s="88" customFormat="1" ht="11.25" customHeight="1" x14ac:dyDescent="0.2">
      <c r="A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</row>
    <row r="955" spans="1:36" s="88" customFormat="1" ht="11.25" customHeight="1" x14ac:dyDescent="0.2">
      <c r="A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</row>
    <row r="956" spans="1:36" s="88" customFormat="1" ht="11.25" customHeight="1" x14ac:dyDescent="0.2">
      <c r="A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</row>
    <row r="957" spans="1:36" s="88" customFormat="1" ht="11.25" customHeight="1" x14ac:dyDescent="0.2">
      <c r="A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</row>
    <row r="958" spans="1:36" s="88" customFormat="1" ht="11.25" customHeight="1" x14ac:dyDescent="0.2">
      <c r="A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</row>
    <row r="959" spans="1:36" s="88" customFormat="1" ht="11.25" customHeight="1" x14ac:dyDescent="0.2">
      <c r="A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</row>
    <row r="960" spans="1:36" s="88" customFormat="1" ht="11.25" customHeight="1" x14ac:dyDescent="0.2">
      <c r="A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</row>
    <row r="961" spans="1:36" s="88" customFormat="1" ht="11.25" customHeight="1" x14ac:dyDescent="0.2">
      <c r="A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</row>
    <row r="962" spans="1:36" s="88" customFormat="1" ht="11.25" customHeight="1" x14ac:dyDescent="0.2">
      <c r="A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</row>
    <row r="963" spans="1:36" s="88" customFormat="1" ht="11.25" customHeight="1" x14ac:dyDescent="0.2">
      <c r="A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</row>
    <row r="964" spans="1:36" s="88" customFormat="1" ht="11.25" customHeight="1" x14ac:dyDescent="0.2">
      <c r="A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</row>
    <row r="965" spans="1:36" s="88" customFormat="1" ht="11.25" customHeight="1" x14ac:dyDescent="0.2">
      <c r="A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</row>
    <row r="966" spans="1:36" s="88" customFormat="1" ht="11.25" customHeight="1" x14ac:dyDescent="0.2">
      <c r="A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</row>
    <row r="967" spans="1:36" s="88" customFormat="1" ht="11.25" customHeight="1" x14ac:dyDescent="0.2">
      <c r="A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</row>
    <row r="968" spans="1:36" s="88" customFormat="1" ht="11.25" customHeight="1" x14ac:dyDescent="0.2">
      <c r="A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</row>
    <row r="969" spans="1:36" s="88" customFormat="1" ht="11.25" customHeight="1" x14ac:dyDescent="0.2">
      <c r="A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</row>
    <row r="970" spans="1:36" s="88" customFormat="1" ht="11.25" customHeight="1" x14ac:dyDescent="0.2">
      <c r="A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</row>
    <row r="971" spans="1:36" s="88" customFormat="1" ht="11.25" customHeight="1" x14ac:dyDescent="0.2">
      <c r="A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</row>
    <row r="972" spans="1:36" s="88" customFormat="1" ht="11.25" customHeight="1" x14ac:dyDescent="0.2">
      <c r="A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</row>
    <row r="973" spans="1:36" s="88" customFormat="1" ht="11.25" customHeight="1" x14ac:dyDescent="0.2">
      <c r="A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</row>
    <row r="974" spans="1:36" s="88" customFormat="1" ht="11.25" customHeight="1" x14ac:dyDescent="0.2">
      <c r="A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</row>
    <row r="975" spans="1:36" s="88" customFormat="1" ht="11.25" customHeight="1" x14ac:dyDescent="0.2">
      <c r="A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</row>
    <row r="976" spans="1:36" s="88" customFormat="1" ht="11.25" customHeight="1" x14ac:dyDescent="0.2">
      <c r="A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</row>
    <row r="977" spans="1:36" s="88" customFormat="1" ht="11.25" customHeight="1" x14ac:dyDescent="0.2">
      <c r="A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</row>
    <row r="978" spans="1:36" s="88" customFormat="1" ht="11.25" customHeight="1" x14ac:dyDescent="0.2">
      <c r="A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</row>
    <row r="979" spans="1:36" s="88" customFormat="1" ht="11.25" customHeight="1" x14ac:dyDescent="0.2">
      <c r="A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</row>
    <row r="980" spans="1:36" s="88" customFormat="1" ht="11.25" customHeight="1" x14ac:dyDescent="0.2">
      <c r="A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</row>
    <row r="981" spans="1:36" s="88" customFormat="1" ht="11.25" customHeight="1" x14ac:dyDescent="0.2">
      <c r="A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</row>
    <row r="982" spans="1:36" s="88" customFormat="1" ht="11.25" customHeight="1" x14ac:dyDescent="0.2">
      <c r="A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</row>
    <row r="983" spans="1:36" s="88" customFormat="1" ht="11.25" customHeight="1" x14ac:dyDescent="0.2">
      <c r="A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</row>
    <row r="984" spans="1:36" s="88" customFormat="1" ht="11.25" customHeight="1" x14ac:dyDescent="0.2">
      <c r="A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</row>
    <row r="985" spans="1:36" s="88" customFormat="1" ht="11.25" customHeight="1" x14ac:dyDescent="0.2">
      <c r="A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</row>
    <row r="986" spans="1:36" s="88" customFormat="1" ht="11.25" customHeight="1" x14ac:dyDescent="0.2">
      <c r="A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</row>
    <row r="987" spans="1:36" s="88" customFormat="1" ht="11.25" customHeight="1" x14ac:dyDescent="0.2">
      <c r="A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</row>
    <row r="988" spans="1:36" s="88" customFormat="1" ht="11.25" customHeight="1" x14ac:dyDescent="0.2">
      <c r="A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</row>
    <row r="989" spans="1:36" s="88" customFormat="1" ht="11.25" customHeight="1" x14ac:dyDescent="0.2">
      <c r="A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</row>
    <row r="990" spans="1:36" s="88" customFormat="1" ht="11.25" customHeight="1" x14ac:dyDescent="0.2">
      <c r="A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</row>
    <row r="991" spans="1:36" s="88" customFormat="1" ht="11.25" customHeight="1" x14ac:dyDescent="0.2">
      <c r="A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</row>
    <row r="992" spans="1:36" s="88" customFormat="1" ht="11.25" customHeight="1" x14ac:dyDescent="0.2">
      <c r="A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</row>
    <row r="993" spans="1:36" s="88" customFormat="1" ht="11.25" customHeight="1" x14ac:dyDescent="0.2">
      <c r="A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</row>
    <row r="994" spans="1:36" s="88" customFormat="1" ht="11.25" customHeight="1" x14ac:dyDescent="0.2">
      <c r="A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</row>
    <row r="995" spans="1:36" s="88" customFormat="1" ht="11.25" customHeight="1" x14ac:dyDescent="0.2">
      <c r="A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</row>
    <row r="996" spans="1:36" s="88" customFormat="1" ht="11.25" customHeight="1" x14ac:dyDescent="0.2">
      <c r="A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</row>
    <row r="997" spans="1:36" s="88" customFormat="1" ht="11.25" customHeight="1" x14ac:dyDescent="0.2">
      <c r="A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</row>
    <row r="998" spans="1:36" s="88" customFormat="1" ht="11.25" customHeight="1" x14ac:dyDescent="0.2">
      <c r="A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</row>
    <row r="999" spans="1:36" s="88" customFormat="1" ht="11.25" customHeight="1" x14ac:dyDescent="0.2">
      <c r="A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</row>
    <row r="1000" spans="1:36" s="88" customFormat="1" ht="11.25" customHeight="1" x14ac:dyDescent="0.2">
      <c r="A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</row>
    <row r="1001" spans="1:36" s="88" customFormat="1" ht="11.25" customHeight="1" x14ac:dyDescent="0.2">
      <c r="A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</row>
    <row r="1002" spans="1:36" s="88" customFormat="1" ht="11.25" customHeight="1" x14ac:dyDescent="0.2">
      <c r="A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</row>
    <row r="1003" spans="1:36" s="88" customFormat="1" ht="11.25" customHeight="1" x14ac:dyDescent="0.2">
      <c r="A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</row>
    <row r="1004" spans="1:36" s="88" customFormat="1" ht="11.25" customHeight="1" x14ac:dyDescent="0.2">
      <c r="A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</row>
    <row r="1005" spans="1:36" s="88" customFormat="1" ht="11.25" customHeight="1" x14ac:dyDescent="0.2">
      <c r="A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</row>
    <row r="1006" spans="1:36" s="88" customFormat="1" ht="11.25" customHeight="1" x14ac:dyDescent="0.2">
      <c r="A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</row>
    <row r="1007" spans="1:36" s="88" customFormat="1" ht="11.25" customHeight="1" x14ac:dyDescent="0.2">
      <c r="A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</row>
    <row r="1008" spans="1:36" s="88" customFormat="1" ht="11.25" customHeight="1" x14ac:dyDescent="0.2">
      <c r="A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</row>
    <row r="1009" spans="1:36" s="88" customFormat="1" ht="11.25" customHeight="1" x14ac:dyDescent="0.2">
      <c r="A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</row>
    <row r="1010" spans="1:36" s="88" customFormat="1" ht="11.25" customHeight="1" x14ac:dyDescent="0.2">
      <c r="A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</row>
    <row r="1011" spans="1:36" s="88" customFormat="1" ht="11.25" customHeight="1" x14ac:dyDescent="0.2">
      <c r="A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</row>
    <row r="1012" spans="1:36" s="88" customFormat="1" ht="11.25" customHeight="1" x14ac:dyDescent="0.2">
      <c r="A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</row>
    <row r="1013" spans="1:36" s="88" customFormat="1" ht="11.25" customHeight="1" x14ac:dyDescent="0.2">
      <c r="A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</row>
    <row r="1014" spans="1:36" s="88" customFormat="1" ht="11.25" customHeight="1" x14ac:dyDescent="0.2">
      <c r="A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</row>
    <row r="1015" spans="1:36" s="88" customFormat="1" ht="11.25" customHeight="1" x14ac:dyDescent="0.2">
      <c r="A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</row>
    <row r="1016" spans="1:36" s="88" customFormat="1" ht="11.25" customHeight="1" x14ac:dyDescent="0.2">
      <c r="A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</row>
    <row r="1017" spans="1:36" s="88" customFormat="1" ht="11.25" customHeight="1" x14ac:dyDescent="0.2">
      <c r="A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</row>
    <row r="1018" spans="1:36" s="88" customFormat="1" ht="11.25" customHeight="1" x14ac:dyDescent="0.2">
      <c r="A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</row>
    <row r="1019" spans="1:36" s="88" customFormat="1" ht="11.25" customHeight="1" x14ac:dyDescent="0.2">
      <c r="A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</row>
    <row r="1020" spans="1:36" s="88" customFormat="1" ht="11.25" customHeight="1" x14ac:dyDescent="0.2">
      <c r="A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</row>
    <row r="1021" spans="1:36" s="88" customFormat="1" ht="11.25" customHeight="1" x14ac:dyDescent="0.2">
      <c r="A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</row>
    <row r="1022" spans="1:36" s="88" customFormat="1" ht="11.25" customHeight="1" x14ac:dyDescent="0.2">
      <c r="A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</row>
    <row r="1023" spans="1:36" s="88" customFormat="1" ht="11.25" customHeight="1" x14ac:dyDescent="0.2">
      <c r="A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</row>
    <row r="1024" spans="1:36" s="88" customFormat="1" ht="11.25" customHeight="1" x14ac:dyDescent="0.2">
      <c r="A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</row>
    <row r="1025" spans="1:36" s="88" customFormat="1" ht="11.25" customHeight="1" x14ac:dyDescent="0.2">
      <c r="A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</row>
    <row r="1026" spans="1:36" s="88" customFormat="1" ht="11.25" customHeight="1" x14ac:dyDescent="0.2">
      <c r="A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</row>
    <row r="1027" spans="1:36" s="88" customFormat="1" ht="11.25" customHeight="1" x14ac:dyDescent="0.2">
      <c r="A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</row>
    <row r="1028" spans="1:36" s="88" customFormat="1" ht="11.25" customHeight="1" x14ac:dyDescent="0.2">
      <c r="A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</row>
    <row r="1029" spans="1:36" s="88" customFormat="1" ht="11.25" customHeight="1" x14ac:dyDescent="0.2">
      <c r="A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</row>
    <row r="1030" spans="1:36" s="88" customFormat="1" ht="11.25" customHeight="1" x14ac:dyDescent="0.2">
      <c r="A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</row>
    <row r="1031" spans="1:36" s="88" customFormat="1" ht="11.25" customHeight="1" x14ac:dyDescent="0.2">
      <c r="A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</row>
    <row r="1032" spans="1:36" s="88" customFormat="1" ht="11.25" customHeight="1" x14ac:dyDescent="0.2">
      <c r="A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</row>
    <row r="1033" spans="1:36" s="88" customFormat="1" ht="11.25" customHeight="1" x14ac:dyDescent="0.2">
      <c r="A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</row>
    <row r="1034" spans="1:36" s="88" customFormat="1" ht="11.25" customHeight="1" x14ac:dyDescent="0.2">
      <c r="A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</row>
    <row r="1035" spans="1:36" s="88" customFormat="1" ht="11.25" customHeight="1" x14ac:dyDescent="0.2">
      <c r="A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</row>
    <row r="1036" spans="1:36" s="88" customFormat="1" ht="11.25" customHeight="1" x14ac:dyDescent="0.2">
      <c r="A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</row>
    <row r="1037" spans="1:36" s="88" customFormat="1" ht="11.25" customHeight="1" x14ac:dyDescent="0.2">
      <c r="A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</row>
    <row r="1038" spans="1:36" s="88" customFormat="1" ht="11.25" customHeight="1" x14ac:dyDescent="0.2">
      <c r="A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</row>
    <row r="1039" spans="1:36" s="88" customFormat="1" ht="11.25" customHeight="1" x14ac:dyDescent="0.2">
      <c r="A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</row>
    <row r="1040" spans="1:36" s="88" customFormat="1" ht="11.25" customHeight="1" x14ac:dyDescent="0.2">
      <c r="A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</row>
    <row r="1041" spans="1:36" s="88" customFormat="1" ht="11.25" customHeight="1" x14ac:dyDescent="0.2">
      <c r="A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</row>
    <row r="1042" spans="1:36" s="88" customFormat="1" ht="11.25" customHeight="1" x14ac:dyDescent="0.2">
      <c r="A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</row>
    <row r="1043" spans="1:36" s="88" customFormat="1" ht="11.25" customHeight="1" x14ac:dyDescent="0.2">
      <c r="A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</row>
    <row r="1044" spans="1:36" s="88" customFormat="1" ht="11.25" customHeight="1" x14ac:dyDescent="0.2">
      <c r="A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</row>
    <row r="1045" spans="1:36" s="88" customFormat="1" ht="11.25" customHeight="1" x14ac:dyDescent="0.2">
      <c r="A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</row>
    <row r="1046" spans="1:36" s="88" customFormat="1" ht="11.25" customHeight="1" x14ac:dyDescent="0.2">
      <c r="A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</row>
    <row r="1047" spans="1:36" s="88" customFormat="1" ht="11.25" customHeight="1" x14ac:dyDescent="0.2">
      <c r="A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</row>
    <row r="1048" spans="1:36" s="88" customFormat="1" ht="11.25" customHeight="1" x14ac:dyDescent="0.2">
      <c r="A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</row>
    <row r="1049" spans="1:36" s="88" customFormat="1" ht="11.25" customHeight="1" x14ac:dyDescent="0.2">
      <c r="A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</row>
    <row r="1050" spans="1:36" s="88" customFormat="1" ht="11.25" customHeight="1" x14ac:dyDescent="0.2">
      <c r="A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</row>
    <row r="1051" spans="1:36" s="88" customFormat="1" ht="11.25" customHeight="1" x14ac:dyDescent="0.2">
      <c r="A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</row>
    <row r="1052" spans="1:36" s="88" customFormat="1" ht="11.25" customHeight="1" x14ac:dyDescent="0.2">
      <c r="A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</row>
    <row r="1053" spans="1:36" s="88" customFormat="1" ht="11.25" customHeight="1" x14ac:dyDescent="0.2">
      <c r="A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</row>
    <row r="1054" spans="1:36" s="88" customFormat="1" ht="11.25" customHeight="1" x14ac:dyDescent="0.2">
      <c r="A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</row>
    <row r="1055" spans="1:36" s="88" customFormat="1" ht="11.25" customHeight="1" x14ac:dyDescent="0.2">
      <c r="A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</row>
    <row r="1056" spans="1:36" s="88" customFormat="1" ht="11.25" customHeight="1" x14ac:dyDescent="0.2">
      <c r="A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</row>
    <row r="1057" spans="1:36" s="88" customFormat="1" ht="11.25" customHeight="1" x14ac:dyDescent="0.2">
      <c r="A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</row>
    <row r="1058" spans="1:36" s="88" customFormat="1" ht="11.25" customHeight="1" x14ac:dyDescent="0.2">
      <c r="A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</row>
    <row r="1059" spans="1:36" s="88" customFormat="1" ht="11.25" customHeight="1" x14ac:dyDescent="0.2">
      <c r="A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</row>
    <row r="1060" spans="1:36" s="88" customFormat="1" ht="11.25" customHeight="1" x14ac:dyDescent="0.2">
      <c r="A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</row>
    <row r="1061" spans="1:36" s="88" customFormat="1" ht="11.25" customHeight="1" x14ac:dyDescent="0.2">
      <c r="A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</row>
    <row r="1062" spans="1:36" s="88" customFormat="1" ht="11.25" customHeight="1" x14ac:dyDescent="0.2">
      <c r="A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</row>
    <row r="1063" spans="1:36" s="88" customFormat="1" ht="11.25" customHeight="1" x14ac:dyDescent="0.2">
      <c r="A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</row>
    <row r="1064" spans="1:36" s="88" customFormat="1" ht="11.25" customHeight="1" x14ac:dyDescent="0.2">
      <c r="A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</row>
    <row r="1065" spans="1:36" s="88" customFormat="1" ht="11.25" customHeight="1" x14ac:dyDescent="0.2">
      <c r="A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</row>
    <row r="1066" spans="1:36" s="88" customFormat="1" ht="11.25" customHeight="1" x14ac:dyDescent="0.2">
      <c r="A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</row>
    <row r="1067" spans="1:36" s="88" customFormat="1" ht="11.25" customHeight="1" x14ac:dyDescent="0.2">
      <c r="A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</row>
    <row r="1068" spans="1:36" s="88" customFormat="1" ht="11.25" customHeight="1" x14ac:dyDescent="0.2">
      <c r="A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</row>
    <row r="1069" spans="1:36" s="88" customFormat="1" ht="11.25" customHeight="1" x14ac:dyDescent="0.2">
      <c r="A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</row>
    <row r="1070" spans="1:36" s="88" customFormat="1" ht="11.25" customHeight="1" x14ac:dyDescent="0.2">
      <c r="A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</row>
    <row r="1071" spans="1:36" s="88" customFormat="1" ht="11.25" customHeight="1" x14ac:dyDescent="0.2">
      <c r="A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</row>
    <row r="1072" spans="1:36" s="88" customFormat="1" ht="11.25" customHeight="1" x14ac:dyDescent="0.2">
      <c r="A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</row>
    <row r="1073" spans="1:36" s="88" customFormat="1" ht="11.25" customHeight="1" x14ac:dyDescent="0.2">
      <c r="A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</row>
    <row r="1074" spans="1:36" s="88" customFormat="1" ht="11.25" customHeight="1" x14ac:dyDescent="0.2">
      <c r="A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</row>
    <row r="1075" spans="1:36" s="88" customFormat="1" ht="11.25" customHeight="1" x14ac:dyDescent="0.2">
      <c r="A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</row>
    <row r="1076" spans="1:36" s="88" customFormat="1" ht="11.25" customHeight="1" x14ac:dyDescent="0.2">
      <c r="A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</row>
    <row r="1077" spans="1:36" s="88" customFormat="1" ht="11.25" customHeight="1" x14ac:dyDescent="0.2">
      <c r="A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</row>
    <row r="1078" spans="1:36" s="88" customFormat="1" ht="11.25" customHeight="1" x14ac:dyDescent="0.2">
      <c r="A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</row>
    <row r="1079" spans="1:36" s="88" customFormat="1" ht="11.25" customHeight="1" x14ac:dyDescent="0.2">
      <c r="A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</row>
    <row r="1080" spans="1:36" s="88" customFormat="1" ht="11.25" customHeight="1" x14ac:dyDescent="0.2">
      <c r="A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</row>
    <row r="1081" spans="1:36" s="88" customFormat="1" ht="11.25" customHeight="1" x14ac:dyDescent="0.2">
      <c r="A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</row>
    <row r="1082" spans="1:36" s="88" customFormat="1" ht="11.25" customHeight="1" x14ac:dyDescent="0.2">
      <c r="A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</row>
    <row r="1083" spans="1:36" s="88" customFormat="1" ht="11.25" customHeight="1" x14ac:dyDescent="0.2">
      <c r="A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</row>
    <row r="1084" spans="1:36" s="88" customFormat="1" ht="11.25" customHeight="1" x14ac:dyDescent="0.2">
      <c r="A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</row>
    <row r="1085" spans="1:36" s="88" customFormat="1" ht="11.25" customHeight="1" x14ac:dyDescent="0.2">
      <c r="A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</row>
    <row r="1086" spans="1:36" s="88" customFormat="1" ht="11.25" customHeight="1" x14ac:dyDescent="0.2">
      <c r="A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</row>
    <row r="1087" spans="1:36" s="88" customFormat="1" ht="11.25" customHeight="1" x14ac:dyDescent="0.2">
      <c r="A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</row>
    <row r="1088" spans="1:36" s="88" customFormat="1" ht="11.25" customHeight="1" x14ac:dyDescent="0.2">
      <c r="A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</row>
    <row r="1089" spans="1:36" s="88" customFormat="1" ht="11.25" customHeight="1" x14ac:dyDescent="0.2">
      <c r="A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</row>
    <row r="1090" spans="1:36" s="88" customFormat="1" ht="11.25" customHeight="1" x14ac:dyDescent="0.2">
      <c r="A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</row>
    <row r="1091" spans="1:36" s="88" customFormat="1" ht="11.25" customHeight="1" x14ac:dyDescent="0.2">
      <c r="A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</row>
    <row r="1092" spans="1:36" s="88" customFormat="1" ht="11.25" customHeight="1" x14ac:dyDescent="0.2">
      <c r="A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</row>
    <row r="1093" spans="1:36" s="88" customFormat="1" ht="11.25" customHeight="1" x14ac:dyDescent="0.2">
      <c r="A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</row>
    <row r="1094" spans="1:36" s="88" customFormat="1" ht="11.25" customHeight="1" x14ac:dyDescent="0.2">
      <c r="A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</row>
    <row r="1095" spans="1:36" s="88" customFormat="1" ht="11.25" customHeight="1" x14ac:dyDescent="0.2">
      <c r="A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</row>
    <row r="1096" spans="1:36" s="88" customFormat="1" ht="11.25" customHeight="1" x14ac:dyDescent="0.2">
      <c r="A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</row>
    <row r="1097" spans="1:36" s="88" customFormat="1" ht="11.25" customHeight="1" x14ac:dyDescent="0.2">
      <c r="A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</row>
    <row r="1098" spans="1:36" s="88" customFormat="1" ht="11.25" customHeight="1" x14ac:dyDescent="0.2">
      <c r="A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</row>
    <row r="1099" spans="1:36" s="88" customFormat="1" ht="11.25" customHeight="1" x14ac:dyDescent="0.2">
      <c r="A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</row>
    <row r="1100" spans="1:36" s="88" customFormat="1" ht="11.25" customHeight="1" x14ac:dyDescent="0.2">
      <c r="A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</row>
    <row r="1101" spans="1:36" s="88" customFormat="1" ht="11.25" customHeight="1" x14ac:dyDescent="0.2">
      <c r="A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</row>
    <row r="1102" spans="1:36" s="88" customFormat="1" ht="11.25" customHeight="1" x14ac:dyDescent="0.2">
      <c r="A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</row>
    <row r="1103" spans="1:36" s="88" customFormat="1" ht="11.25" customHeight="1" x14ac:dyDescent="0.2">
      <c r="A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</row>
    <row r="1104" spans="1:36" s="88" customFormat="1" ht="11.25" customHeight="1" x14ac:dyDescent="0.2">
      <c r="A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</row>
    <row r="1105" spans="1:36" s="88" customFormat="1" ht="11.25" customHeight="1" x14ac:dyDescent="0.2">
      <c r="A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</row>
    <row r="1106" spans="1:36" s="88" customFormat="1" ht="11.25" customHeight="1" x14ac:dyDescent="0.2">
      <c r="A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</row>
    <row r="1107" spans="1:36" s="88" customFormat="1" ht="11.25" customHeight="1" x14ac:dyDescent="0.2">
      <c r="A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</row>
    <row r="1108" spans="1:36" s="88" customFormat="1" ht="11.25" customHeight="1" x14ac:dyDescent="0.2">
      <c r="A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</row>
    <row r="1109" spans="1:36" s="88" customFormat="1" ht="11.25" customHeight="1" x14ac:dyDescent="0.2">
      <c r="A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</row>
    <row r="1110" spans="1:36" s="88" customFormat="1" ht="11.25" customHeight="1" x14ac:dyDescent="0.2">
      <c r="A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</row>
    <row r="1111" spans="1:36" s="88" customFormat="1" ht="11.25" customHeight="1" x14ac:dyDescent="0.2">
      <c r="A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</row>
    <row r="1112" spans="1:36" s="88" customFormat="1" ht="11.25" customHeight="1" x14ac:dyDescent="0.2">
      <c r="A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</row>
    <row r="1113" spans="1:36" s="88" customFormat="1" ht="11.25" customHeight="1" x14ac:dyDescent="0.2">
      <c r="A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</row>
    <row r="1114" spans="1:36" s="88" customFormat="1" ht="11.25" customHeight="1" x14ac:dyDescent="0.2">
      <c r="A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</row>
    <row r="1115" spans="1:36" s="88" customFormat="1" ht="11.25" customHeight="1" x14ac:dyDescent="0.2">
      <c r="A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</row>
    <row r="1116" spans="1:36" s="88" customFormat="1" ht="11.25" customHeight="1" x14ac:dyDescent="0.2">
      <c r="A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</row>
    <row r="1117" spans="1:36" s="88" customFormat="1" ht="11.25" customHeight="1" x14ac:dyDescent="0.2">
      <c r="A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</row>
    <row r="1118" spans="1:36" s="88" customFormat="1" ht="11.25" customHeight="1" x14ac:dyDescent="0.2">
      <c r="A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</row>
    <row r="1119" spans="1:36" s="88" customFormat="1" ht="11.25" customHeight="1" x14ac:dyDescent="0.2">
      <c r="A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</row>
    <row r="1120" spans="1:36" s="88" customFormat="1" ht="11.25" customHeight="1" x14ac:dyDescent="0.2">
      <c r="A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</row>
    <row r="1121" spans="1:36" s="88" customFormat="1" ht="11.25" customHeight="1" x14ac:dyDescent="0.2">
      <c r="A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</row>
    <row r="1122" spans="1:36" s="88" customFormat="1" ht="11.25" customHeight="1" x14ac:dyDescent="0.2">
      <c r="A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</row>
    <row r="1123" spans="1:36" s="88" customFormat="1" ht="11.25" customHeight="1" x14ac:dyDescent="0.2">
      <c r="A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</row>
    <row r="1124" spans="1:36" s="88" customFormat="1" ht="11.25" customHeight="1" x14ac:dyDescent="0.2">
      <c r="A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</row>
    <row r="1125" spans="1:36" s="88" customFormat="1" ht="11.25" customHeight="1" x14ac:dyDescent="0.2">
      <c r="A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</row>
    <row r="1126" spans="1:36" s="88" customFormat="1" ht="11.25" customHeight="1" x14ac:dyDescent="0.2">
      <c r="A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</row>
    <row r="1127" spans="1:36" s="88" customFormat="1" ht="11.25" customHeight="1" x14ac:dyDescent="0.2">
      <c r="A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</row>
    <row r="1128" spans="1:36" s="88" customFormat="1" ht="11.25" customHeight="1" x14ac:dyDescent="0.2">
      <c r="A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</row>
    <row r="1129" spans="1:36" s="88" customFormat="1" ht="11.25" customHeight="1" x14ac:dyDescent="0.2">
      <c r="A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</row>
    <row r="1130" spans="1:36" s="88" customFormat="1" ht="11.25" customHeight="1" x14ac:dyDescent="0.2">
      <c r="A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</row>
    <row r="1131" spans="1:36" s="88" customFormat="1" ht="11.25" customHeight="1" x14ac:dyDescent="0.2">
      <c r="A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</row>
    <row r="1132" spans="1:36" s="88" customFormat="1" ht="11.25" customHeight="1" x14ac:dyDescent="0.2">
      <c r="A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</row>
    <row r="1133" spans="1:36" s="88" customFormat="1" ht="11.25" customHeight="1" x14ac:dyDescent="0.2">
      <c r="A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</row>
    <row r="1134" spans="1:36" s="88" customFormat="1" ht="11.25" customHeight="1" x14ac:dyDescent="0.2">
      <c r="A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</row>
    <row r="1135" spans="1:36" s="88" customFormat="1" ht="11.25" customHeight="1" x14ac:dyDescent="0.2">
      <c r="A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</row>
    <row r="1136" spans="1:36" s="88" customFormat="1" ht="11.25" customHeight="1" x14ac:dyDescent="0.2">
      <c r="A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</row>
    <row r="1137" spans="1:36" s="88" customFormat="1" ht="11.25" customHeight="1" x14ac:dyDescent="0.2">
      <c r="A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</row>
    <row r="1138" spans="1:36" s="88" customFormat="1" ht="11.25" customHeight="1" x14ac:dyDescent="0.2">
      <c r="A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</row>
    <row r="1139" spans="1:36" s="88" customFormat="1" ht="11.25" customHeight="1" x14ac:dyDescent="0.2">
      <c r="A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</row>
    <row r="1140" spans="1:36" s="88" customFormat="1" ht="11.25" customHeight="1" x14ac:dyDescent="0.2">
      <c r="A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</row>
    <row r="1141" spans="1:36" s="88" customFormat="1" ht="11.25" customHeight="1" x14ac:dyDescent="0.2">
      <c r="A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</row>
    <row r="1142" spans="1:36" s="88" customFormat="1" ht="11.25" customHeight="1" x14ac:dyDescent="0.2">
      <c r="A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</row>
    <row r="1143" spans="1:36" s="88" customFormat="1" ht="11.25" customHeight="1" x14ac:dyDescent="0.2">
      <c r="A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</row>
    <row r="1144" spans="1:36" s="88" customFormat="1" ht="11.25" customHeight="1" x14ac:dyDescent="0.2">
      <c r="A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</row>
    <row r="1145" spans="1:36" s="88" customFormat="1" ht="11.25" customHeight="1" x14ac:dyDescent="0.2">
      <c r="A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</row>
    <row r="1146" spans="1:36" s="88" customFormat="1" ht="11.25" customHeight="1" x14ac:dyDescent="0.2">
      <c r="A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</row>
    <row r="1147" spans="1:36" s="88" customFormat="1" ht="11.25" customHeight="1" x14ac:dyDescent="0.2">
      <c r="A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</row>
    <row r="1148" spans="1:36" s="88" customFormat="1" ht="11.25" customHeight="1" x14ac:dyDescent="0.2">
      <c r="A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</row>
    <row r="1149" spans="1:36" s="88" customFormat="1" ht="11.25" customHeight="1" x14ac:dyDescent="0.2">
      <c r="A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</row>
    <row r="1150" spans="1:36" s="88" customFormat="1" ht="11.25" customHeight="1" x14ac:dyDescent="0.2">
      <c r="A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</row>
    <row r="1151" spans="1:36" s="88" customFormat="1" ht="11.25" customHeight="1" x14ac:dyDescent="0.2">
      <c r="A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</row>
    <row r="1152" spans="1:36" s="88" customFormat="1" ht="11.25" customHeight="1" x14ac:dyDescent="0.2">
      <c r="A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</row>
    <row r="1153" spans="1:36" s="88" customFormat="1" ht="11.25" customHeight="1" x14ac:dyDescent="0.2">
      <c r="A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</row>
    <row r="1154" spans="1:36" s="88" customFormat="1" ht="11.25" customHeight="1" x14ac:dyDescent="0.2">
      <c r="A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</row>
    <row r="1155" spans="1:36" s="88" customFormat="1" ht="11.25" customHeight="1" x14ac:dyDescent="0.2">
      <c r="A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</row>
    <row r="1156" spans="1:36" s="88" customFormat="1" ht="11.25" customHeight="1" x14ac:dyDescent="0.2">
      <c r="A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</row>
    <row r="1157" spans="1:36" s="88" customFormat="1" ht="11.25" customHeight="1" x14ac:dyDescent="0.2">
      <c r="A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</row>
    <row r="1158" spans="1:36" s="88" customFormat="1" ht="11.25" customHeight="1" x14ac:dyDescent="0.2">
      <c r="A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</row>
    <row r="1159" spans="1:36" s="88" customFormat="1" ht="11.25" customHeight="1" x14ac:dyDescent="0.2">
      <c r="A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</row>
    <row r="1160" spans="1:36" s="88" customFormat="1" ht="11.25" customHeight="1" x14ac:dyDescent="0.2">
      <c r="A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</row>
    <row r="1161" spans="1:36" s="88" customFormat="1" ht="11.25" customHeight="1" x14ac:dyDescent="0.2">
      <c r="A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</row>
    <row r="1162" spans="1:36" s="88" customFormat="1" ht="11.25" customHeight="1" x14ac:dyDescent="0.2">
      <c r="A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</row>
    <row r="1163" spans="1:36" s="88" customFormat="1" ht="11.25" customHeight="1" x14ac:dyDescent="0.2">
      <c r="A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</row>
    <row r="1164" spans="1:36" s="88" customFormat="1" ht="11.25" customHeight="1" x14ac:dyDescent="0.2">
      <c r="A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</row>
    <row r="1165" spans="1:36" s="88" customFormat="1" ht="11.25" customHeight="1" x14ac:dyDescent="0.2">
      <c r="A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</row>
    <row r="1166" spans="1:36" s="88" customFormat="1" ht="11.25" customHeight="1" x14ac:dyDescent="0.2">
      <c r="A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</row>
    <row r="1167" spans="1:36" s="88" customFormat="1" ht="11.25" customHeight="1" x14ac:dyDescent="0.2">
      <c r="A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</row>
    <row r="1168" spans="1:36" s="88" customFormat="1" ht="11.25" customHeight="1" x14ac:dyDescent="0.2">
      <c r="A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</row>
    <row r="1169" spans="1:36" s="88" customFormat="1" ht="11.25" customHeight="1" x14ac:dyDescent="0.2">
      <c r="A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</row>
    <row r="1170" spans="1:36" s="88" customFormat="1" ht="11.25" customHeight="1" x14ac:dyDescent="0.2">
      <c r="A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</row>
    <row r="1171" spans="1:36" s="88" customFormat="1" ht="11.25" customHeight="1" x14ac:dyDescent="0.2">
      <c r="A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</row>
    <row r="1172" spans="1:36" s="88" customFormat="1" ht="11.25" customHeight="1" x14ac:dyDescent="0.2">
      <c r="A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</row>
    <row r="1173" spans="1:36" s="88" customFormat="1" ht="11.25" customHeight="1" x14ac:dyDescent="0.2">
      <c r="A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</row>
    <row r="1174" spans="1:36" s="88" customFormat="1" ht="11.25" customHeight="1" x14ac:dyDescent="0.2">
      <c r="A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</row>
    <row r="1175" spans="1:36" s="88" customFormat="1" ht="11.25" customHeight="1" x14ac:dyDescent="0.2">
      <c r="A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</row>
    <row r="1176" spans="1:36" s="88" customFormat="1" ht="11.25" customHeight="1" x14ac:dyDescent="0.2">
      <c r="A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</row>
    <row r="1177" spans="1:36" s="88" customFormat="1" ht="11.25" customHeight="1" x14ac:dyDescent="0.2">
      <c r="A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</row>
    <row r="1178" spans="1:36" s="88" customFormat="1" ht="11.25" customHeight="1" x14ac:dyDescent="0.2">
      <c r="A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</row>
    <row r="1179" spans="1:36" s="88" customFormat="1" ht="11.25" customHeight="1" x14ac:dyDescent="0.2">
      <c r="A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</row>
    <row r="1180" spans="1:36" s="88" customFormat="1" ht="11.25" customHeight="1" x14ac:dyDescent="0.2">
      <c r="A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</row>
    <row r="1181" spans="1:36" s="88" customFormat="1" ht="11.25" customHeight="1" x14ac:dyDescent="0.2">
      <c r="A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</row>
    <row r="1182" spans="1:36" s="88" customFormat="1" ht="11.25" customHeight="1" x14ac:dyDescent="0.2">
      <c r="A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</row>
    <row r="1183" spans="1:36" s="88" customFormat="1" ht="11.25" customHeight="1" x14ac:dyDescent="0.2">
      <c r="A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</row>
    <row r="1184" spans="1:36" s="88" customFormat="1" ht="11.25" customHeight="1" x14ac:dyDescent="0.2">
      <c r="A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</row>
    <row r="1185" spans="1:36" s="88" customFormat="1" ht="11.25" customHeight="1" x14ac:dyDescent="0.2">
      <c r="A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</row>
    <row r="1186" spans="1:36" s="88" customFormat="1" ht="11.25" customHeight="1" x14ac:dyDescent="0.2">
      <c r="A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</row>
    <row r="1187" spans="1:36" s="88" customFormat="1" ht="11.25" customHeight="1" x14ac:dyDescent="0.2">
      <c r="A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</row>
    <row r="1188" spans="1:36" s="88" customFormat="1" ht="11.25" customHeight="1" x14ac:dyDescent="0.2">
      <c r="A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</row>
    <row r="1189" spans="1:36" s="88" customFormat="1" ht="11.25" customHeight="1" x14ac:dyDescent="0.2">
      <c r="A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</row>
    <row r="1190" spans="1:36" s="88" customFormat="1" ht="11.25" customHeight="1" x14ac:dyDescent="0.2">
      <c r="A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</row>
    <row r="1191" spans="1:36" s="88" customFormat="1" ht="11.25" customHeight="1" x14ac:dyDescent="0.2">
      <c r="A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</row>
    <row r="1192" spans="1:36" s="88" customFormat="1" ht="11.25" customHeight="1" x14ac:dyDescent="0.2">
      <c r="A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</row>
    <row r="1193" spans="1:36" s="88" customFormat="1" ht="11.25" customHeight="1" x14ac:dyDescent="0.2">
      <c r="A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</row>
    <row r="1194" spans="1:36" s="88" customFormat="1" ht="11.25" customHeight="1" x14ac:dyDescent="0.2">
      <c r="A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</row>
    <row r="1195" spans="1:36" s="88" customFormat="1" ht="11.25" customHeight="1" x14ac:dyDescent="0.2">
      <c r="A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</row>
    <row r="1196" spans="1:36" s="88" customFormat="1" ht="11.25" customHeight="1" x14ac:dyDescent="0.2">
      <c r="A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</row>
    <row r="1197" spans="1:36" s="88" customFormat="1" ht="11.25" customHeight="1" x14ac:dyDescent="0.2">
      <c r="A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</row>
    <row r="1198" spans="1:36" s="88" customFormat="1" ht="11.25" customHeight="1" x14ac:dyDescent="0.2">
      <c r="A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</row>
    <row r="1199" spans="1:36" s="88" customFormat="1" ht="11.25" customHeight="1" x14ac:dyDescent="0.2">
      <c r="A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</row>
    <row r="1200" spans="1:36" s="88" customFormat="1" ht="11.25" customHeight="1" x14ac:dyDescent="0.2">
      <c r="A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</row>
    <row r="1201" spans="1:36" s="88" customFormat="1" ht="11.25" customHeight="1" x14ac:dyDescent="0.2">
      <c r="A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</row>
    <row r="1202" spans="1:36" s="88" customFormat="1" ht="11.25" customHeight="1" x14ac:dyDescent="0.2">
      <c r="A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</row>
    <row r="1203" spans="1:36" s="88" customFormat="1" ht="11.25" customHeight="1" x14ac:dyDescent="0.2">
      <c r="A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</row>
    <row r="1204" spans="1:36" s="88" customFormat="1" ht="11.25" customHeight="1" x14ac:dyDescent="0.2">
      <c r="A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</row>
    <row r="1205" spans="1:36" s="88" customFormat="1" ht="11.25" customHeight="1" x14ac:dyDescent="0.2">
      <c r="A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</row>
    <row r="1206" spans="1:36" s="88" customFormat="1" ht="11.25" customHeight="1" x14ac:dyDescent="0.2">
      <c r="A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</row>
    <row r="1207" spans="1:36" s="88" customFormat="1" ht="11.25" customHeight="1" x14ac:dyDescent="0.2">
      <c r="A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</row>
    <row r="1208" spans="1:36" s="88" customFormat="1" ht="11.25" customHeight="1" x14ac:dyDescent="0.2">
      <c r="A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</row>
    <row r="1209" spans="1:36" s="88" customFormat="1" ht="11.25" customHeight="1" x14ac:dyDescent="0.2">
      <c r="A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</row>
    <row r="1210" spans="1:36" s="88" customFormat="1" ht="11.25" customHeight="1" x14ac:dyDescent="0.2">
      <c r="A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</row>
    <row r="1211" spans="1:36" s="88" customFormat="1" ht="11.25" customHeight="1" x14ac:dyDescent="0.2">
      <c r="A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</row>
    <row r="1212" spans="1:36" s="88" customFormat="1" ht="11.25" customHeight="1" x14ac:dyDescent="0.2">
      <c r="A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</row>
    <row r="1213" spans="1:36" s="88" customFormat="1" ht="11.25" customHeight="1" x14ac:dyDescent="0.2">
      <c r="A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</row>
    <row r="1214" spans="1:36" s="88" customFormat="1" ht="11.25" customHeight="1" x14ac:dyDescent="0.2">
      <c r="A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</row>
    <row r="1215" spans="1:36" s="88" customFormat="1" ht="11.25" customHeight="1" x14ac:dyDescent="0.2">
      <c r="A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</row>
    <row r="1216" spans="1:36" s="88" customFormat="1" ht="11.25" customHeight="1" x14ac:dyDescent="0.2">
      <c r="A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</row>
    <row r="1217" spans="1:36" s="88" customFormat="1" ht="11.25" customHeight="1" x14ac:dyDescent="0.2">
      <c r="A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</row>
    <row r="1218" spans="1:36" s="88" customFormat="1" ht="11.25" customHeight="1" x14ac:dyDescent="0.2">
      <c r="A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</row>
    <row r="1219" spans="1:36" s="88" customFormat="1" ht="11.25" customHeight="1" x14ac:dyDescent="0.2">
      <c r="A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</row>
    <row r="1220" spans="1:36" s="88" customFormat="1" ht="11.25" customHeight="1" x14ac:dyDescent="0.2">
      <c r="A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</row>
    <row r="1221" spans="1:36" s="88" customFormat="1" ht="11.25" customHeight="1" x14ac:dyDescent="0.2">
      <c r="A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</row>
    <row r="1222" spans="1:36" s="88" customFormat="1" ht="11.25" customHeight="1" x14ac:dyDescent="0.2">
      <c r="A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</row>
    <row r="1223" spans="1:36" s="88" customFormat="1" ht="11.25" customHeight="1" x14ac:dyDescent="0.2">
      <c r="A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</row>
    <row r="1224" spans="1:36" s="88" customFormat="1" ht="11.25" customHeight="1" x14ac:dyDescent="0.2">
      <c r="A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</row>
    <row r="1225" spans="1:36" s="88" customFormat="1" ht="11.25" customHeight="1" x14ac:dyDescent="0.2">
      <c r="A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</row>
    <row r="1226" spans="1:36" s="88" customFormat="1" ht="11.25" customHeight="1" x14ac:dyDescent="0.2">
      <c r="A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</row>
    <row r="1227" spans="1:36" s="88" customFormat="1" ht="11.25" customHeight="1" x14ac:dyDescent="0.2">
      <c r="A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</row>
    <row r="1228" spans="1:36" s="88" customFormat="1" ht="11.25" customHeight="1" x14ac:dyDescent="0.2">
      <c r="A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</row>
    <row r="1229" spans="1:36" s="88" customFormat="1" ht="11.25" customHeight="1" x14ac:dyDescent="0.2">
      <c r="A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</row>
    <row r="1230" spans="1:36" s="88" customFormat="1" ht="11.25" customHeight="1" x14ac:dyDescent="0.2">
      <c r="A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</row>
    <row r="1231" spans="1:36" s="88" customFormat="1" ht="11.25" customHeight="1" x14ac:dyDescent="0.2">
      <c r="A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</row>
    <row r="1232" spans="1:36" s="88" customFormat="1" ht="11.25" customHeight="1" x14ac:dyDescent="0.2">
      <c r="A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</row>
    <row r="1233" spans="1:36" s="88" customFormat="1" ht="11.25" customHeight="1" x14ac:dyDescent="0.2">
      <c r="A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</row>
    <row r="1234" spans="1:36" s="88" customFormat="1" ht="11.25" customHeight="1" x14ac:dyDescent="0.2">
      <c r="A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</row>
    <row r="1235" spans="1:36" s="88" customFormat="1" ht="11.25" customHeight="1" x14ac:dyDescent="0.2">
      <c r="A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</row>
    <row r="1236" spans="1:36" s="88" customFormat="1" ht="11.25" customHeight="1" x14ac:dyDescent="0.2">
      <c r="A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</row>
    <row r="1237" spans="1:36" s="88" customFormat="1" ht="11.25" customHeight="1" x14ac:dyDescent="0.2">
      <c r="A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</row>
    <row r="1238" spans="1:36" s="88" customFormat="1" ht="11.25" customHeight="1" x14ac:dyDescent="0.2">
      <c r="A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</row>
    <row r="1239" spans="1:36" s="88" customFormat="1" ht="11.25" customHeight="1" x14ac:dyDescent="0.2">
      <c r="A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</row>
    <row r="1240" spans="1:36" s="88" customFormat="1" ht="11.25" customHeight="1" x14ac:dyDescent="0.2">
      <c r="A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</row>
    <row r="1241" spans="1:36" s="88" customFormat="1" ht="11.25" customHeight="1" x14ac:dyDescent="0.2">
      <c r="A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</row>
    <row r="1242" spans="1:36" s="88" customFormat="1" ht="11.25" customHeight="1" x14ac:dyDescent="0.2">
      <c r="A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</row>
    <row r="1243" spans="1:36" s="88" customFormat="1" ht="11.25" customHeight="1" x14ac:dyDescent="0.2">
      <c r="A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</row>
    <row r="1244" spans="1:36" s="88" customFormat="1" ht="11.25" customHeight="1" x14ac:dyDescent="0.2">
      <c r="A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</row>
    <row r="1245" spans="1:36" s="88" customFormat="1" ht="11.25" customHeight="1" x14ac:dyDescent="0.2">
      <c r="A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</row>
    <row r="1246" spans="1:36" s="88" customFormat="1" ht="11.25" customHeight="1" x14ac:dyDescent="0.2">
      <c r="A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</row>
    <row r="1247" spans="1:36" s="88" customFormat="1" ht="11.25" customHeight="1" x14ac:dyDescent="0.2">
      <c r="A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</row>
    <row r="1248" spans="1:36" s="88" customFormat="1" ht="11.25" customHeight="1" x14ac:dyDescent="0.2">
      <c r="A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</row>
    <row r="1249" spans="1:36" s="88" customFormat="1" ht="11.25" customHeight="1" x14ac:dyDescent="0.2">
      <c r="A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</row>
    <row r="1250" spans="1:36" s="88" customFormat="1" ht="11.25" customHeight="1" x14ac:dyDescent="0.2">
      <c r="A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</row>
    <row r="1251" spans="1:36" s="88" customFormat="1" ht="11.25" customHeight="1" x14ac:dyDescent="0.2">
      <c r="A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</row>
    <row r="1252" spans="1:36" s="88" customFormat="1" ht="11.25" customHeight="1" x14ac:dyDescent="0.2">
      <c r="A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</row>
    <row r="1253" spans="1:36" s="88" customFormat="1" ht="11.25" customHeight="1" x14ac:dyDescent="0.2">
      <c r="A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</row>
    <row r="1254" spans="1:36" s="88" customFormat="1" ht="11.25" customHeight="1" x14ac:dyDescent="0.2">
      <c r="A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</row>
    <row r="1255" spans="1:36" s="88" customFormat="1" ht="11.25" customHeight="1" x14ac:dyDescent="0.2">
      <c r="A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</row>
    <row r="1256" spans="1:36" s="88" customFormat="1" ht="11.25" customHeight="1" x14ac:dyDescent="0.2">
      <c r="A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</row>
    <row r="1257" spans="1:36" s="88" customFormat="1" ht="11.25" customHeight="1" x14ac:dyDescent="0.2">
      <c r="A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</row>
    <row r="1258" spans="1:36" s="88" customFormat="1" ht="11.25" customHeight="1" x14ac:dyDescent="0.2">
      <c r="A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</row>
    <row r="1259" spans="1:36" s="88" customFormat="1" ht="11.25" customHeight="1" x14ac:dyDescent="0.2">
      <c r="A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</row>
    <row r="1260" spans="1:36" s="88" customFormat="1" ht="11.25" customHeight="1" x14ac:dyDescent="0.2">
      <c r="A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</row>
    <row r="1261" spans="1:36" s="88" customFormat="1" ht="11.25" customHeight="1" x14ac:dyDescent="0.2">
      <c r="A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</row>
    <row r="1262" spans="1:36" s="88" customFormat="1" ht="11.25" customHeight="1" x14ac:dyDescent="0.2">
      <c r="A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</row>
    <row r="1263" spans="1:36" s="88" customFormat="1" ht="11.25" customHeight="1" x14ac:dyDescent="0.2">
      <c r="A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</row>
    <row r="1264" spans="1:36" s="88" customFormat="1" ht="11.25" customHeight="1" x14ac:dyDescent="0.2">
      <c r="A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</row>
    <row r="1265" spans="1:36" s="88" customFormat="1" ht="11.25" customHeight="1" x14ac:dyDescent="0.2">
      <c r="A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</row>
    <row r="1266" spans="1:36" s="88" customFormat="1" ht="11.25" customHeight="1" x14ac:dyDescent="0.2">
      <c r="A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</row>
    <row r="1267" spans="1:36" s="88" customFormat="1" ht="11.25" customHeight="1" x14ac:dyDescent="0.2">
      <c r="A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</row>
    <row r="1268" spans="1:36" s="88" customFormat="1" ht="11.25" customHeight="1" x14ac:dyDescent="0.2">
      <c r="A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</row>
    <row r="1269" spans="1:36" s="88" customFormat="1" ht="11.25" customHeight="1" x14ac:dyDescent="0.2">
      <c r="A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</row>
    <row r="1270" spans="1:36" s="88" customFormat="1" ht="11.25" customHeight="1" x14ac:dyDescent="0.2">
      <c r="A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</row>
    <row r="1271" spans="1:36" s="88" customFormat="1" ht="11.25" customHeight="1" x14ac:dyDescent="0.2">
      <c r="A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</row>
    <row r="1272" spans="1:36" s="88" customFormat="1" ht="11.25" customHeight="1" x14ac:dyDescent="0.2">
      <c r="A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</row>
    <row r="1273" spans="1:36" s="88" customFormat="1" ht="11.25" customHeight="1" x14ac:dyDescent="0.2">
      <c r="A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</row>
    <row r="1274" spans="1:36" s="88" customFormat="1" ht="11.25" customHeight="1" x14ac:dyDescent="0.2">
      <c r="A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</row>
    <row r="1275" spans="1:36" s="88" customFormat="1" ht="11.25" customHeight="1" x14ac:dyDescent="0.2">
      <c r="A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</row>
    <row r="1276" spans="1:36" s="88" customFormat="1" ht="11.25" customHeight="1" x14ac:dyDescent="0.2">
      <c r="A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</row>
    <row r="1277" spans="1:36" s="88" customFormat="1" ht="11.25" customHeight="1" x14ac:dyDescent="0.2">
      <c r="A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</row>
    <row r="1278" spans="1:36" s="88" customFormat="1" ht="11.25" customHeight="1" x14ac:dyDescent="0.2">
      <c r="A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</row>
    <row r="1279" spans="1:36" s="88" customFormat="1" ht="11.25" customHeight="1" x14ac:dyDescent="0.2">
      <c r="A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</row>
    <row r="1280" spans="1:36" s="88" customFormat="1" ht="11.25" customHeight="1" x14ac:dyDescent="0.2">
      <c r="A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</row>
    <row r="1281" spans="1:36" s="88" customFormat="1" ht="11.25" customHeight="1" x14ac:dyDescent="0.2">
      <c r="A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</row>
    <row r="1282" spans="1:36" s="88" customFormat="1" ht="11.25" customHeight="1" x14ac:dyDescent="0.2">
      <c r="A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</row>
    <row r="1283" spans="1:36" s="88" customFormat="1" ht="11.25" customHeight="1" x14ac:dyDescent="0.2">
      <c r="A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</row>
    <row r="1284" spans="1:36" s="88" customFormat="1" ht="11.25" customHeight="1" x14ac:dyDescent="0.2">
      <c r="A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</row>
    <row r="1285" spans="1:36" s="88" customFormat="1" ht="11.25" customHeight="1" x14ac:dyDescent="0.2">
      <c r="A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</row>
    <row r="1286" spans="1:36" s="88" customFormat="1" ht="11.25" customHeight="1" x14ac:dyDescent="0.2">
      <c r="A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</row>
    <row r="1287" spans="1:36" s="88" customFormat="1" ht="11.25" customHeight="1" x14ac:dyDescent="0.2">
      <c r="A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</row>
    <row r="1288" spans="1:36" s="88" customFormat="1" ht="11.25" customHeight="1" x14ac:dyDescent="0.2">
      <c r="A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</row>
    <row r="1289" spans="1:36" s="88" customFormat="1" ht="11.25" customHeight="1" x14ac:dyDescent="0.2">
      <c r="A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</row>
    <row r="1290" spans="1:36" s="88" customFormat="1" ht="11.25" customHeight="1" x14ac:dyDescent="0.2">
      <c r="A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</row>
    <row r="1291" spans="1:36" s="88" customFormat="1" ht="11.25" customHeight="1" x14ac:dyDescent="0.2">
      <c r="A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</row>
    <row r="1292" spans="1:36" s="88" customFormat="1" ht="11.25" customHeight="1" x14ac:dyDescent="0.2">
      <c r="A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</row>
    <row r="1293" spans="1:36" s="88" customFormat="1" ht="11.25" customHeight="1" x14ac:dyDescent="0.2">
      <c r="A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</row>
    <row r="1294" spans="1:36" s="88" customFormat="1" ht="11.25" customHeight="1" x14ac:dyDescent="0.2">
      <c r="A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</row>
    <row r="1295" spans="1:36" s="88" customFormat="1" ht="11.25" customHeight="1" x14ac:dyDescent="0.2">
      <c r="A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</row>
    <row r="1296" spans="1:36" s="88" customFormat="1" ht="11.25" customHeight="1" x14ac:dyDescent="0.2">
      <c r="A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</row>
    <row r="1297" spans="1:36" s="88" customFormat="1" ht="11.25" customHeight="1" x14ac:dyDescent="0.2">
      <c r="A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</row>
    <row r="1298" spans="1:36" s="88" customFormat="1" ht="11.25" customHeight="1" x14ac:dyDescent="0.2">
      <c r="A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</row>
    <row r="1299" spans="1:36" s="88" customFormat="1" ht="11.25" customHeight="1" x14ac:dyDescent="0.2">
      <c r="A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</row>
    <row r="1300" spans="1:36" s="88" customFormat="1" ht="11.25" customHeight="1" x14ac:dyDescent="0.2">
      <c r="A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</row>
    <row r="1301" spans="1:36" s="88" customFormat="1" ht="11.25" customHeight="1" x14ac:dyDescent="0.2">
      <c r="A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</row>
    <row r="1302" spans="1:36" s="88" customFormat="1" ht="11.25" customHeight="1" x14ac:dyDescent="0.2">
      <c r="A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</row>
    <row r="1303" spans="1:36" s="88" customFormat="1" ht="11.25" customHeight="1" x14ac:dyDescent="0.2">
      <c r="A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</row>
    <row r="1304" spans="1:36" s="88" customFormat="1" ht="11.25" customHeight="1" x14ac:dyDescent="0.2">
      <c r="A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</row>
    <row r="1305" spans="1:36" s="88" customFormat="1" ht="11.25" customHeight="1" x14ac:dyDescent="0.2">
      <c r="A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</row>
    <row r="1306" spans="1:36" s="88" customFormat="1" ht="11.25" customHeight="1" x14ac:dyDescent="0.2">
      <c r="A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</row>
    <row r="1307" spans="1:36" s="88" customFormat="1" ht="11.25" customHeight="1" x14ac:dyDescent="0.2">
      <c r="A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</row>
    <row r="1308" spans="1:36" s="88" customFormat="1" ht="11.25" customHeight="1" x14ac:dyDescent="0.2">
      <c r="A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</row>
    <row r="1309" spans="1:36" s="88" customFormat="1" ht="11.25" customHeight="1" x14ac:dyDescent="0.2">
      <c r="A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</row>
    <row r="1310" spans="1:36" s="88" customFormat="1" ht="11.25" customHeight="1" x14ac:dyDescent="0.2">
      <c r="A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</row>
    <row r="1311" spans="1:36" s="88" customFormat="1" ht="11.25" customHeight="1" x14ac:dyDescent="0.2">
      <c r="A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</row>
    <row r="1312" spans="1:36" s="88" customFormat="1" ht="11.25" customHeight="1" x14ac:dyDescent="0.2">
      <c r="A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</row>
    <row r="1313" spans="1:36" s="88" customFormat="1" ht="11.25" customHeight="1" x14ac:dyDescent="0.2">
      <c r="A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</row>
    <row r="1314" spans="1:36" s="88" customFormat="1" ht="11.25" customHeight="1" x14ac:dyDescent="0.2">
      <c r="A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</row>
    <row r="1315" spans="1:36" s="88" customFormat="1" ht="11.25" customHeight="1" x14ac:dyDescent="0.2">
      <c r="A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</row>
    <row r="1316" spans="1:36" s="88" customFormat="1" ht="11.25" customHeight="1" x14ac:dyDescent="0.2">
      <c r="A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</row>
    <row r="1317" spans="1:36" s="88" customFormat="1" ht="11.25" customHeight="1" x14ac:dyDescent="0.2">
      <c r="A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</row>
    <row r="1318" spans="1:36" s="88" customFormat="1" ht="11.25" customHeight="1" x14ac:dyDescent="0.2">
      <c r="A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</row>
    <row r="1319" spans="1:36" s="88" customFormat="1" ht="11.25" customHeight="1" x14ac:dyDescent="0.2">
      <c r="A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</row>
    <row r="1320" spans="1:36" s="88" customFormat="1" ht="11.25" customHeight="1" x14ac:dyDescent="0.2">
      <c r="A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</row>
    <row r="1321" spans="1:36" s="88" customFormat="1" ht="11.25" customHeight="1" x14ac:dyDescent="0.2">
      <c r="A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</row>
    <row r="1322" spans="1:36" s="88" customFormat="1" ht="11.25" customHeight="1" x14ac:dyDescent="0.2">
      <c r="A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</row>
    <row r="1323" spans="1:36" s="88" customFormat="1" ht="11.25" customHeight="1" x14ac:dyDescent="0.2">
      <c r="A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</row>
    <row r="1324" spans="1:36" s="88" customFormat="1" ht="11.25" customHeight="1" x14ac:dyDescent="0.2">
      <c r="A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</row>
    <row r="1325" spans="1:36" s="88" customFormat="1" ht="11.25" customHeight="1" x14ac:dyDescent="0.2">
      <c r="A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</row>
    <row r="1326" spans="1:36" s="88" customFormat="1" ht="11.25" customHeight="1" x14ac:dyDescent="0.2">
      <c r="A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</row>
    <row r="1327" spans="1:36" s="88" customFormat="1" ht="11.25" customHeight="1" x14ac:dyDescent="0.2">
      <c r="A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</row>
    <row r="1328" spans="1:36" s="88" customFormat="1" ht="11.25" customHeight="1" x14ac:dyDescent="0.2">
      <c r="A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</row>
    <row r="1329" spans="1:36" s="88" customFormat="1" ht="11.25" customHeight="1" x14ac:dyDescent="0.2">
      <c r="A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</row>
    <row r="1330" spans="1:36" s="88" customFormat="1" ht="11.25" customHeight="1" x14ac:dyDescent="0.2">
      <c r="A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</row>
    <row r="1331" spans="1:36" s="88" customFormat="1" ht="11.25" customHeight="1" x14ac:dyDescent="0.2">
      <c r="A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</row>
    <row r="1332" spans="1:36" s="88" customFormat="1" ht="11.25" customHeight="1" x14ac:dyDescent="0.2">
      <c r="A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</row>
    <row r="1333" spans="1:36" s="88" customFormat="1" ht="11.25" customHeight="1" x14ac:dyDescent="0.2">
      <c r="A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</row>
    <row r="1334" spans="1:36" s="88" customFormat="1" ht="11.25" customHeight="1" x14ac:dyDescent="0.2">
      <c r="A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</row>
    <row r="1335" spans="1:36" s="88" customFormat="1" ht="11.25" customHeight="1" x14ac:dyDescent="0.2">
      <c r="A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</row>
    <row r="1336" spans="1:36" s="88" customFormat="1" ht="11.25" customHeight="1" x14ac:dyDescent="0.2">
      <c r="A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</row>
    <row r="1337" spans="1:36" s="88" customFormat="1" ht="11.25" customHeight="1" x14ac:dyDescent="0.2">
      <c r="A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</row>
    <row r="1338" spans="1:36" s="88" customFormat="1" ht="11.25" customHeight="1" x14ac:dyDescent="0.2">
      <c r="A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</row>
    <row r="1339" spans="1:36" s="88" customFormat="1" ht="11.25" customHeight="1" x14ac:dyDescent="0.2">
      <c r="A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</row>
    <row r="1340" spans="1:36" s="88" customFormat="1" ht="11.25" customHeight="1" x14ac:dyDescent="0.2">
      <c r="A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</row>
    <row r="1341" spans="1:36" s="88" customFormat="1" ht="11.25" customHeight="1" x14ac:dyDescent="0.2">
      <c r="A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</row>
    <row r="1342" spans="1:36" s="88" customFormat="1" ht="11.25" customHeight="1" x14ac:dyDescent="0.2">
      <c r="A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</row>
    <row r="1343" spans="1:36" s="88" customFormat="1" ht="11.25" customHeight="1" x14ac:dyDescent="0.2">
      <c r="A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</row>
    <row r="1344" spans="1:36" s="88" customFormat="1" ht="11.25" customHeight="1" x14ac:dyDescent="0.2">
      <c r="A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</row>
    <row r="1345" spans="1:36" s="88" customFormat="1" ht="11.25" customHeight="1" x14ac:dyDescent="0.2">
      <c r="A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</row>
    <row r="1346" spans="1:36" s="88" customFormat="1" ht="11.25" customHeight="1" x14ac:dyDescent="0.2">
      <c r="A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</row>
    <row r="1347" spans="1:36" s="88" customFormat="1" ht="11.25" customHeight="1" x14ac:dyDescent="0.2">
      <c r="A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</row>
    <row r="1348" spans="1:36" s="88" customFormat="1" ht="11.25" customHeight="1" x14ac:dyDescent="0.2">
      <c r="A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</row>
    <row r="1349" spans="1:36" s="88" customFormat="1" ht="11.25" customHeight="1" x14ac:dyDescent="0.2">
      <c r="A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</row>
    <row r="1350" spans="1:36" s="88" customFormat="1" ht="11.25" customHeight="1" x14ac:dyDescent="0.2">
      <c r="A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</row>
    <row r="1351" spans="1:36" s="88" customFormat="1" ht="11.25" customHeight="1" x14ac:dyDescent="0.2">
      <c r="A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</row>
    <row r="1352" spans="1:36" s="88" customFormat="1" ht="11.25" customHeight="1" x14ac:dyDescent="0.2">
      <c r="A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</row>
    <row r="1353" spans="1:36" s="88" customFormat="1" ht="11.25" customHeight="1" x14ac:dyDescent="0.2">
      <c r="A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</row>
    <row r="1354" spans="1:36" s="88" customFormat="1" ht="11.25" customHeight="1" x14ac:dyDescent="0.2">
      <c r="A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</row>
    <row r="1355" spans="1:36" s="88" customFormat="1" ht="11.25" customHeight="1" x14ac:dyDescent="0.2">
      <c r="A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</row>
    <row r="1356" spans="1:36" s="88" customFormat="1" ht="11.25" customHeight="1" x14ac:dyDescent="0.2">
      <c r="A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</row>
    <row r="1357" spans="1:36" s="88" customFormat="1" ht="11.25" customHeight="1" x14ac:dyDescent="0.2">
      <c r="A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</row>
    <row r="1358" spans="1:36" s="88" customFormat="1" ht="11.25" customHeight="1" x14ac:dyDescent="0.2">
      <c r="A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</row>
    <row r="1359" spans="1:36" s="88" customFormat="1" ht="11.25" customHeight="1" x14ac:dyDescent="0.2">
      <c r="A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</row>
    <row r="1360" spans="1:36" s="88" customFormat="1" ht="11.25" customHeight="1" x14ac:dyDescent="0.2">
      <c r="A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</row>
    <row r="1361" spans="1:36" s="88" customFormat="1" ht="11.25" customHeight="1" x14ac:dyDescent="0.2">
      <c r="A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</row>
    <row r="1362" spans="1:36" s="88" customFormat="1" ht="11.25" customHeight="1" x14ac:dyDescent="0.2">
      <c r="A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</row>
    <row r="1363" spans="1:36" s="88" customFormat="1" ht="11.25" customHeight="1" x14ac:dyDescent="0.2">
      <c r="A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</row>
    <row r="1364" spans="1:36" s="88" customFormat="1" ht="11.25" customHeight="1" x14ac:dyDescent="0.2">
      <c r="A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</row>
    <row r="1365" spans="1:36" s="88" customFormat="1" ht="11.25" customHeight="1" x14ac:dyDescent="0.2">
      <c r="A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</row>
    <row r="1366" spans="1:36" s="88" customFormat="1" ht="11.25" customHeight="1" x14ac:dyDescent="0.2">
      <c r="A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</row>
    <row r="1367" spans="1:36" s="88" customFormat="1" ht="11.25" customHeight="1" x14ac:dyDescent="0.2">
      <c r="A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</row>
    <row r="1368" spans="1:36" s="88" customFormat="1" ht="11.25" customHeight="1" x14ac:dyDescent="0.2">
      <c r="A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</row>
    <row r="1369" spans="1:36" s="88" customFormat="1" ht="11.25" customHeight="1" x14ac:dyDescent="0.2">
      <c r="A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</row>
    <row r="1370" spans="1:36" s="88" customFormat="1" ht="11.25" customHeight="1" x14ac:dyDescent="0.2">
      <c r="A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</row>
    <row r="1371" spans="1:36" s="88" customFormat="1" ht="11.25" customHeight="1" x14ac:dyDescent="0.2">
      <c r="A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</row>
    <row r="1372" spans="1:36" s="88" customFormat="1" ht="11.25" customHeight="1" x14ac:dyDescent="0.2">
      <c r="A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</row>
    <row r="1373" spans="1:36" s="88" customFormat="1" ht="11.25" customHeight="1" x14ac:dyDescent="0.2">
      <c r="A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</row>
    <row r="1374" spans="1:36" s="88" customFormat="1" ht="11.25" customHeight="1" x14ac:dyDescent="0.2">
      <c r="A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</row>
    <row r="1375" spans="1:36" s="88" customFormat="1" ht="11.25" customHeight="1" x14ac:dyDescent="0.2">
      <c r="A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</row>
    <row r="1376" spans="1:36" s="88" customFormat="1" ht="11.25" customHeight="1" x14ac:dyDescent="0.2">
      <c r="A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</row>
    <row r="1377" spans="1:36" s="88" customFormat="1" ht="11.25" customHeight="1" x14ac:dyDescent="0.2">
      <c r="A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</row>
    <row r="1378" spans="1:36" s="88" customFormat="1" ht="11.25" customHeight="1" x14ac:dyDescent="0.2">
      <c r="A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</row>
    <row r="1379" spans="1:36" s="88" customFormat="1" ht="11.25" customHeight="1" x14ac:dyDescent="0.2">
      <c r="A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</row>
    <row r="1380" spans="1:36" s="88" customFormat="1" ht="11.25" customHeight="1" x14ac:dyDescent="0.2">
      <c r="A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</row>
    <row r="1381" spans="1:36" s="88" customFormat="1" ht="11.25" customHeight="1" x14ac:dyDescent="0.2">
      <c r="A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</row>
    <row r="1382" spans="1:36" s="88" customFormat="1" ht="11.25" customHeight="1" x14ac:dyDescent="0.2">
      <c r="A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</row>
    <row r="1383" spans="1:36" s="88" customFormat="1" ht="11.25" customHeight="1" x14ac:dyDescent="0.2">
      <c r="A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</row>
    <row r="1384" spans="1:36" s="88" customFormat="1" ht="11.25" customHeight="1" x14ac:dyDescent="0.2">
      <c r="A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</row>
    <row r="1385" spans="1:36" s="88" customFormat="1" ht="11.25" customHeight="1" x14ac:dyDescent="0.2">
      <c r="A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</row>
    <row r="1386" spans="1:36" s="88" customFormat="1" ht="11.25" customHeight="1" x14ac:dyDescent="0.2">
      <c r="A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</row>
    <row r="1387" spans="1:36" s="88" customFormat="1" ht="11.25" customHeight="1" x14ac:dyDescent="0.2">
      <c r="A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</row>
    <row r="1388" spans="1:36" s="88" customFormat="1" ht="11.25" customHeight="1" x14ac:dyDescent="0.2">
      <c r="A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</row>
    <row r="1389" spans="1:36" s="88" customFormat="1" ht="11.25" customHeight="1" x14ac:dyDescent="0.2">
      <c r="A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</row>
    <row r="1390" spans="1:36" s="88" customFormat="1" ht="11.25" customHeight="1" x14ac:dyDescent="0.2">
      <c r="A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</row>
    <row r="1391" spans="1:36" s="88" customFormat="1" ht="11.25" customHeight="1" x14ac:dyDescent="0.2">
      <c r="A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</row>
    <row r="1392" spans="1:36" s="88" customFormat="1" ht="11.25" customHeight="1" x14ac:dyDescent="0.2">
      <c r="A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</row>
    <row r="1393" spans="1:36" s="88" customFormat="1" ht="11.25" customHeight="1" x14ac:dyDescent="0.2">
      <c r="A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</row>
    <row r="1394" spans="1:36" s="88" customFormat="1" ht="11.25" customHeight="1" x14ac:dyDescent="0.2">
      <c r="A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</row>
    <row r="1395" spans="1:36" s="88" customFormat="1" ht="11.25" customHeight="1" x14ac:dyDescent="0.2">
      <c r="A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</row>
    <row r="1396" spans="1:36" s="88" customFormat="1" ht="11.25" customHeight="1" x14ac:dyDescent="0.2">
      <c r="A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</row>
    <row r="1397" spans="1:36" s="88" customFormat="1" ht="11.25" customHeight="1" x14ac:dyDescent="0.2">
      <c r="A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</row>
    <row r="1398" spans="1:36" s="88" customFormat="1" ht="11.25" customHeight="1" x14ac:dyDescent="0.2">
      <c r="A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</row>
    <row r="1399" spans="1:36" s="88" customFormat="1" ht="11.25" customHeight="1" x14ac:dyDescent="0.2">
      <c r="A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</row>
    <row r="1400" spans="1:36" s="88" customFormat="1" ht="11.25" customHeight="1" x14ac:dyDescent="0.2">
      <c r="A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</row>
    <row r="1401" spans="1:36" s="88" customFormat="1" ht="11.25" customHeight="1" x14ac:dyDescent="0.2">
      <c r="A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</row>
    <row r="1402" spans="1:36" s="88" customFormat="1" ht="11.25" customHeight="1" x14ac:dyDescent="0.2">
      <c r="A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</row>
    <row r="1403" spans="1:36" s="88" customFormat="1" ht="11.25" customHeight="1" x14ac:dyDescent="0.2">
      <c r="A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</row>
    <row r="1404" spans="1:36" s="88" customFormat="1" ht="11.25" customHeight="1" x14ac:dyDescent="0.2">
      <c r="A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</row>
    <row r="1405" spans="1:36" s="88" customFormat="1" ht="11.25" customHeight="1" x14ac:dyDescent="0.2">
      <c r="A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</row>
    <row r="1406" spans="1:36" s="88" customFormat="1" ht="11.25" customHeight="1" x14ac:dyDescent="0.2">
      <c r="A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</row>
    <row r="1407" spans="1:36" s="88" customFormat="1" ht="11.25" customHeight="1" x14ac:dyDescent="0.2">
      <c r="A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</row>
    <row r="1408" spans="1:36" s="88" customFormat="1" ht="11.25" customHeight="1" x14ac:dyDescent="0.2">
      <c r="A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</row>
    <row r="1409" spans="1:36" s="88" customFormat="1" ht="11.25" customHeight="1" x14ac:dyDescent="0.2">
      <c r="A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</row>
    <row r="1410" spans="1:36" s="88" customFormat="1" ht="11.25" customHeight="1" x14ac:dyDescent="0.2">
      <c r="A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</row>
    <row r="1411" spans="1:36" s="88" customFormat="1" ht="11.25" customHeight="1" x14ac:dyDescent="0.2">
      <c r="A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</row>
    <row r="1412" spans="1:36" s="88" customFormat="1" ht="11.25" customHeight="1" x14ac:dyDescent="0.2">
      <c r="A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</row>
    <row r="1413" spans="1:36" s="88" customFormat="1" ht="11.25" customHeight="1" x14ac:dyDescent="0.2">
      <c r="A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</row>
    <row r="1414" spans="1:36" s="88" customFormat="1" ht="11.25" customHeight="1" x14ac:dyDescent="0.2">
      <c r="A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</row>
    <row r="1415" spans="1:36" s="88" customFormat="1" ht="11.25" customHeight="1" x14ac:dyDescent="0.2">
      <c r="A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</row>
    <row r="1416" spans="1:36" s="88" customFormat="1" ht="11.25" customHeight="1" x14ac:dyDescent="0.2">
      <c r="A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</row>
    <row r="1417" spans="1:36" s="88" customFormat="1" ht="11.25" customHeight="1" x14ac:dyDescent="0.2">
      <c r="A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</row>
    <row r="1418" spans="1:36" s="88" customFormat="1" ht="11.25" customHeight="1" x14ac:dyDescent="0.2">
      <c r="A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</row>
    <row r="1419" spans="1:36" s="88" customFormat="1" ht="11.25" customHeight="1" x14ac:dyDescent="0.2">
      <c r="A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</row>
    <row r="1420" spans="1:36" s="88" customFormat="1" ht="11.25" customHeight="1" x14ac:dyDescent="0.2">
      <c r="A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</row>
    <row r="1421" spans="1:36" s="88" customFormat="1" ht="11.25" customHeight="1" x14ac:dyDescent="0.2">
      <c r="A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</row>
    <row r="1422" spans="1:36" s="88" customFormat="1" ht="11.25" customHeight="1" x14ac:dyDescent="0.2">
      <c r="A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</row>
    <row r="1423" spans="1:36" s="88" customFormat="1" ht="11.25" customHeight="1" x14ac:dyDescent="0.2">
      <c r="A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</row>
    <row r="1424" spans="1:36" s="88" customFormat="1" ht="11.25" customHeight="1" x14ac:dyDescent="0.2">
      <c r="A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</row>
    <row r="1425" spans="1:36" s="88" customFormat="1" ht="11.25" customHeight="1" x14ac:dyDescent="0.2">
      <c r="A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</row>
    <row r="1426" spans="1:36" s="88" customFormat="1" ht="11.25" customHeight="1" x14ac:dyDescent="0.2">
      <c r="A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</row>
    <row r="1427" spans="1:36" s="88" customFormat="1" ht="11.25" customHeight="1" x14ac:dyDescent="0.2">
      <c r="A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</row>
    <row r="1428" spans="1:36" s="88" customFormat="1" ht="11.25" customHeight="1" x14ac:dyDescent="0.2">
      <c r="A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</row>
    <row r="1429" spans="1:36" s="88" customFormat="1" ht="11.25" customHeight="1" x14ac:dyDescent="0.2">
      <c r="A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</row>
    <row r="1430" spans="1:36" s="88" customFormat="1" ht="11.25" customHeight="1" x14ac:dyDescent="0.2">
      <c r="A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</row>
    <row r="1431" spans="1:36" s="88" customFormat="1" ht="11.25" customHeight="1" x14ac:dyDescent="0.2">
      <c r="A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</row>
    <row r="1432" spans="1:36" s="88" customFormat="1" ht="11.25" customHeight="1" x14ac:dyDescent="0.2">
      <c r="A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</row>
    <row r="1433" spans="1:36" s="88" customFormat="1" ht="11.25" customHeight="1" x14ac:dyDescent="0.2">
      <c r="A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</row>
    <row r="1434" spans="1:36" s="88" customFormat="1" ht="11.25" customHeight="1" x14ac:dyDescent="0.2">
      <c r="A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</row>
    <row r="1435" spans="1:36" s="88" customFormat="1" ht="11.25" customHeight="1" x14ac:dyDescent="0.2">
      <c r="A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</row>
    <row r="1436" spans="1:36" s="88" customFormat="1" ht="11.25" customHeight="1" x14ac:dyDescent="0.2">
      <c r="A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</row>
    <row r="1437" spans="1:36" s="88" customFormat="1" ht="11.25" customHeight="1" x14ac:dyDescent="0.2">
      <c r="A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</row>
    <row r="1438" spans="1:36" s="88" customFormat="1" ht="11.25" customHeight="1" x14ac:dyDescent="0.2">
      <c r="A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</row>
    <row r="1439" spans="1:36" s="88" customFormat="1" ht="11.25" customHeight="1" x14ac:dyDescent="0.2">
      <c r="A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</row>
    <row r="1440" spans="1:36" s="88" customFormat="1" ht="11.25" customHeight="1" x14ac:dyDescent="0.2">
      <c r="A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</row>
    <row r="1441" spans="1:36" s="88" customFormat="1" ht="11.25" customHeight="1" x14ac:dyDescent="0.2">
      <c r="A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</row>
    <row r="1442" spans="1:36" s="88" customFormat="1" ht="11.25" customHeight="1" x14ac:dyDescent="0.2">
      <c r="A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</row>
    <row r="1443" spans="1:36" s="88" customFormat="1" ht="11.25" customHeight="1" x14ac:dyDescent="0.2">
      <c r="A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</row>
    <row r="1444" spans="1:36" s="88" customFormat="1" ht="11.25" customHeight="1" x14ac:dyDescent="0.2">
      <c r="A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</row>
    <row r="1445" spans="1:36" s="88" customFormat="1" ht="11.25" customHeight="1" x14ac:dyDescent="0.2">
      <c r="A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</row>
    <row r="1446" spans="1:36" s="88" customFormat="1" ht="11.25" customHeight="1" x14ac:dyDescent="0.2">
      <c r="A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</row>
    <row r="1447" spans="1:36" s="88" customFormat="1" ht="11.25" customHeight="1" x14ac:dyDescent="0.2">
      <c r="A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</row>
    <row r="1448" spans="1:36" s="88" customFormat="1" ht="11.25" customHeight="1" x14ac:dyDescent="0.2">
      <c r="A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</row>
    <row r="1449" spans="1:36" s="88" customFormat="1" ht="11.25" customHeight="1" x14ac:dyDescent="0.2">
      <c r="A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</row>
    <row r="1450" spans="1:36" s="88" customFormat="1" ht="11.25" customHeight="1" x14ac:dyDescent="0.2">
      <c r="A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</row>
    <row r="1451" spans="1:36" s="88" customFormat="1" ht="11.25" customHeight="1" x14ac:dyDescent="0.2">
      <c r="A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</row>
    <row r="1452" spans="1:36" s="88" customFormat="1" ht="11.25" customHeight="1" x14ac:dyDescent="0.2">
      <c r="A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</row>
    <row r="1453" spans="1:36" s="88" customFormat="1" ht="11.25" customHeight="1" x14ac:dyDescent="0.2">
      <c r="A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</row>
    <row r="1454" spans="1:36" s="88" customFormat="1" ht="11.25" customHeight="1" x14ac:dyDescent="0.2">
      <c r="A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</row>
    <row r="1455" spans="1:36" s="88" customFormat="1" ht="11.25" customHeight="1" x14ac:dyDescent="0.2">
      <c r="A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</row>
    <row r="1456" spans="1:36" s="88" customFormat="1" ht="11.25" customHeight="1" x14ac:dyDescent="0.2">
      <c r="A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</row>
    <row r="1457" spans="1:36" s="88" customFormat="1" ht="11.25" customHeight="1" x14ac:dyDescent="0.2">
      <c r="A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</row>
    <row r="1458" spans="1:36" s="88" customFormat="1" ht="11.25" customHeight="1" x14ac:dyDescent="0.2">
      <c r="A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</row>
    <row r="1459" spans="1:36" s="88" customFormat="1" ht="11.25" customHeight="1" x14ac:dyDescent="0.2">
      <c r="A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</row>
    <row r="1460" spans="1:36" s="88" customFormat="1" ht="11.25" customHeight="1" x14ac:dyDescent="0.2">
      <c r="A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</row>
    <row r="1461" spans="1:36" s="88" customFormat="1" ht="11.25" customHeight="1" x14ac:dyDescent="0.2">
      <c r="A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</row>
    <row r="1462" spans="1:36" s="88" customFormat="1" ht="11.25" customHeight="1" x14ac:dyDescent="0.2">
      <c r="A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</row>
    <row r="1463" spans="1:36" s="88" customFormat="1" ht="11.25" customHeight="1" x14ac:dyDescent="0.2">
      <c r="A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</row>
    <row r="1464" spans="1:36" s="88" customFormat="1" ht="11.25" customHeight="1" x14ac:dyDescent="0.2">
      <c r="A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</row>
    <row r="1465" spans="1:36" s="88" customFormat="1" ht="11.25" customHeight="1" x14ac:dyDescent="0.2">
      <c r="A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</row>
    <row r="1466" spans="1:36" s="88" customFormat="1" ht="11.25" customHeight="1" x14ac:dyDescent="0.2">
      <c r="A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</row>
    <row r="1467" spans="1:36" s="88" customFormat="1" ht="11.25" customHeight="1" x14ac:dyDescent="0.2">
      <c r="A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</row>
    <row r="1468" spans="1:36" s="88" customFormat="1" ht="11.25" customHeight="1" x14ac:dyDescent="0.2">
      <c r="A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</row>
    <row r="1469" spans="1:36" s="88" customFormat="1" ht="11.25" customHeight="1" x14ac:dyDescent="0.2">
      <c r="A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</row>
    <row r="1470" spans="1:36" s="88" customFormat="1" ht="11.25" customHeight="1" x14ac:dyDescent="0.2">
      <c r="A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</row>
    <row r="1471" spans="1:36" s="88" customFormat="1" ht="11.25" customHeight="1" x14ac:dyDescent="0.2">
      <c r="A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</row>
    <row r="1472" spans="1:36" s="88" customFormat="1" ht="11.25" customHeight="1" x14ac:dyDescent="0.2">
      <c r="A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</row>
    <row r="1473" spans="1:36" s="88" customFormat="1" ht="11.25" customHeight="1" x14ac:dyDescent="0.2">
      <c r="A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</row>
    <row r="1474" spans="1:36" s="88" customFormat="1" ht="11.25" customHeight="1" x14ac:dyDescent="0.2">
      <c r="A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</row>
    <row r="1475" spans="1:36" s="88" customFormat="1" ht="11.25" customHeight="1" x14ac:dyDescent="0.2">
      <c r="A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</row>
    <row r="1476" spans="1:36" s="88" customFormat="1" ht="11.25" customHeight="1" x14ac:dyDescent="0.2">
      <c r="A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</row>
    <row r="1477" spans="1:36" s="88" customFormat="1" ht="11.25" customHeight="1" x14ac:dyDescent="0.2">
      <c r="A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</row>
    <row r="1478" spans="1:36" s="88" customFormat="1" ht="11.25" customHeight="1" x14ac:dyDescent="0.2">
      <c r="A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</row>
    <row r="1479" spans="1:36" s="88" customFormat="1" ht="11.25" customHeight="1" x14ac:dyDescent="0.2">
      <c r="A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</row>
    <row r="1480" spans="1:36" s="88" customFormat="1" ht="11.25" customHeight="1" x14ac:dyDescent="0.2">
      <c r="A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</row>
    <row r="1481" spans="1:36" s="88" customFormat="1" ht="11.25" customHeight="1" x14ac:dyDescent="0.2">
      <c r="A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</row>
    <row r="1482" spans="1:36" s="88" customFormat="1" ht="11.25" customHeight="1" x14ac:dyDescent="0.2">
      <c r="A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</row>
    <row r="1483" spans="1:36" s="88" customFormat="1" ht="11.25" customHeight="1" x14ac:dyDescent="0.2">
      <c r="A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</row>
    <row r="1484" spans="1:36" s="88" customFormat="1" ht="11.25" customHeight="1" x14ac:dyDescent="0.2">
      <c r="A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</row>
    <row r="1485" spans="1:36" s="88" customFormat="1" ht="11.25" customHeight="1" x14ac:dyDescent="0.2">
      <c r="A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</row>
    <row r="1486" spans="1:36" s="88" customFormat="1" ht="11.25" customHeight="1" x14ac:dyDescent="0.2">
      <c r="A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</row>
    <row r="1487" spans="1:36" s="88" customFormat="1" ht="11.25" customHeight="1" x14ac:dyDescent="0.2">
      <c r="A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</row>
    <row r="1488" spans="1:36" s="88" customFormat="1" ht="11.25" customHeight="1" x14ac:dyDescent="0.2">
      <c r="A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</row>
    <row r="1489" spans="1:36" s="88" customFormat="1" ht="11.25" customHeight="1" x14ac:dyDescent="0.2">
      <c r="A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</row>
    <row r="1490" spans="1:36" s="88" customFormat="1" ht="11.25" customHeight="1" x14ac:dyDescent="0.2">
      <c r="A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</row>
    <row r="1491" spans="1:36" s="88" customFormat="1" ht="11.25" customHeight="1" x14ac:dyDescent="0.2">
      <c r="A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</row>
    <row r="1492" spans="1:36" s="88" customFormat="1" ht="11.25" customHeight="1" x14ac:dyDescent="0.2">
      <c r="A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</row>
    <row r="1493" spans="1:36" s="88" customFormat="1" ht="11.25" customHeight="1" x14ac:dyDescent="0.2">
      <c r="A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</row>
    <row r="1494" spans="1:36" s="88" customFormat="1" ht="11.25" customHeight="1" x14ac:dyDescent="0.2">
      <c r="A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</row>
    <row r="1495" spans="1:36" s="88" customFormat="1" ht="11.25" customHeight="1" x14ac:dyDescent="0.2">
      <c r="A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</row>
    <row r="1496" spans="1:36" s="88" customFormat="1" ht="11.25" customHeight="1" x14ac:dyDescent="0.2">
      <c r="A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</row>
    <row r="1497" spans="1:36" s="88" customFormat="1" ht="11.25" customHeight="1" x14ac:dyDescent="0.2">
      <c r="A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</row>
    <row r="1498" spans="1:36" s="88" customFormat="1" ht="11.25" customHeight="1" x14ac:dyDescent="0.2">
      <c r="A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</row>
    <row r="1499" spans="1:36" s="88" customFormat="1" ht="11.25" customHeight="1" x14ac:dyDescent="0.2">
      <c r="A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</row>
    <row r="1500" spans="1:36" s="88" customFormat="1" ht="11.25" customHeight="1" x14ac:dyDescent="0.2">
      <c r="A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</row>
    <row r="1501" spans="1:36" s="88" customFormat="1" ht="11.25" customHeight="1" x14ac:dyDescent="0.2">
      <c r="A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</row>
    <row r="1502" spans="1:36" s="88" customFormat="1" ht="11.25" customHeight="1" x14ac:dyDescent="0.2">
      <c r="A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</row>
    <row r="1503" spans="1:36" s="88" customFormat="1" ht="11.25" customHeight="1" x14ac:dyDescent="0.2">
      <c r="A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</row>
    <row r="1504" spans="1:36" s="88" customFormat="1" ht="11.25" customHeight="1" x14ac:dyDescent="0.2">
      <c r="A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</row>
    <row r="1505" spans="1:36" s="88" customFormat="1" ht="11.25" customHeight="1" x14ac:dyDescent="0.2">
      <c r="A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</row>
    <row r="1506" spans="1:36" s="88" customFormat="1" ht="11.25" customHeight="1" x14ac:dyDescent="0.2">
      <c r="A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</row>
    <row r="1507" spans="1:36" s="88" customFormat="1" ht="11.25" customHeight="1" x14ac:dyDescent="0.2">
      <c r="A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</row>
    <row r="1508" spans="1:36" s="88" customFormat="1" ht="11.25" customHeight="1" x14ac:dyDescent="0.2">
      <c r="A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</row>
    <row r="1509" spans="1:36" s="88" customFormat="1" ht="11.25" customHeight="1" x14ac:dyDescent="0.2">
      <c r="A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</row>
    <row r="1510" spans="1:36" s="88" customFormat="1" ht="11.25" customHeight="1" x14ac:dyDescent="0.2">
      <c r="A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</row>
    <row r="1511" spans="1:36" s="88" customFormat="1" ht="11.25" customHeight="1" x14ac:dyDescent="0.2">
      <c r="A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</row>
    <row r="1512" spans="1:36" s="88" customFormat="1" ht="11.25" customHeight="1" x14ac:dyDescent="0.2">
      <c r="A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</row>
    <row r="1513" spans="1:36" s="88" customFormat="1" ht="11.25" customHeight="1" x14ac:dyDescent="0.2">
      <c r="A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</row>
    <row r="1514" spans="1:36" s="88" customFormat="1" ht="11.25" customHeight="1" x14ac:dyDescent="0.2">
      <c r="A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</row>
    <row r="1515" spans="1:36" s="88" customFormat="1" ht="11.25" customHeight="1" x14ac:dyDescent="0.2">
      <c r="A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</row>
    <row r="1516" spans="1:36" s="88" customFormat="1" ht="11.25" customHeight="1" x14ac:dyDescent="0.2">
      <c r="A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</row>
    <row r="1517" spans="1:36" s="88" customFormat="1" ht="11.25" customHeight="1" x14ac:dyDescent="0.2">
      <c r="A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</row>
    <row r="1518" spans="1:36" s="88" customFormat="1" ht="11.25" customHeight="1" x14ac:dyDescent="0.2">
      <c r="A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</row>
    <row r="1519" spans="1:36" s="88" customFormat="1" ht="11.25" customHeight="1" x14ac:dyDescent="0.2">
      <c r="A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</row>
    <row r="1520" spans="1:36" s="88" customFormat="1" ht="11.25" customHeight="1" x14ac:dyDescent="0.2">
      <c r="A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</row>
    <row r="1521" spans="1:36" s="88" customFormat="1" ht="11.25" customHeight="1" x14ac:dyDescent="0.2">
      <c r="A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</row>
    <row r="1522" spans="1:36" s="88" customFormat="1" ht="11.25" customHeight="1" x14ac:dyDescent="0.2">
      <c r="A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</row>
    <row r="1523" spans="1:36" s="88" customFormat="1" ht="11.25" customHeight="1" x14ac:dyDescent="0.2">
      <c r="A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</row>
    <row r="1524" spans="1:36" s="88" customFormat="1" ht="11.25" customHeight="1" x14ac:dyDescent="0.2">
      <c r="A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</row>
    <row r="1525" spans="1:36" s="88" customFormat="1" ht="11.25" customHeight="1" x14ac:dyDescent="0.2">
      <c r="A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</row>
    <row r="1526" spans="1:36" s="88" customFormat="1" ht="11.25" customHeight="1" x14ac:dyDescent="0.2">
      <c r="A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</row>
    <row r="1527" spans="1:36" s="88" customFormat="1" ht="11.25" customHeight="1" x14ac:dyDescent="0.2">
      <c r="A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</row>
    <row r="1528" spans="1:36" s="88" customFormat="1" ht="11.25" customHeight="1" x14ac:dyDescent="0.2">
      <c r="A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</row>
    <row r="1529" spans="1:36" s="88" customFormat="1" ht="11.25" customHeight="1" x14ac:dyDescent="0.2">
      <c r="A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</row>
    <row r="1530" spans="1:36" s="88" customFormat="1" ht="11.25" customHeight="1" x14ac:dyDescent="0.2">
      <c r="A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</row>
    <row r="1531" spans="1:36" s="88" customFormat="1" ht="11.25" customHeight="1" x14ac:dyDescent="0.2">
      <c r="A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</row>
    <row r="1532" spans="1:36" s="88" customFormat="1" ht="11.25" customHeight="1" x14ac:dyDescent="0.2">
      <c r="A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</row>
    <row r="1533" spans="1:36" s="88" customFormat="1" ht="11.25" customHeight="1" x14ac:dyDescent="0.2">
      <c r="A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</row>
    <row r="1534" spans="1:36" s="88" customFormat="1" ht="11.25" customHeight="1" x14ac:dyDescent="0.2">
      <c r="A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</row>
    <row r="1535" spans="1:36" s="88" customFormat="1" ht="11.25" customHeight="1" x14ac:dyDescent="0.2">
      <c r="A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</row>
    <row r="1536" spans="1:36" s="88" customFormat="1" ht="11.25" customHeight="1" x14ac:dyDescent="0.2">
      <c r="A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</row>
    <row r="1537" spans="1:36" s="88" customFormat="1" ht="11.25" customHeight="1" x14ac:dyDescent="0.2">
      <c r="A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</row>
    <row r="1538" spans="1:36" s="88" customFormat="1" ht="11.25" customHeight="1" x14ac:dyDescent="0.2">
      <c r="A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</row>
    <row r="1539" spans="1:36" s="88" customFormat="1" ht="11.25" customHeight="1" x14ac:dyDescent="0.2">
      <c r="A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</row>
    <row r="1540" spans="1:36" s="88" customFormat="1" ht="11.25" customHeight="1" x14ac:dyDescent="0.2">
      <c r="A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</row>
    <row r="1541" spans="1:36" s="88" customFormat="1" ht="11.25" customHeight="1" x14ac:dyDescent="0.2">
      <c r="A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</row>
    <row r="1542" spans="1:36" s="88" customFormat="1" ht="11.25" customHeight="1" x14ac:dyDescent="0.2">
      <c r="A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</row>
    <row r="1543" spans="1:36" s="88" customFormat="1" ht="11.25" customHeight="1" x14ac:dyDescent="0.2">
      <c r="A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</row>
    <row r="1544" spans="1:36" s="88" customFormat="1" ht="11.25" customHeight="1" x14ac:dyDescent="0.2">
      <c r="A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</row>
    <row r="1545" spans="1:36" s="88" customFormat="1" ht="11.25" customHeight="1" x14ac:dyDescent="0.2">
      <c r="A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</row>
    <row r="1546" spans="1:36" s="88" customFormat="1" ht="11.25" customHeight="1" x14ac:dyDescent="0.2">
      <c r="A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</row>
    <row r="1547" spans="1:36" s="88" customFormat="1" ht="11.25" customHeight="1" x14ac:dyDescent="0.2">
      <c r="A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</row>
    <row r="1548" spans="1:36" s="88" customFormat="1" ht="11.25" customHeight="1" x14ac:dyDescent="0.2">
      <c r="A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</row>
    <row r="1549" spans="1:36" s="88" customFormat="1" ht="11.25" customHeight="1" x14ac:dyDescent="0.2">
      <c r="A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</row>
    <row r="1550" spans="1:36" s="88" customFormat="1" ht="11.25" customHeight="1" x14ac:dyDescent="0.2">
      <c r="A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</row>
    <row r="1551" spans="1:36" s="88" customFormat="1" ht="11.25" customHeight="1" x14ac:dyDescent="0.2">
      <c r="A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</row>
    <row r="1552" spans="1:36" s="88" customFormat="1" ht="11.25" customHeight="1" x14ac:dyDescent="0.2">
      <c r="A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</row>
    <row r="1553" spans="1:36" s="88" customFormat="1" ht="11.25" customHeight="1" x14ac:dyDescent="0.2">
      <c r="A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</row>
    <row r="1554" spans="1:36" s="88" customFormat="1" ht="11.25" customHeight="1" x14ac:dyDescent="0.2">
      <c r="A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</row>
    <row r="1555" spans="1:36" s="88" customFormat="1" ht="11.25" customHeight="1" x14ac:dyDescent="0.2">
      <c r="A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</row>
    <row r="1556" spans="1:36" s="88" customFormat="1" ht="11.25" customHeight="1" x14ac:dyDescent="0.2">
      <c r="A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</row>
    <row r="1557" spans="1:36" s="88" customFormat="1" ht="11.25" customHeight="1" x14ac:dyDescent="0.2">
      <c r="A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</row>
    <row r="1558" spans="1:36" s="88" customFormat="1" ht="11.25" customHeight="1" x14ac:dyDescent="0.2">
      <c r="A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</row>
    <row r="1559" spans="1:36" s="88" customFormat="1" ht="11.25" customHeight="1" x14ac:dyDescent="0.2">
      <c r="A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</row>
    <row r="1560" spans="1:36" s="88" customFormat="1" ht="11.25" customHeight="1" x14ac:dyDescent="0.2">
      <c r="A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</row>
    <row r="1561" spans="1:36" s="88" customFormat="1" ht="11.25" customHeight="1" x14ac:dyDescent="0.2">
      <c r="A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</row>
    <row r="1562" spans="1:36" s="88" customFormat="1" ht="11.25" customHeight="1" x14ac:dyDescent="0.2">
      <c r="A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</row>
    <row r="1563" spans="1:36" s="88" customFormat="1" ht="11.25" customHeight="1" x14ac:dyDescent="0.2">
      <c r="A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</row>
    <row r="1564" spans="1:36" s="88" customFormat="1" ht="11.25" customHeight="1" x14ac:dyDescent="0.2">
      <c r="A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</row>
    <row r="1565" spans="1:36" s="88" customFormat="1" ht="11.25" customHeight="1" x14ac:dyDescent="0.2">
      <c r="A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</row>
    <row r="1566" spans="1:36" s="88" customFormat="1" ht="11.25" customHeight="1" x14ac:dyDescent="0.2">
      <c r="A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</row>
    <row r="1567" spans="1:36" s="88" customFormat="1" ht="11.25" customHeight="1" x14ac:dyDescent="0.2">
      <c r="A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</row>
    <row r="1568" spans="1:36" s="88" customFormat="1" ht="11.25" customHeight="1" x14ac:dyDescent="0.2">
      <c r="A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</row>
    <row r="1569" spans="1:36" s="88" customFormat="1" ht="11.25" customHeight="1" x14ac:dyDescent="0.2">
      <c r="A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</row>
    <row r="1570" spans="1:36" s="88" customFormat="1" ht="11.25" customHeight="1" x14ac:dyDescent="0.2">
      <c r="A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</row>
    <row r="1571" spans="1:36" s="88" customFormat="1" ht="11.25" customHeight="1" x14ac:dyDescent="0.2">
      <c r="A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</row>
    <row r="1572" spans="1:36" s="88" customFormat="1" ht="11.25" customHeight="1" x14ac:dyDescent="0.2">
      <c r="A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</row>
    <row r="1573" spans="1:36" s="88" customFormat="1" ht="11.25" customHeight="1" x14ac:dyDescent="0.2">
      <c r="A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</row>
    <row r="1574" spans="1:36" s="88" customFormat="1" ht="11.25" customHeight="1" x14ac:dyDescent="0.2">
      <c r="A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</row>
    <row r="1575" spans="1:36" s="88" customFormat="1" ht="11.25" customHeight="1" x14ac:dyDescent="0.2">
      <c r="A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</row>
    <row r="1576" spans="1:36" s="88" customFormat="1" ht="11.25" customHeight="1" x14ac:dyDescent="0.2">
      <c r="A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</row>
    <row r="1577" spans="1:36" s="88" customFormat="1" ht="11.25" customHeight="1" x14ac:dyDescent="0.2">
      <c r="A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</row>
    <row r="1578" spans="1:36" s="88" customFormat="1" ht="11.25" customHeight="1" x14ac:dyDescent="0.2">
      <c r="A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</row>
    <row r="1579" spans="1:36" s="88" customFormat="1" ht="11.25" customHeight="1" x14ac:dyDescent="0.2">
      <c r="A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</row>
    <row r="1580" spans="1:36" s="88" customFormat="1" ht="11.25" customHeight="1" x14ac:dyDescent="0.2">
      <c r="A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</row>
    <row r="1581" spans="1:36" s="88" customFormat="1" ht="11.25" customHeight="1" x14ac:dyDescent="0.2">
      <c r="A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</row>
    <row r="1582" spans="1:36" s="88" customFormat="1" ht="11.25" customHeight="1" x14ac:dyDescent="0.2">
      <c r="A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</row>
    <row r="1583" spans="1:36" s="88" customFormat="1" ht="11.25" customHeight="1" x14ac:dyDescent="0.2">
      <c r="A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</row>
    <row r="1584" spans="1:36" s="88" customFormat="1" ht="11.25" customHeight="1" x14ac:dyDescent="0.2">
      <c r="A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</row>
    <row r="1585" spans="1:36" s="88" customFormat="1" ht="11.25" customHeight="1" x14ac:dyDescent="0.2">
      <c r="A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</row>
    <row r="1586" spans="1:36" s="88" customFormat="1" ht="11.25" customHeight="1" x14ac:dyDescent="0.2">
      <c r="A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</row>
    <row r="1587" spans="1:36" s="88" customFormat="1" ht="11.25" customHeight="1" x14ac:dyDescent="0.2">
      <c r="A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</row>
    <row r="1588" spans="1:36" s="88" customFormat="1" ht="11.25" customHeight="1" x14ac:dyDescent="0.2">
      <c r="A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</row>
    <row r="1589" spans="1:36" s="88" customFormat="1" ht="11.25" customHeight="1" x14ac:dyDescent="0.2">
      <c r="A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</row>
    <row r="1590" spans="1:36" s="88" customFormat="1" ht="11.25" customHeight="1" x14ac:dyDescent="0.2">
      <c r="A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</row>
    <row r="1591" spans="1:36" s="88" customFormat="1" ht="11.25" customHeight="1" x14ac:dyDescent="0.2">
      <c r="A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</row>
    <row r="1592" spans="1:36" s="88" customFormat="1" ht="11.25" customHeight="1" x14ac:dyDescent="0.2">
      <c r="A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</row>
    <row r="1593" spans="1:36" s="88" customFormat="1" ht="11.25" customHeight="1" x14ac:dyDescent="0.2">
      <c r="A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</row>
    <row r="1594" spans="1:36" s="88" customFormat="1" ht="11.25" customHeight="1" x14ac:dyDescent="0.2">
      <c r="A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</row>
    <row r="1595" spans="1:36" s="88" customFormat="1" ht="11.25" customHeight="1" x14ac:dyDescent="0.2">
      <c r="A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</row>
    <row r="1596" spans="1:36" s="88" customFormat="1" ht="11.25" customHeight="1" x14ac:dyDescent="0.2">
      <c r="A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</row>
    <row r="1597" spans="1:36" s="88" customFormat="1" ht="11.25" customHeight="1" x14ac:dyDescent="0.2">
      <c r="A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</row>
    <row r="1598" spans="1:36" s="88" customFormat="1" ht="11.25" customHeight="1" x14ac:dyDescent="0.2">
      <c r="A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</row>
    <row r="1599" spans="1:36" s="88" customFormat="1" ht="11.25" customHeight="1" x14ac:dyDescent="0.2">
      <c r="A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</row>
    <row r="1600" spans="1:36" s="88" customFormat="1" ht="11.25" customHeight="1" x14ac:dyDescent="0.2">
      <c r="A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</row>
    <row r="1601" spans="1:36" s="88" customFormat="1" ht="11.25" customHeight="1" x14ac:dyDescent="0.2">
      <c r="A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</row>
    <row r="1602" spans="1:36" s="88" customFormat="1" ht="11.25" customHeight="1" x14ac:dyDescent="0.2">
      <c r="A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</row>
    <row r="1603" spans="1:36" s="88" customFormat="1" ht="11.25" customHeight="1" x14ac:dyDescent="0.2">
      <c r="A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</row>
    <row r="1604" spans="1:36" s="88" customFormat="1" ht="11.25" customHeight="1" x14ac:dyDescent="0.2">
      <c r="A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</row>
    <row r="1605" spans="1:36" s="88" customFormat="1" ht="11.25" customHeight="1" x14ac:dyDescent="0.2">
      <c r="A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</row>
    <row r="1606" spans="1:36" s="88" customFormat="1" ht="11.25" customHeight="1" x14ac:dyDescent="0.2">
      <c r="A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</row>
    <row r="1607" spans="1:36" s="88" customFormat="1" ht="11.25" customHeight="1" x14ac:dyDescent="0.2">
      <c r="A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</row>
    <row r="1608" spans="1:36" s="88" customFormat="1" ht="11.25" customHeight="1" x14ac:dyDescent="0.2">
      <c r="A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</row>
    <row r="1609" spans="1:36" s="88" customFormat="1" ht="11.25" customHeight="1" x14ac:dyDescent="0.2">
      <c r="A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</row>
    <row r="1610" spans="1:36" s="88" customFormat="1" ht="11.25" customHeight="1" x14ac:dyDescent="0.2">
      <c r="A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</row>
    <row r="1611" spans="1:36" s="88" customFormat="1" ht="11.25" customHeight="1" x14ac:dyDescent="0.2">
      <c r="A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</row>
    <row r="1612" spans="1:36" s="88" customFormat="1" ht="11.25" customHeight="1" x14ac:dyDescent="0.2">
      <c r="A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</row>
    <row r="1613" spans="1:36" s="88" customFormat="1" ht="11.25" customHeight="1" x14ac:dyDescent="0.2">
      <c r="A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</row>
    <row r="1614" spans="1:36" s="88" customFormat="1" ht="11.25" customHeight="1" x14ac:dyDescent="0.2">
      <c r="A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</row>
    <row r="1615" spans="1:36" s="88" customFormat="1" ht="11.25" customHeight="1" x14ac:dyDescent="0.2">
      <c r="A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</row>
    <row r="1616" spans="1:36" s="88" customFormat="1" ht="11.25" customHeight="1" x14ac:dyDescent="0.2">
      <c r="A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</row>
    <row r="1617" spans="1:36" s="88" customFormat="1" ht="11.25" customHeight="1" x14ac:dyDescent="0.2">
      <c r="A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</row>
    <row r="1618" spans="1:36" s="88" customFormat="1" ht="11.25" customHeight="1" x14ac:dyDescent="0.2">
      <c r="A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</row>
    <row r="1619" spans="1:36" s="88" customFormat="1" ht="11.25" customHeight="1" x14ac:dyDescent="0.2">
      <c r="A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</row>
    <row r="1620" spans="1:36" s="88" customFormat="1" ht="11.25" customHeight="1" x14ac:dyDescent="0.2">
      <c r="A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</row>
    <row r="1621" spans="1:36" s="88" customFormat="1" ht="11.25" customHeight="1" x14ac:dyDescent="0.2">
      <c r="A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</row>
    <row r="1622" spans="1:36" s="88" customFormat="1" ht="11.25" customHeight="1" x14ac:dyDescent="0.2">
      <c r="A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</row>
    <row r="1623" spans="1:36" s="88" customFormat="1" ht="11.25" customHeight="1" x14ac:dyDescent="0.2">
      <c r="A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</row>
    <row r="1624" spans="1:36" s="88" customFormat="1" ht="11.25" customHeight="1" x14ac:dyDescent="0.2">
      <c r="A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</row>
    <row r="1625" spans="1:36" s="88" customFormat="1" ht="11.25" customHeight="1" x14ac:dyDescent="0.2">
      <c r="A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</row>
    <row r="1626" spans="1:36" s="88" customFormat="1" ht="11.25" customHeight="1" x14ac:dyDescent="0.2">
      <c r="A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</row>
    <row r="1627" spans="1:36" s="88" customFormat="1" ht="11.25" customHeight="1" x14ac:dyDescent="0.2">
      <c r="A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</row>
    <row r="1628" spans="1:36" s="88" customFormat="1" ht="11.25" customHeight="1" x14ac:dyDescent="0.2">
      <c r="A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</row>
    <row r="1629" spans="1:36" s="88" customFormat="1" ht="11.25" customHeight="1" x14ac:dyDescent="0.2">
      <c r="A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</row>
    <row r="1630" spans="1:36" s="88" customFormat="1" ht="11.25" customHeight="1" x14ac:dyDescent="0.2">
      <c r="A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</row>
    <row r="1631" spans="1:36" s="88" customFormat="1" ht="11.25" customHeight="1" x14ac:dyDescent="0.2">
      <c r="A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</row>
    <row r="1632" spans="1:36" s="88" customFormat="1" ht="11.25" customHeight="1" x14ac:dyDescent="0.2">
      <c r="A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</row>
    <row r="1633" spans="1:36" s="88" customFormat="1" ht="11.25" customHeight="1" x14ac:dyDescent="0.2">
      <c r="A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</row>
    <row r="1634" spans="1:36" s="88" customFormat="1" ht="11.25" customHeight="1" x14ac:dyDescent="0.2">
      <c r="A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</row>
    <row r="1635" spans="1:36" s="88" customFormat="1" ht="11.25" customHeight="1" x14ac:dyDescent="0.2">
      <c r="A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</row>
    <row r="1636" spans="1:36" s="88" customFormat="1" ht="11.25" customHeight="1" x14ac:dyDescent="0.2">
      <c r="A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</row>
    <row r="1637" spans="1:36" s="88" customFormat="1" ht="11.25" customHeight="1" x14ac:dyDescent="0.2">
      <c r="A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</row>
    <row r="1638" spans="1:36" s="88" customFormat="1" ht="11.25" customHeight="1" x14ac:dyDescent="0.2">
      <c r="A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</row>
    <row r="1639" spans="1:36" s="88" customFormat="1" ht="11.25" customHeight="1" x14ac:dyDescent="0.2">
      <c r="A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</row>
    <row r="1640" spans="1:36" s="88" customFormat="1" ht="11.25" customHeight="1" x14ac:dyDescent="0.2">
      <c r="A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</row>
    <row r="1641" spans="1:36" s="88" customFormat="1" ht="11.25" customHeight="1" x14ac:dyDescent="0.2">
      <c r="A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</row>
    <row r="1642" spans="1:36" s="88" customFormat="1" ht="11.25" customHeight="1" x14ac:dyDescent="0.2">
      <c r="A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</row>
    <row r="1643" spans="1:36" s="88" customFormat="1" ht="11.25" customHeight="1" x14ac:dyDescent="0.2">
      <c r="A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</row>
    <row r="1644" spans="1:36" s="88" customFormat="1" ht="11.25" customHeight="1" x14ac:dyDescent="0.2">
      <c r="A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</row>
    <row r="1645" spans="1:36" s="88" customFormat="1" ht="11.25" customHeight="1" x14ac:dyDescent="0.2">
      <c r="A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</row>
    <row r="1646" spans="1:36" s="88" customFormat="1" ht="11.25" customHeight="1" x14ac:dyDescent="0.2">
      <c r="A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</row>
    <row r="1647" spans="1:36" s="88" customFormat="1" ht="11.25" customHeight="1" x14ac:dyDescent="0.2">
      <c r="A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</row>
    <row r="1648" spans="1:36" s="88" customFormat="1" ht="11.25" customHeight="1" x14ac:dyDescent="0.2">
      <c r="A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</row>
    <row r="1649" spans="1:36" s="88" customFormat="1" ht="11.25" customHeight="1" x14ac:dyDescent="0.2">
      <c r="A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</row>
    <row r="1650" spans="1:36" s="88" customFormat="1" ht="11.25" customHeight="1" x14ac:dyDescent="0.2">
      <c r="A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</row>
    <row r="1651" spans="1:36" s="88" customFormat="1" ht="11.25" customHeight="1" x14ac:dyDescent="0.2">
      <c r="A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</row>
    <row r="1652" spans="1:36" s="88" customFormat="1" ht="11.25" customHeight="1" x14ac:dyDescent="0.2">
      <c r="A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</row>
    <row r="1653" spans="1:36" s="88" customFormat="1" ht="11.25" customHeight="1" x14ac:dyDescent="0.2">
      <c r="A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</row>
    <row r="1654" spans="1:36" s="88" customFormat="1" ht="11.25" customHeight="1" x14ac:dyDescent="0.2">
      <c r="A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</row>
    <row r="1655" spans="1:36" s="88" customFormat="1" ht="11.25" customHeight="1" x14ac:dyDescent="0.2">
      <c r="A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</row>
    <row r="1656" spans="1:36" s="88" customFormat="1" ht="11.25" customHeight="1" x14ac:dyDescent="0.2">
      <c r="A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</row>
    <row r="1657" spans="1:36" s="88" customFormat="1" ht="11.25" customHeight="1" x14ac:dyDescent="0.2">
      <c r="A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</row>
    <row r="1658" spans="1:36" s="88" customFormat="1" ht="11.25" customHeight="1" x14ac:dyDescent="0.2">
      <c r="A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</row>
    <row r="1659" spans="1:36" s="88" customFormat="1" ht="11.25" customHeight="1" x14ac:dyDescent="0.2">
      <c r="A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</row>
    <row r="1660" spans="1:36" s="88" customFormat="1" ht="11.25" customHeight="1" x14ac:dyDescent="0.2">
      <c r="A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</row>
    <row r="1661" spans="1:36" s="88" customFormat="1" ht="11.25" customHeight="1" x14ac:dyDescent="0.2">
      <c r="A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</row>
    <row r="1662" spans="1:36" s="88" customFormat="1" ht="11.25" customHeight="1" x14ac:dyDescent="0.2">
      <c r="A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</row>
    <row r="1663" spans="1:36" s="88" customFormat="1" ht="11.25" customHeight="1" x14ac:dyDescent="0.2">
      <c r="A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</row>
    <row r="1664" spans="1:36" s="88" customFormat="1" ht="11.25" customHeight="1" x14ac:dyDescent="0.2">
      <c r="A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</row>
    <row r="1665" spans="1:36" s="88" customFormat="1" ht="11.25" customHeight="1" x14ac:dyDescent="0.2">
      <c r="A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</row>
    <row r="1666" spans="1:36" s="88" customFormat="1" ht="11.25" customHeight="1" x14ac:dyDescent="0.2">
      <c r="A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</row>
    <row r="1667" spans="1:36" s="88" customFormat="1" ht="11.25" customHeight="1" x14ac:dyDescent="0.2">
      <c r="A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</row>
    <row r="1668" spans="1:36" s="88" customFormat="1" ht="11.25" customHeight="1" x14ac:dyDescent="0.2">
      <c r="A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</row>
    <row r="1669" spans="1:36" s="88" customFormat="1" ht="11.25" customHeight="1" x14ac:dyDescent="0.2">
      <c r="A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</row>
    <row r="1670" spans="1:36" s="88" customFormat="1" ht="11.25" customHeight="1" x14ac:dyDescent="0.2">
      <c r="A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</row>
    <row r="1671" spans="1:36" s="88" customFormat="1" ht="11.25" customHeight="1" x14ac:dyDescent="0.2">
      <c r="A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</row>
    <row r="1672" spans="1:36" s="88" customFormat="1" ht="11.25" customHeight="1" x14ac:dyDescent="0.2">
      <c r="A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</row>
    <row r="1673" spans="1:36" s="88" customFormat="1" ht="11.25" customHeight="1" x14ac:dyDescent="0.2">
      <c r="A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</row>
    <row r="1674" spans="1:36" s="88" customFormat="1" ht="11.25" customHeight="1" x14ac:dyDescent="0.2">
      <c r="A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</row>
    <row r="1675" spans="1:36" s="88" customFormat="1" ht="11.25" customHeight="1" x14ac:dyDescent="0.2">
      <c r="A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</row>
    <row r="1676" spans="1:36" s="88" customFormat="1" ht="11.25" customHeight="1" x14ac:dyDescent="0.2">
      <c r="A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</row>
    <row r="1677" spans="1:36" s="88" customFormat="1" ht="11.25" customHeight="1" x14ac:dyDescent="0.2">
      <c r="A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</row>
    <row r="1678" spans="1:36" s="88" customFormat="1" ht="11.25" customHeight="1" x14ac:dyDescent="0.2">
      <c r="A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</row>
    <row r="1679" spans="1:36" s="88" customFormat="1" ht="11.25" customHeight="1" x14ac:dyDescent="0.2">
      <c r="A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</row>
    <row r="1680" spans="1:36" s="88" customFormat="1" ht="11.25" customHeight="1" x14ac:dyDescent="0.2">
      <c r="A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</row>
    <row r="1681" spans="1:36" s="88" customFormat="1" ht="11.25" customHeight="1" x14ac:dyDescent="0.2">
      <c r="A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</row>
    <row r="1682" spans="1:36" s="88" customFormat="1" ht="11.25" customHeight="1" x14ac:dyDescent="0.2">
      <c r="A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</row>
    <row r="1683" spans="1:36" s="88" customFormat="1" ht="11.25" customHeight="1" x14ac:dyDescent="0.2">
      <c r="A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</row>
    <row r="1684" spans="1:36" s="88" customFormat="1" ht="11.25" customHeight="1" x14ac:dyDescent="0.2">
      <c r="A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</row>
    <row r="1685" spans="1:36" s="88" customFormat="1" ht="11.25" customHeight="1" x14ac:dyDescent="0.2">
      <c r="A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</row>
    <row r="1686" spans="1:36" s="88" customFormat="1" ht="11.25" customHeight="1" x14ac:dyDescent="0.2">
      <c r="A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</row>
    <row r="1687" spans="1:36" s="88" customFormat="1" ht="11.25" customHeight="1" x14ac:dyDescent="0.2">
      <c r="A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</row>
    <row r="1688" spans="1:36" s="88" customFormat="1" ht="11.25" customHeight="1" x14ac:dyDescent="0.2">
      <c r="A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</row>
    <row r="1689" spans="1:36" s="88" customFormat="1" ht="11.25" customHeight="1" x14ac:dyDescent="0.2">
      <c r="A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</row>
    <row r="1690" spans="1:36" s="88" customFormat="1" ht="11.25" customHeight="1" x14ac:dyDescent="0.2">
      <c r="A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</row>
    <row r="1691" spans="1:36" s="88" customFormat="1" ht="11.25" customHeight="1" x14ac:dyDescent="0.2">
      <c r="A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</row>
    <row r="1692" spans="1:36" s="88" customFormat="1" ht="11.25" customHeight="1" x14ac:dyDescent="0.2">
      <c r="A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</row>
    <row r="1693" spans="1:36" s="88" customFormat="1" ht="11.25" customHeight="1" x14ac:dyDescent="0.2">
      <c r="A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</row>
    <row r="1694" spans="1:36" s="88" customFormat="1" ht="11.25" customHeight="1" x14ac:dyDescent="0.2">
      <c r="A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</row>
    <row r="1695" spans="1:36" s="88" customFormat="1" ht="11.25" customHeight="1" x14ac:dyDescent="0.2">
      <c r="A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</row>
    <row r="1696" spans="1:36" s="88" customFormat="1" ht="11.25" customHeight="1" x14ac:dyDescent="0.2">
      <c r="A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</row>
    <row r="1697" spans="1:36" s="88" customFormat="1" ht="11.25" customHeight="1" x14ac:dyDescent="0.2">
      <c r="A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</row>
    <row r="1698" spans="1:36" s="88" customFormat="1" ht="11.25" customHeight="1" x14ac:dyDescent="0.2">
      <c r="A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</row>
    <row r="1699" spans="1:36" s="88" customFormat="1" ht="11.25" customHeight="1" x14ac:dyDescent="0.2">
      <c r="A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</row>
    <row r="1700" spans="1:36" s="88" customFormat="1" ht="11.25" customHeight="1" x14ac:dyDescent="0.2">
      <c r="A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</row>
    <row r="1701" spans="1:36" s="88" customFormat="1" ht="11.25" customHeight="1" x14ac:dyDescent="0.2">
      <c r="A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</row>
    <row r="1702" spans="1:36" s="88" customFormat="1" ht="11.25" customHeight="1" x14ac:dyDescent="0.2">
      <c r="A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</row>
    <row r="1703" spans="1:36" s="88" customFormat="1" ht="11.25" customHeight="1" x14ac:dyDescent="0.2">
      <c r="A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</row>
    <row r="1704" spans="1:36" s="88" customFormat="1" ht="11.25" customHeight="1" x14ac:dyDescent="0.2">
      <c r="A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</row>
    <row r="1705" spans="1:36" s="88" customFormat="1" ht="11.25" customHeight="1" x14ac:dyDescent="0.2">
      <c r="A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</row>
    <row r="1706" spans="1:36" s="88" customFormat="1" ht="11.25" customHeight="1" x14ac:dyDescent="0.2">
      <c r="A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</row>
    <row r="1707" spans="1:36" s="88" customFormat="1" ht="11.25" customHeight="1" x14ac:dyDescent="0.2">
      <c r="A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</row>
    <row r="1708" spans="1:36" s="88" customFormat="1" ht="11.25" customHeight="1" x14ac:dyDescent="0.2">
      <c r="A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</row>
    <row r="1709" spans="1:36" s="88" customFormat="1" ht="11.25" customHeight="1" x14ac:dyDescent="0.2">
      <c r="A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</row>
    <row r="1710" spans="1:36" s="88" customFormat="1" ht="11.25" customHeight="1" x14ac:dyDescent="0.2">
      <c r="A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</row>
    <row r="1711" spans="1:36" s="88" customFormat="1" ht="11.25" customHeight="1" x14ac:dyDescent="0.2">
      <c r="A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</row>
    <row r="1712" spans="1:36" s="88" customFormat="1" ht="11.25" customHeight="1" x14ac:dyDescent="0.2">
      <c r="A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</row>
    <row r="1713" spans="1:36" s="88" customFormat="1" ht="11.25" customHeight="1" x14ac:dyDescent="0.2">
      <c r="A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</row>
    <row r="1714" spans="1:36" s="88" customFormat="1" ht="11.25" customHeight="1" x14ac:dyDescent="0.2">
      <c r="A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</row>
    <row r="1715" spans="1:36" s="88" customFormat="1" ht="11.25" customHeight="1" x14ac:dyDescent="0.2">
      <c r="A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</row>
    <row r="1716" spans="1:36" s="88" customFormat="1" ht="11.25" customHeight="1" x14ac:dyDescent="0.2">
      <c r="A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</row>
    <row r="1717" spans="1:36" s="88" customFormat="1" ht="11.25" customHeight="1" x14ac:dyDescent="0.2">
      <c r="A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</row>
    <row r="1718" spans="1:36" s="88" customFormat="1" ht="11.25" customHeight="1" x14ac:dyDescent="0.2">
      <c r="A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</row>
    <row r="1719" spans="1:36" s="88" customFormat="1" ht="11.25" customHeight="1" x14ac:dyDescent="0.2">
      <c r="A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</row>
    <row r="1720" spans="1:36" s="88" customFormat="1" ht="11.25" customHeight="1" x14ac:dyDescent="0.2">
      <c r="A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</row>
    <row r="1721" spans="1:36" s="88" customFormat="1" ht="11.25" customHeight="1" x14ac:dyDescent="0.2">
      <c r="A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</row>
    <row r="1722" spans="1:36" s="88" customFormat="1" ht="11.25" customHeight="1" x14ac:dyDescent="0.2">
      <c r="A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</row>
    <row r="1723" spans="1:36" s="88" customFormat="1" ht="11.25" customHeight="1" x14ac:dyDescent="0.2">
      <c r="A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</row>
    <row r="1724" spans="1:36" s="88" customFormat="1" ht="11.25" customHeight="1" x14ac:dyDescent="0.2">
      <c r="A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</row>
    <row r="1725" spans="1:36" s="88" customFormat="1" ht="11.25" customHeight="1" x14ac:dyDescent="0.2">
      <c r="A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</row>
    <row r="1726" spans="1:36" s="88" customFormat="1" ht="11.25" customHeight="1" x14ac:dyDescent="0.2">
      <c r="A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</row>
    <row r="1727" spans="1:36" s="88" customFormat="1" ht="11.25" customHeight="1" x14ac:dyDescent="0.2">
      <c r="A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</row>
    <row r="1728" spans="1:36" s="88" customFormat="1" ht="11.25" customHeight="1" x14ac:dyDescent="0.2">
      <c r="A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</row>
    <row r="1729" spans="1:36" s="88" customFormat="1" ht="11.25" customHeight="1" x14ac:dyDescent="0.2">
      <c r="A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</row>
    <row r="1730" spans="1:36" s="88" customFormat="1" ht="11.25" customHeight="1" x14ac:dyDescent="0.2">
      <c r="A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</row>
    <row r="1731" spans="1:36" s="88" customFormat="1" ht="11.25" customHeight="1" x14ac:dyDescent="0.2">
      <c r="A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</row>
    <row r="1732" spans="1:36" s="88" customFormat="1" ht="11.25" customHeight="1" x14ac:dyDescent="0.2">
      <c r="A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</row>
    <row r="1733" spans="1:36" s="88" customFormat="1" ht="11.25" customHeight="1" x14ac:dyDescent="0.2">
      <c r="A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</row>
    <row r="1734" spans="1:36" s="88" customFormat="1" ht="11.25" customHeight="1" x14ac:dyDescent="0.2">
      <c r="A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</row>
    <row r="1735" spans="1:36" s="88" customFormat="1" ht="11.25" customHeight="1" x14ac:dyDescent="0.2">
      <c r="A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</row>
    <row r="1736" spans="1:36" s="88" customFormat="1" ht="11.25" customHeight="1" x14ac:dyDescent="0.2">
      <c r="A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</row>
    <row r="1737" spans="1:36" s="88" customFormat="1" ht="11.25" customHeight="1" x14ac:dyDescent="0.2">
      <c r="A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</row>
    <row r="1738" spans="1:36" s="88" customFormat="1" ht="11.25" customHeight="1" x14ac:dyDescent="0.2">
      <c r="A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</row>
    <row r="1739" spans="1:36" s="88" customFormat="1" ht="11.25" customHeight="1" x14ac:dyDescent="0.2">
      <c r="A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</row>
    <row r="1740" spans="1:36" s="88" customFormat="1" ht="11.25" customHeight="1" x14ac:dyDescent="0.2">
      <c r="A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</row>
    <row r="1741" spans="1:36" s="88" customFormat="1" ht="11.25" customHeight="1" x14ac:dyDescent="0.2">
      <c r="A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</row>
    <row r="1742" spans="1:36" s="88" customFormat="1" ht="11.25" customHeight="1" x14ac:dyDescent="0.2">
      <c r="A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</row>
    <row r="1743" spans="1:36" s="88" customFormat="1" ht="11.25" customHeight="1" x14ac:dyDescent="0.2">
      <c r="A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</row>
    <row r="1744" spans="1:36" s="88" customFormat="1" ht="11.25" customHeight="1" x14ac:dyDescent="0.2">
      <c r="A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</row>
    <row r="1745" spans="1:36" s="88" customFormat="1" ht="11.25" customHeight="1" x14ac:dyDescent="0.2">
      <c r="A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</row>
    <row r="1746" spans="1:36" s="88" customFormat="1" ht="11.25" customHeight="1" x14ac:dyDescent="0.2">
      <c r="A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</row>
    <row r="1747" spans="1:36" s="88" customFormat="1" ht="11.25" customHeight="1" x14ac:dyDescent="0.2">
      <c r="A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</row>
    <row r="1748" spans="1:36" s="88" customFormat="1" ht="11.25" customHeight="1" x14ac:dyDescent="0.2">
      <c r="A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</row>
    <row r="1749" spans="1:36" s="88" customFormat="1" ht="11.25" customHeight="1" x14ac:dyDescent="0.2">
      <c r="A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</row>
    <row r="1750" spans="1:36" s="88" customFormat="1" ht="11.25" customHeight="1" x14ac:dyDescent="0.2">
      <c r="A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</row>
    <row r="1751" spans="1:36" s="88" customFormat="1" ht="11.25" customHeight="1" x14ac:dyDescent="0.2">
      <c r="A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</row>
    <row r="1752" spans="1:36" s="88" customFormat="1" ht="11.25" customHeight="1" x14ac:dyDescent="0.2">
      <c r="A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</row>
    <row r="1753" spans="1:36" s="88" customFormat="1" ht="11.25" customHeight="1" x14ac:dyDescent="0.2">
      <c r="A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</row>
    <row r="1754" spans="1:36" s="88" customFormat="1" ht="11.25" customHeight="1" x14ac:dyDescent="0.2">
      <c r="A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</row>
    <row r="1755" spans="1:36" s="88" customFormat="1" ht="11.25" customHeight="1" x14ac:dyDescent="0.2">
      <c r="A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</row>
    <row r="1756" spans="1:36" s="88" customFormat="1" ht="11.25" customHeight="1" x14ac:dyDescent="0.2">
      <c r="A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</row>
    <row r="1757" spans="1:36" s="88" customFormat="1" ht="11.25" customHeight="1" x14ac:dyDescent="0.2">
      <c r="A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</row>
    <row r="1758" spans="1:36" s="88" customFormat="1" ht="11.25" customHeight="1" x14ac:dyDescent="0.2">
      <c r="A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</row>
    <row r="1759" spans="1:36" s="88" customFormat="1" ht="11.25" customHeight="1" x14ac:dyDescent="0.2">
      <c r="A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</row>
    <row r="1760" spans="1:36" s="88" customFormat="1" ht="11.25" customHeight="1" x14ac:dyDescent="0.2">
      <c r="A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</row>
    <row r="1761" spans="1:36" s="88" customFormat="1" ht="11.25" customHeight="1" x14ac:dyDescent="0.2">
      <c r="A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</row>
    <row r="1762" spans="1:36" s="88" customFormat="1" ht="11.25" customHeight="1" x14ac:dyDescent="0.2">
      <c r="A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</row>
    <row r="1763" spans="1:36" s="88" customFormat="1" ht="11.25" customHeight="1" x14ac:dyDescent="0.2">
      <c r="A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</row>
    <row r="1764" spans="1:36" s="88" customFormat="1" ht="11.25" customHeight="1" x14ac:dyDescent="0.2">
      <c r="A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</row>
    <row r="1765" spans="1:36" s="88" customFormat="1" ht="11.25" customHeight="1" x14ac:dyDescent="0.2">
      <c r="A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</row>
    <row r="1766" spans="1:36" s="88" customFormat="1" ht="11.25" customHeight="1" x14ac:dyDescent="0.2">
      <c r="A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</row>
    <row r="1767" spans="1:36" s="88" customFormat="1" ht="11.25" customHeight="1" x14ac:dyDescent="0.2">
      <c r="A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</row>
    <row r="1768" spans="1:36" s="88" customFormat="1" ht="11.25" customHeight="1" x14ac:dyDescent="0.2">
      <c r="A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</row>
    <row r="1769" spans="1:36" s="88" customFormat="1" ht="11.25" customHeight="1" x14ac:dyDescent="0.2">
      <c r="A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</row>
    <row r="1770" spans="1:36" s="88" customFormat="1" ht="11.25" customHeight="1" x14ac:dyDescent="0.2">
      <c r="A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</row>
    <row r="1771" spans="1:36" s="88" customFormat="1" ht="11.25" customHeight="1" x14ac:dyDescent="0.2">
      <c r="A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</row>
    <row r="1772" spans="1:36" s="88" customFormat="1" ht="11.25" customHeight="1" x14ac:dyDescent="0.2">
      <c r="A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</row>
    <row r="1773" spans="1:36" s="88" customFormat="1" ht="11.25" customHeight="1" x14ac:dyDescent="0.2">
      <c r="A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</row>
    <row r="1774" spans="1:36" s="88" customFormat="1" ht="11.25" customHeight="1" x14ac:dyDescent="0.2">
      <c r="A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</row>
    <row r="1775" spans="1:36" s="88" customFormat="1" ht="11.25" customHeight="1" x14ac:dyDescent="0.2">
      <c r="A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</row>
    <row r="1776" spans="1:36" s="88" customFormat="1" ht="11.25" customHeight="1" x14ac:dyDescent="0.2">
      <c r="A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</row>
    <row r="1777" spans="1:36" s="88" customFormat="1" ht="11.25" customHeight="1" x14ac:dyDescent="0.2">
      <c r="A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</row>
    <row r="1778" spans="1:36" s="88" customFormat="1" ht="11.25" customHeight="1" x14ac:dyDescent="0.2">
      <c r="A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</row>
    <row r="1779" spans="1:36" s="88" customFormat="1" ht="11.25" customHeight="1" x14ac:dyDescent="0.2">
      <c r="A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</row>
    <row r="1780" spans="1:36" s="88" customFormat="1" ht="11.25" customHeight="1" x14ac:dyDescent="0.2">
      <c r="A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</row>
    <row r="1781" spans="1:36" s="88" customFormat="1" ht="11.25" customHeight="1" x14ac:dyDescent="0.2">
      <c r="A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</row>
    <row r="1782" spans="1:36" s="88" customFormat="1" ht="11.25" customHeight="1" x14ac:dyDescent="0.2">
      <c r="A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</row>
    <row r="1783" spans="1:36" s="88" customFormat="1" ht="11.25" customHeight="1" x14ac:dyDescent="0.2">
      <c r="A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</row>
    <row r="1784" spans="1:36" s="88" customFormat="1" ht="11.25" customHeight="1" x14ac:dyDescent="0.2">
      <c r="A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</row>
    <row r="1785" spans="1:36" s="88" customFormat="1" ht="11.25" customHeight="1" x14ac:dyDescent="0.2">
      <c r="A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</row>
    <row r="1786" spans="1:36" s="88" customFormat="1" ht="11.25" customHeight="1" x14ac:dyDescent="0.2">
      <c r="A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</row>
    <row r="1787" spans="1:36" s="88" customFormat="1" ht="11.25" customHeight="1" x14ac:dyDescent="0.2">
      <c r="A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</row>
    <row r="1788" spans="1:36" s="88" customFormat="1" ht="11.25" customHeight="1" x14ac:dyDescent="0.2">
      <c r="A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</row>
    <row r="1789" spans="1:36" s="88" customFormat="1" ht="11.25" customHeight="1" x14ac:dyDescent="0.2">
      <c r="A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</row>
    <row r="1790" spans="1:36" s="88" customFormat="1" ht="11.25" customHeight="1" x14ac:dyDescent="0.2">
      <c r="A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</row>
    <row r="1791" spans="1:36" s="88" customFormat="1" ht="11.25" customHeight="1" x14ac:dyDescent="0.2">
      <c r="A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</row>
    <row r="1792" spans="1:36" s="88" customFormat="1" ht="11.25" customHeight="1" x14ac:dyDescent="0.2">
      <c r="A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</row>
    <row r="1793" spans="1:36" s="88" customFormat="1" ht="11.25" customHeight="1" x14ac:dyDescent="0.2">
      <c r="A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</row>
    <row r="1794" spans="1:36" s="88" customFormat="1" ht="11.25" customHeight="1" x14ac:dyDescent="0.2">
      <c r="A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</row>
    <row r="1795" spans="1:36" s="88" customFormat="1" ht="11.25" customHeight="1" x14ac:dyDescent="0.2">
      <c r="A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</row>
    <row r="1796" spans="1:36" s="88" customFormat="1" ht="11.25" customHeight="1" x14ac:dyDescent="0.2">
      <c r="A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</row>
    <row r="1797" spans="1:36" s="88" customFormat="1" ht="11.25" customHeight="1" x14ac:dyDescent="0.2">
      <c r="A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</row>
    <row r="1798" spans="1:36" s="88" customFormat="1" ht="11.25" customHeight="1" x14ac:dyDescent="0.2">
      <c r="A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</row>
    <row r="1799" spans="1:36" s="88" customFormat="1" ht="11.25" customHeight="1" x14ac:dyDescent="0.2">
      <c r="A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</row>
    <row r="1800" spans="1:36" s="88" customFormat="1" ht="11.25" customHeight="1" x14ac:dyDescent="0.2">
      <c r="A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</row>
    <row r="1801" spans="1:36" s="88" customFormat="1" ht="11.25" customHeight="1" x14ac:dyDescent="0.2">
      <c r="A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</row>
    <row r="1802" spans="1:36" s="88" customFormat="1" ht="11.25" customHeight="1" x14ac:dyDescent="0.2">
      <c r="A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</row>
    <row r="1803" spans="1:36" s="88" customFormat="1" ht="11.25" customHeight="1" x14ac:dyDescent="0.2">
      <c r="A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</row>
    <row r="1804" spans="1:36" s="88" customFormat="1" ht="11.25" customHeight="1" x14ac:dyDescent="0.2">
      <c r="A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</row>
    <row r="1805" spans="1:36" s="88" customFormat="1" ht="11.25" customHeight="1" x14ac:dyDescent="0.2">
      <c r="A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</row>
    <row r="1806" spans="1:36" s="88" customFormat="1" ht="11.25" customHeight="1" x14ac:dyDescent="0.2">
      <c r="A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</row>
    <row r="1807" spans="1:36" s="88" customFormat="1" ht="11.25" customHeight="1" x14ac:dyDescent="0.2">
      <c r="A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</row>
    <row r="1808" spans="1:36" s="88" customFormat="1" ht="11.25" customHeight="1" x14ac:dyDescent="0.2">
      <c r="A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</row>
    <row r="1809" spans="1:36" s="88" customFormat="1" ht="11.25" customHeight="1" x14ac:dyDescent="0.2">
      <c r="A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</row>
    <row r="1810" spans="1:36" s="88" customFormat="1" ht="11.25" customHeight="1" x14ac:dyDescent="0.2">
      <c r="A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</row>
    <row r="1811" spans="1:36" s="88" customFormat="1" ht="11.25" customHeight="1" x14ac:dyDescent="0.2">
      <c r="A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</row>
    <row r="1812" spans="1:36" s="88" customFormat="1" ht="11.25" customHeight="1" x14ac:dyDescent="0.2">
      <c r="A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</row>
    <row r="1813" spans="1:36" s="88" customFormat="1" ht="11.25" customHeight="1" x14ac:dyDescent="0.2">
      <c r="A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</row>
    <row r="1814" spans="1:36" s="88" customFormat="1" ht="11.25" customHeight="1" x14ac:dyDescent="0.2">
      <c r="A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</row>
    <row r="1815" spans="1:36" s="88" customFormat="1" ht="11.25" customHeight="1" x14ac:dyDescent="0.2">
      <c r="A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</row>
    <row r="1816" spans="1:36" s="88" customFormat="1" ht="11.25" customHeight="1" x14ac:dyDescent="0.2">
      <c r="A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</row>
    <row r="1817" spans="1:36" s="88" customFormat="1" ht="11.25" customHeight="1" x14ac:dyDescent="0.2">
      <c r="A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</row>
    <row r="1818" spans="1:36" s="88" customFormat="1" ht="11.25" customHeight="1" x14ac:dyDescent="0.2">
      <c r="A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</row>
    <row r="1819" spans="1:36" s="88" customFormat="1" ht="11.25" customHeight="1" x14ac:dyDescent="0.2">
      <c r="A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</row>
    <row r="1820" spans="1:36" s="88" customFormat="1" ht="11.25" customHeight="1" x14ac:dyDescent="0.2">
      <c r="A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</row>
    <row r="1821" spans="1:36" s="88" customFormat="1" ht="11.25" customHeight="1" x14ac:dyDescent="0.2">
      <c r="A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</row>
    <row r="1822" spans="1:36" s="88" customFormat="1" ht="11.25" customHeight="1" x14ac:dyDescent="0.2">
      <c r="A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</row>
    <row r="1823" spans="1:36" s="88" customFormat="1" ht="11.25" customHeight="1" x14ac:dyDescent="0.2">
      <c r="A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</row>
    <row r="1824" spans="1:36" s="88" customFormat="1" ht="11.25" customHeight="1" x14ac:dyDescent="0.2">
      <c r="A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</row>
    <row r="1825" spans="1:36" s="88" customFormat="1" ht="11.25" customHeight="1" x14ac:dyDescent="0.2">
      <c r="A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</row>
    <row r="1826" spans="1:36" s="88" customFormat="1" ht="11.25" customHeight="1" x14ac:dyDescent="0.2">
      <c r="A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</row>
    <row r="1827" spans="1:36" s="88" customFormat="1" ht="11.25" customHeight="1" x14ac:dyDescent="0.2">
      <c r="A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</row>
    <row r="1828" spans="1:36" s="88" customFormat="1" ht="11.25" customHeight="1" x14ac:dyDescent="0.2">
      <c r="A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</row>
    <row r="1829" spans="1:36" s="88" customFormat="1" ht="11.25" customHeight="1" x14ac:dyDescent="0.2">
      <c r="A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</row>
    <row r="1830" spans="1:36" s="88" customFormat="1" ht="11.25" customHeight="1" x14ac:dyDescent="0.2">
      <c r="A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</row>
    <row r="1831" spans="1:36" s="88" customFormat="1" ht="11.25" customHeight="1" x14ac:dyDescent="0.2">
      <c r="A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</row>
    <row r="1832" spans="1:36" s="88" customFormat="1" ht="11.25" customHeight="1" x14ac:dyDescent="0.2">
      <c r="A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</row>
    <row r="1833" spans="1:36" s="88" customFormat="1" ht="11.25" customHeight="1" x14ac:dyDescent="0.2">
      <c r="A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</row>
    <row r="1834" spans="1:36" s="88" customFormat="1" ht="11.25" customHeight="1" x14ac:dyDescent="0.2">
      <c r="A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</row>
    <row r="1835" spans="1:36" s="88" customFormat="1" ht="11.25" customHeight="1" x14ac:dyDescent="0.2">
      <c r="A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</row>
    <row r="1836" spans="1:36" s="88" customFormat="1" ht="11.25" customHeight="1" x14ac:dyDescent="0.2">
      <c r="A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</row>
    <row r="1837" spans="1:36" s="88" customFormat="1" ht="11.25" customHeight="1" x14ac:dyDescent="0.2">
      <c r="A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</row>
    <row r="1838" spans="1:36" s="88" customFormat="1" ht="11.25" customHeight="1" x14ac:dyDescent="0.2">
      <c r="A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</row>
    <row r="1839" spans="1:36" s="88" customFormat="1" ht="11.25" customHeight="1" x14ac:dyDescent="0.2">
      <c r="A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</row>
    <row r="1840" spans="1:36" s="88" customFormat="1" ht="11.25" customHeight="1" x14ac:dyDescent="0.2">
      <c r="A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</row>
    <row r="1841" spans="1:36" s="88" customFormat="1" ht="11.25" customHeight="1" x14ac:dyDescent="0.2">
      <c r="A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</row>
    <row r="1842" spans="1:36" s="88" customFormat="1" ht="11.25" customHeight="1" x14ac:dyDescent="0.2">
      <c r="A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</row>
    <row r="1843" spans="1:36" s="88" customFormat="1" ht="11.25" customHeight="1" x14ac:dyDescent="0.2">
      <c r="A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</row>
    <row r="1844" spans="1:36" s="88" customFormat="1" ht="11.25" customHeight="1" x14ac:dyDescent="0.2">
      <c r="A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</row>
    <row r="1845" spans="1:36" s="88" customFormat="1" ht="11.25" customHeight="1" x14ac:dyDescent="0.2">
      <c r="A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</row>
    <row r="1846" spans="1:36" s="88" customFormat="1" ht="11.25" customHeight="1" x14ac:dyDescent="0.2">
      <c r="A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</row>
    <row r="1847" spans="1:36" s="88" customFormat="1" ht="11.25" customHeight="1" x14ac:dyDescent="0.2">
      <c r="A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</row>
    <row r="1848" spans="1:36" s="88" customFormat="1" ht="11.25" customHeight="1" x14ac:dyDescent="0.2">
      <c r="A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</row>
    <row r="1849" spans="1:36" s="88" customFormat="1" ht="11.25" customHeight="1" x14ac:dyDescent="0.2">
      <c r="A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</row>
    <row r="1850" spans="1:36" s="88" customFormat="1" ht="11.25" customHeight="1" x14ac:dyDescent="0.2">
      <c r="A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</row>
    <row r="1851" spans="1:36" s="88" customFormat="1" ht="11.25" customHeight="1" x14ac:dyDescent="0.2">
      <c r="A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</row>
    <row r="1852" spans="1:36" s="88" customFormat="1" ht="11.25" customHeight="1" x14ac:dyDescent="0.2">
      <c r="A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</row>
    <row r="1853" spans="1:36" s="88" customFormat="1" ht="11.25" customHeight="1" x14ac:dyDescent="0.2">
      <c r="A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</row>
    <row r="1854" spans="1:36" s="88" customFormat="1" ht="11.25" customHeight="1" x14ac:dyDescent="0.2">
      <c r="A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</row>
    <row r="1855" spans="1:36" s="88" customFormat="1" ht="11.25" customHeight="1" x14ac:dyDescent="0.2">
      <c r="A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</row>
    <row r="1856" spans="1:36" s="88" customFormat="1" ht="11.25" customHeight="1" x14ac:dyDescent="0.2">
      <c r="A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</row>
    <row r="1857" spans="1:36" s="88" customFormat="1" ht="11.25" customHeight="1" x14ac:dyDescent="0.2">
      <c r="A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</row>
    <row r="1858" spans="1:36" s="88" customFormat="1" ht="11.25" customHeight="1" x14ac:dyDescent="0.2">
      <c r="A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</row>
    <row r="1859" spans="1:36" s="88" customFormat="1" ht="11.25" customHeight="1" x14ac:dyDescent="0.2">
      <c r="A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</row>
    <row r="1860" spans="1:36" s="88" customFormat="1" ht="11.25" customHeight="1" x14ac:dyDescent="0.2">
      <c r="A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</row>
    <row r="1861" spans="1:36" s="88" customFormat="1" ht="11.25" customHeight="1" x14ac:dyDescent="0.2">
      <c r="A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</row>
    <row r="1862" spans="1:36" s="88" customFormat="1" ht="11.25" customHeight="1" x14ac:dyDescent="0.2">
      <c r="A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</row>
    <row r="1863" spans="1:36" s="88" customFormat="1" ht="11.25" customHeight="1" x14ac:dyDescent="0.2">
      <c r="A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</row>
    <row r="1864" spans="1:36" s="88" customFormat="1" ht="11.25" customHeight="1" x14ac:dyDescent="0.2">
      <c r="A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</row>
    <row r="1865" spans="1:36" s="88" customFormat="1" ht="11.25" customHeight="1" x14ac:dyDescent="0.2">
      <c r="A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</row>
    <row r="1866" spans="1:36" s="88" customFormat="1" ht="11.25" customHeight="1" x14ac:dyDescent="0.2">
      <c r="A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</row>
    <row r="1867" spans="1:36" s="88" customFormat="1" ht="11.25" customHeight="1" x14ac:dyDescent="0.2">
      <c r="A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</row>
    <row r="1868" spans="1:36" s="88" customFormat="1" ht="11.25" customHeight="1" x14ac:dyDescent="0.2">
      <c r="A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</row>
    <row r="1869" spans="1:36" s="88" customFormat="1" ht="11.25" customHeight="1" x14ac:dyDescent="0.2">
      <c r="A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</row>
    <row r="1870" spans="1:36" s="88" customFormat="1" ht="11.25" customHeight="1" x14ac:dyDescent="0.2">
      <c r="A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</row>
    <row r="1871" spans="1:36" s="88" customFormat="1" ht="11.25" customHeight="1" x14ac:dyDescent="0.2">
      <c r="A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</row>
    <row r="1872" spans="1:36" s="88" customFormat="1" ht="11.25" customHeight="1" x14ac:dyDescent="0.2">
      <c r="A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</row>
    <row r="1873" spans="1:36" s="88" customFormat="1" ht="11.25" customHeight="1" x14ac:dyDescent="0.2">
      <c r="A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</row>
    <row r="1874" spans="1:36" s="88" customFormat="1" ht="11.25" customHeight="1" x14ac:dyDescent="0.2">
      <c r="A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</row>
    <row r="1875" spans="1:36" s="88" customFormat="1" ht="11.25" customHeight="1" x14ac:dyDescent="0.2">
      <c r="A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</row>
    <row r="1876" spans="1:36" s="88" customFormat="1" ht="11.25" customHeight="1" x14ac:dyDescent="0.2">
      <c r="A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</row>
    <row r="1877" spans="1:36" s="88" customFormat="1" ht="11.25" customHeight="1" x14ac:dyDescent="0.2">
      <c r="A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</row>
    <row r="1878" spans="1:36" s="88" customFormat="1" ht="11.25" customHeight="1" x14ac:dyDescent="0.2">
      <c r="A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</row>
    <row r="1879" spans="1:36" s="88" customFormat="1" ht="11.25" customHeight="1" x14ac:dyDescent="0.2">
      <c r="A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</row>
    <row r="1880" spans="1:36" s="88" customFormat="1" ht="11.25" customHeight="1" x14ac:dyDescent="0.2">
      <c r="A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</row>
    <row r="1881" spans="1:36" s="88" customFormat="1" ht="11.25" customHeight="1" x14ac:dyDescent="0.2">
      <c r="A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</row>
    <row r="1882" spans="1:36" s="88" customFormat="1" ht="11.25" customHeight="1" x14ac:dyDescent="0.2">
      <c r="A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</row>
    <row r="1883" spans="1:36" s="88" customFormat="1" ht="11.25" customHeight="1" x14ac:dyDescent="0.2">
      <c r="A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</row>
    <row r="1884" spans="1:36" s="88" customFormat="1" ht="11.25" customHeight="1" x14ac:dyDescent="0.2">
      <c r="A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</row>
    <row r="1885" spans="1:36" s="88" customFormat="1" ht="11.25" customHeight="1" x14ac:dyDescent="0.2">
      <c r="A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</row>
    <row r="1886" spans="1:36" s="88" customFormat="1" ht="11.25" customHeight="1" x14ac:dyDescent="0.2">
      <c r="A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</row>
    <row r="1887" spans="1:36" s="88" customFormat="1" ht="11.25" customHeight="1" x14ac:dyDescent="0.2">
      <c r="A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</row>
    <row r="1888" spans="1:36" s="88" customFormat="1" ht="11.25" customHeight="1" x14ac:dyDescent="0.2">
      <c r="A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</row>
    <row r="1889" spans="1:36" s="88" customFormat="1" ht="11.25" customHeight="1" x14ac:dyDescent="0.2">
      <c r="A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</row>
    <row r="1890" spans="1:36" s="88" customFormat="1" ht="11.25" customHeight="1" x14ac:dyDescent="0.2">
      <c r="A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</row>
    <row r="1891" spans="1:36" s="88" customFormat="1" ht="11.25" customHeight="1" x14ac:dyDescent="0.2">
      <c r="A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</row>
    <row r="1892" spans="1:36" s="88" customFormat="1" ht="11.25" customHeight="1" x14ac:dyDescent="0.2">
      <c r="A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</row>
    <row r="1893" spans="1:36" s="88" customFormat="1" ht="11.25" customHeight="1" x14ac:dyDescent="0.2">
      <c r="A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</row>
    <row r="1894" spans="1:36" s="88" customFormat="1" ht="11.25" customHeight="1" x14ac:dyDescent="0.2">
      <c r="A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</row>
    <row r="1895" spans="1:36" s="88" customFormat="1" ht="11.25" customHeight="1" x14ac:dyDescent="0.2">
      <c r="A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</row>
    <row r="1896" spans="1:36" s="88" customFormat="1" ht="11.25" customHeight="1" x14ac:dyDescent="0.2">
      <c r="A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</row>
    <row r="1897" spans="1:36" s="88" customFormat="1" ht="11.25" customHeight="1" x14ac:dyDescent="0.2">
      <c r="A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</row>
    <row r="1898" spans="1:36" s="88" customFormat="1" ht="11.25" customHeight="1" x14ac:dyDescent="0.2">
      <c r="A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</row>
    <row r="1899" spans="1:36" s="88" customFormat="1" ht="11.25" customHeight="1" x14ac:dyDescent="0.2">
      <c r="A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</row>
    <row r="1900" spans="1:36" s="88" customFormat="1" ht="11.25" customHeight="1" x14ac:dyDescent="0.2">
      <c r="A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</row>
    <row r="1901" spans="1:36" s="88" customFormat="1" ht="11.25" customHeight="1" x14ac:dyDescent="0.2">
      <c r="A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</row>
    <row r="1902" spans="1:36" s="88" customFormat="1" ht="11.25" customHeight="1" x14ac:dyDescent="0.2">
      <c r="A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</row>
    <row r="1903" spans="1:36" s="88" customFormat="1" ht="11.25" customHeight="1" x14ac:dyDescent="0.2">
      <c r="A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</row>
    <row r="1904" spans="1:36" s="88" customFormat="1" ht="11.25" customHeight="1" x14ac:dyDescent="0.2">
      <c r="A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</row>
    <row r="1905" spans="1:36" s="88" customFormat="1" ht="11.25" customHeight="1" x14ac:dyDescent="0.2">
      <c r="A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</row>
    <row r="1906" spans="1:36" s="88" customFormat="1" ht="11.25" customHeight="1" x14ac:dyDescent="0.2">
      <c r="A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</row>
    <row r="1907" spans="1:36" s="88" customFormat="1" ht="11.25" customHeight="1" x14ac:dyDescent="0.2">
      <c r="A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</row>
    <row r="1908" spans="1:36" s="88" customFormat="1" ht="11.25" customHeight="1" x14ac:dyDescent="0.2">
      <c r="A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</row>
    <row r="1909" spans="1:36" s="88" customFormat="1" ht="11.25" customHeight="1" x14ac:dyDescent="0.2">
      <c r="A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</row>
    <row r="1910" spans="1:36" s="88" customFormat="1" ht="11.25" customHeight="1" x14ac:dyDescent="0.2">
      <c r="A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</row>
    <row r="1911" spans="1:36" s="88" customFormat="1" ht="11.25" customHeight="1" x14ac:dyDescent="0.2">
      <c r="A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</row>
    <row r="1912" spans="1:36" s="88" customFormat="1" ht="11.25" customHeight="1" x14ac:dyDescent="0.2">
      <c r="A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</row>
    <row r="1913" spans="1:36" s="88" customFormat="1" ht="11.25" customHeight="1" x14ac:dyDescent="0.2">
      <c r="A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</row>
    <row r="1914" spans="1:36" s="88" customFormat="1" ht="11.25" customHeight="1" x14ac:dyDescent="0.2">
      <c r="A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</row>
    <row r="1915" spans="1:36" s="88" customFormat="1" ht="11.25" customHeight="1" x14ac:dyDescent="0.2">
      <c r="A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</row>
    <row r="1916" spans="1:36" s="88" customFormat="1" ht="11.25" customHeight="1" x14ac:dyDescent="0.2">
      <c r="A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</row>
    <row r="1917" spans="1:36" s="88" customFormat="1" ht="11.25" customHeight="1" x14ac:dyDescent="0.2">
      <c r="A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</row>
    <row r="1918" spans="1:36" s="88" customFormat="1" ht="11.25" customHeight="1" x14ac:dyDescent="0.2">
      <c r="A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</row>
    <row r="1919" spans="1:36" s="88" customFormat="1" ht="11.25" customHeight="1" x14ac:dyDescent="0.2">
      <c r="A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</row>
    <row r="1920" spans="1:36" s="88" customFormat="1" ht="11.25" customHeight="1" x14ac:dyDescent="0.2">
      <c r="A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</row>
    <row r="1921" spans="1:36" s="88" customFormat="1" ht="11.25" customHeight="1" x14ac:dyDescent="0.2">
      <c r="A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</row>
    <row r="1922" spans="1:36" s="88" customFormat="1" ht="11.25" customHeight="1" x14ac:dyDescent="0.2">
      <c r="A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</row>
    <row r="1923" spans="1:36" s="88" customFormat="1" ht="11.25" customHeight="1" x14ac:dyDescent="0.2">
      <c r="A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</row>
    <row r="1924" spans="1:36" s="88" customFormat="1" ht="11.25" customHeight="1" x14ac:dyDescent="0.2">
      <c r="A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</row>
    <row r="1925" spans="1:36" s="88" customFormat="1" ht="11.25" customHeight="1" x14ac:dyDescent="0.2">
      <c r="A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</row>
    <row r="1926" spans="1:36" s="88" customFormat="1" ht="11.25" customHeight="1" x14ac:dyDescent="0.2">
      <c r="A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</row>
    <row r="1927" spans="1:36" s="88" customFormat="1" ht="11.25" customHeight="1" x14ac:dyDescent="0.2">
      <c r="A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</row>
    <row r="1928" spans="1:36" s="88" customFormat="1" ht="11.25" customHeight="1" x14ac:dyDescent="0.2">
      <c r="A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</row>
    <row r="1929" spans="1:36" s="88" customFormat="1" ht="11.25" customHeight="1" x14ac:dyDescent="0.2">
      <c r="A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</row>
    <row r="1930" spans="1:36" s="88" customFormat="1" ht="11.25" customHeight="1" x14ac:dyDescent="0.2">
      <c r="A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</row>
    <row r="1931" spans="1:36" s="88" customFormat="1" ht="11.25" customHeight="1" x14ac:dyDescent="0.2">
      <c r="A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</row>
    <row r="1932" spans="1:36" s="88" customFormat="1" ht="11.25" customHeight="1" x14ac:dyDescent="0.2">
      <c r="A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</row>
    <row r="1933" spans="1:36" s="88" customFormat="1" ht="11.25" customHeight="1" x14ac:dyDescent="0.2">
      <c r="A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</row>
    <row r="1934" spans="1:36" s="88" customFormat="1" ht="11.25" customHeight="1" x14ac:dyDescent="0.2">
      <c r="A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</row>
    <row r="1935" spans="1:36" s="88" customFormat="1" ht="11.25" customHeight="1" x14ac:dyDescent="0.2">
      <c r="A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</row>
    <row r="1936" spans="1:36" s="88" customFormat="1" ht="11.25" customHeight="1" x14ac:dyDescent="0.2">
      <c r="A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</row>
    <row r="1937" spans="1:36" s="88" customFormat="1" ht="11.25" customHeight="1" x14ac:dyDescent="0.2">
      <c r="A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</row>
    <row r="1938" spans="1:36" s="88" customFormat="1" ht="11.25" customHeight="1" x14ac:dyDescent="0.2">
      <c r="A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</row>
    <row r="1939" spans="1:36" s="88" customFormat="1" ht="11.25" customHeight="1" x14ac:dyDescent="0.2">
      <c r="A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</row>
    <row r="1940" spans="1:36" s="88" customFormat="1" ht="11.25" customHeight="1" x14ac:dyDescent="0.2">
      <c r="A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</row>
    <row r="1941" spans="1:36" s="88" customFormat="1" ht="11.25" customHeight="1" x14ac:dyDescent="0.2">
      <c r="A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</row>
    <row r="1942" spans="1:36" s="88" customFormat="1" ht="11.25" customHeight="1" x14ac:dyDescent="0.2">
      <c r="A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</row>
    <row r="1943" spans="1:36" s="88" customFormat="1" ht="11.25" customHeight="1" x14ac:dyDescent="0.2">
      <c r="A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</row>
    <row r="1944" spans="1:36" s="88" customFormat="1" ht="11.25" customHeight="1" x14ac:dyDescent="0.2">
      <c r="A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</row>
    <row r="1945" spans="1:36" s="88" customFormat="1" ht="11.25" customHeight="1" x14ac:dyDescent="0.2">
      <c r="A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</row>
    <row r="1946" spans="1:36" s="88" customFormat="1" ht="11.25" customHeight="1" x14ac:dyDescent="0.2">
      <c r="A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</row>
    <row r="1947" spans="1:36" s="88" customFormat="1" ht="11.25" customHeight="1" x14ac:dyDescent="0.2">
      <c r="A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</row>
    <row r="1948" spans="1:36" s="88" customFormat="1" ht="11.25" customHeight="1" x14ac:dyDescent="0.2">
      <c r="A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</row>
    <row r="1949" spans="1:36" s="88" customFormat="1" ht="11.25" customHeight="1" x14ac:dyDescent="0.2">
      <c r="A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</row>
    <row r="1950" spans="1:36" s="88" customFormat="1" ht="11.25" customHeight="1" x14ac:dyDescent="0.2">
      <c r="A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</row>
    <row r="1951" spans="1:36" s="88" customFormat="1" ht="11.25" customHeight="1" x14ac:dyDescent="0.2">
      <c r="A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</row>
    <row r="1952" spans="1:36" s="88" customFormat="1" ht="11.25" customHeight="1" x14ac:dyDescent="0.2">
      <c r="A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</row>
    <row r="1953" spans="1:36" s="88" customFormat="1" ht="11.25" customHeight="1" x14ac:dyDescent="0.2">
      <c r="A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</row>
    <row r="1954" spans="1:36" s="88" customFormat="1" ht="11.25" customHeight="1" x14ac:dyDescent="0.2">
      <c r="A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</row>
    <row r="1955" spans="1:36" s="88" customFormat="1" ht="11.25" customHeight="1" x14ac:dyDescent="0.2">
      <c r="A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</row>
    <row r="1956" spans="1:36" s="88" customFormat="1" ht="11.25" customHeight="1" x14ac:dyDescent="0.2">
      <c r="A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</row>
    <row r="1957" spans="1:36" s="88" customFormat="1" ht="11.25" customHeight="1" x14ac:dyDescent="0.2">
      <c r="A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</row>
    <row r="1958" spans="1:36" s="88" customFormat="1" ht="11.25" customHeight="1" x14ac:dyDescent="0.2">
      <c r="A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</row>
    <row r="1959" spans="1:36" s="88" customFormat="1" ht="11.25" customHeight="1" x14ac:dyDescent="0.2">
      <c r="A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</row>
    <row r="1960" spans="1:36" s="88" customFormat="1" ht="11.25" customHeight="1" x14ac:dyDescent="0.2">
      <c r="A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</row>
    <row r="1961" spans="1:36" s="88" customFormat="1" ht="11.25" customHeight="1" x14ac:dyDescent="0.2">
      <c r="A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</row>
    <row r="1962" spans="1:36" s="88" customFormat="1" ht="11.25" customHeight="1" x14ac:dyDescent="0.2">
      <c r="A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</row>
    <row r="1963" spans="1:36" s="88" customFormat="1" ht="11.25" customHeight="1" x14ac:dyDescent="0.2">
      <c r="A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</row>
    <row r="1964" spans="1:36" s="88" customFormat="1" ht="11.25" customHeight="1" x14ac:dyDescent="0.2">
      <c r="A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</row>
    <row r="1965" spans="1:36" s="88" customFormat="1" ht="11.25" customHeight="1" x14ac:dyDescent="0.2">
      <c r="A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</row>
    <row r="1966" spans="1:36" s="88" customFormat="1" ht="11.25" customHeight="1" x14ac:dyDescent="0.2">
      <c r="A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</row>
    <row r="1967" spans="1:36" s="88" customFormat="1" ht="11.25" customHeight="1" x14ac:dyDescent="0.2">
      <c r="A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</row>
    <row r="1968" spans="1:36" s="88" customFormat="1" ht="11.25" customHeight="1" x14ac:dyDescent="0.2">
      <c r="A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</row>
    <row r="1969" spans="1:36" s="88" customFormat="1" ht="11.25" customHeight="1" x14ac:dyDescent="0.2">
      <c r="A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</row>
    <row r="1970" spans="1:36" s="88" customFormat="1" ht="11.25" customHeight="1" x14ac:dyDescent="0.2">
      <c r="A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</row>
    <row r="1971" spans="1:36" s="88" customFormat="1" ht="11.25" customHeight="1" x14ac:dyDescent="0.2">
      <c r="A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</row>
    <row r="1972" spans="1:36" s="88" customFormat="1" ht="11.25" customHeight="1" x14ac:dyDescent="0.2">
      <c r="A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</row>
    <row r="1973" spans="1:36" s="88" customFormat="1" ht="11.25" customHeight="1" x14ac:dyDescent="0.2">
      <c r="A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</row>
    <row r="1974" spans="1:36" s="88" customFormat="1" ht="11.25" customHeight="1" x14ac:dyDescent="0.2">
      <c r="A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</row>
    <row r="1975" spans="1:36" s="88" customFormat="1" ht="11.25" customHeight="1" x14ac:dyDescent="0.2">
      <c r="A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</row>
    <row r="1976" spans="1:36" s="88" customFormat="1" ht="11.25" customHeight="1" x14ac:dyDescent="0.2">
      <c r="A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</row>
    <row r="1977" spans="1:36" s="88" customFormat="1" ht="11.25" customHeight="1" x14ac:dyDescent="0.2">
      <c r="A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</row>
    <row r="1978" spans="1:36" s="88" customFormat="1" ht="11.25" customHeight="1" x14ac:dyDescent="0.2">
      <c r="A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</row>
    <row r="1979" spans="1:36" s="88" customFormat="1" ht="11.25" customHeight="1" x14ac:dyDescent="0.2">
      <c r="A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</row>
    <row r="1980" spans="1:36" s="88" customFormat="1" ht="11.25" customHeight="1" x14ac:dyDescent="0.2">
      <c r="A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</row>
    <row r="1981" spans="1:36" s="88" customFormat="1" ht="11.25" customHeight="1" x14ac:dyDescent="0.2">
      <c r="A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</row>
    <row r="1982" spans="1:36" s="88" customFormat="1" ht="11.25" customHeight="1" x14ac:dyDescent="0.2">
      <c r="A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</row>
    <row r="1983" spans="1:36" s="88" customFormat="1" ht="11.25" customHeight="1" x14ac:dyDescent="0.2">
      <c r="A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</row>
    <row r="1984" spans="1:36" s="88" customFormat="1" ht="11.25" customHeight="1" x14ac:dyDescent="0.2">
      <c r="A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</row>
    <row r="1985" spans="1:36" s="88" customFormat="1" ht="11.25" customHeight="1" x14ac:dyDescent="0.2">
      <c r="A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</row>
    <row r="1986" spans="1:36" s="88" customFormat="1" ht="11.25" customHeight="1" x14ac:dyDescent="0.2">
      <c r="A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</row>
    <row r="1987" spans="1:36" s="88" customFormat="1" ht="11.25" customHeight="1" x14ac:dyDescent="0.2">
      <c r="A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</row>
    <row r="1988" spans="1:36" s="88" customFormat="1" ht="11.25" customHeight="1" x14ac:dyDescent="0.2">
      <c r="A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</row>
    <row r="1989" spans="1:36" s="88" customFormat="1" ht="11.25" customHeight="1" x14ac:dyDescent="0.2">
      <c r="A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</row>
    <row r="1990" spans="1:36" s="88" customFormat="1" ht="11.25" customHeight="1" x14ac:dyDescent="0.2">
      <c r="A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</row>
    <row r="1991" spans="1:36" s="88" customFormat="1" ht="11.25" customHeight="1" x14ac:dyDescent="0.2">
      <c r="A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</row>
    <row r="1992" spans="1:36" s="88" customFormat="1" ht="11.25" customHeight="1" x14ac:dyDescent="0.2">
      <c r="A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</row>
  </sheetData>
  <mergeCells count="4">
    <mergeCell ref="U2:X2"/>
    <mergeCell ref="Y2:Z2"/>
    <mergeCell ref="AA2:AD2"/>
    <mergeCell ref="AF2:AJ2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1B55-0589-4860-A102-B64ED3D4D845}">
  <dimension ref="A2:AB56"/>
  <sheetViews>
    <sheetView zoomScale="140" zoomScaleNormal="140" workbookViewId="0">
      <selection activeCell="I49" sqref="I49"/>
    </sheetView>
  </sheetViews>
  <sheetFormatPr baseColWidth="10" defaultColWidth="10.83203125" defaultRowHeight="15" x14ac:dyDescent="0.2"/>
  <cols>
    <col min="1" max="1" width="17" bestFit="1" customWidth="1"/>
    <col min="2" max="2" width="14.1640625" bestFit="1" customWidth="1"/>
    <col min="3" max="3" width="17.83203125" bestFit="1" customWidth="1"/>
    <col min="4" max="5" width="17.83203125" customWidth="1"/>
    <col min="6" max="6" width="19.6640625" bestFit="1" customWidth="1"/>
    <col min="7" max="7" width="14.5" bestFit="1" customWidth="1"/>
    <col min="8" max="8" width="11.33203125" bestFit="1" customWidth="1"/>
    <col min="9" max="9" width="29.5" bestFit="1" customWidth="1"/>
    <col min="11" max="11" width="18.5" bestFit="1" customWidth="1"/>
    <col min="12" max="12" width="21.1640625" bestFit="1" customWidth="1"/>
    <col min="13" max="13" width="22.83203125" customWidth="1"/>
    <col min="14" max="14" width="21.5" customWidth="1"/>
    <col min="15" max="15" width="19.83203125" customWidth="1"/>
    <col min="17" max="17" width="23.1640625" bestFit="1" customWidth="1"/>
    <col min="18" max="19" width="12.83203125" bestFit="1" customWidth="1"/>
    <col min="20" max="20" width="5.5" customWidth="1"/>
    <col min="21" max="21" width="23.1640625" bestFit="1" customWidth="1"/>
    <col min="22" max="23" width="12.83203125" bestFit="1" customWidth="1"/>
    <col min="24" max="24" width="7.1640625" customWidth="1"/>
    <col min="25" max="25" width="23.1640625" bestFit="1" customWidth="1"/>
    <col min="26" max="26" width="13.5" bestFit="1" customWidth="1"/>
    <col min="27" max="27" width="12.83203125" bestFit="1" customWidth="1"/>
  </cols>
  <sheetData>
    <row r="2" spans="1:28" x14ac:dyDescent="0.2">
      <c r="A2" s="159" t="s">
        <v>218</v>
      </c>
      <c r="B2" s="159" t="s">
        <v>67</v>
      </c>
      <c r="C2" s="159" t="s">
        <v>68</v>
      </c>
      <c r="D2" s="159" t="s">
        <v>223</v>
      </c>
      <c r="E2" s="159" t="s">
        <v>224</v>
      </c>
      <c r="F2" s="159" t="s">
        <v>69</v>
      </c>
      <c r="G2" s="159" t="s">
        <v>222</v>
      </c>
      <c r="H2" s="159" t="s">
        <v>242</v>
      </c>
      <c r="I2" s="159" t="s">
        <v>243</v>
      </c>
      <c r="J2" s="159" t="s">
        <v>244</v>
      </c>
      <c r="K2" s="159" t="s">
        <v>245</v>
      </c>
      <c r="L2" s="159" t="s">
        <v>235</v>
      </c>
      <c r="M2" s="159" t="s">
        <v>246</v>
      </c>
      <c r="N2" s="159" t="s">
        <v>247</v>
      </c>
      <c r="O2" s="159"/>
      <c r="P2" s="159"/>
      <c r="Q2" s="159" t="s">
        <v>248</v>
      </c>
      <c r="R2" s="159"/>
      <c r="S2" s="159"/>
      <c r="T2" s="159"/>
      <c r="U2" s="159" t="s">
        <v>249</v>
      </c>
      <c r="V2" s="159"/>
      <c r="W2" s="159"/>
      <c r="X2" s="159"/>
      <c r="Y2" s="159" t="s">
        <v>250</v>
      </c>
      <c r="Z2" s="159"/>
      <c r="AA2" s="159"/>
      <c r="AB2" s="159"/>
    </row>
    <row r="3" spans="1:28" x14ac:dyDescent="0.2">
      <c r="A3" t="s">
        <v>221</v>
      </c>
      <c r="B3" s="160" t="s">
        <v>251</v>
      </c>
      <c r="C3" s="160" t="s">
        <v>65</v>
      </c>
      <c r="D3" s="161" t="s">
        <v>252</v>
      </c>
      <c r="E3" s="160" t="s">
        <v>253</v>
      </c>
      <c r="F3" s="160" t="s">
        <v>84</v>
      </c>
      <c r="G3" s="162" t="s">
        <v>254</v>
      </c>
      <c r="H3" s="163">
        <v>2409692</v>
      </c>
      <c r="I3" s="164" t="s">
        <v>255</v>
      </c>
      <c r="J3" s="161" t="s">
        <v>256</v>
      </c>
      <c r="K3" s="161" t="s">
        <v>257</v>
      </c>
      <c r="L3" s="161" t="s">
        <v>258</v>
      </c>
      <c r="M3" s="161" t="s">
        <v>256</v>
      </c>
      <c r="N3" s="165" t="s">
        <v>259</v>
      </c>
      <c r="O3" s="46" t="e">
        <f>#REF!</f>
        <v>#REF!</v>
      </c>
      <c r="Q3" s="165" t="s">
        <v>259</v>
      </c>
      <c r="R3" s="46" t="e">
        <f>O3</f>
        <v>#REF!</v>
      </c>
      <c r="U3" t="s">
        <v>260</v>
      </c>
      <c r="V3" s="46" t="e">
        <f>O9</f>
        <v>#REF!</v>
      </c>
      <c r="Y3" t="s">
        <v>261</v>
      </c>
      <c r="Z3" s="46">
        <f>O13</f>
        <v>0</v>
      </c>
    </row>
    <row r="4" spans="1:28" x14ac:dyDescent="0.2">
      <c r="A4" t="s">
        <v>262</v>
      </c>
      <c r="B4" s="160" t="s">
        <v>263</v>
      </c>
      <c r="C4" s="160" t="s">
        <v>264</v>
      </c>
      <c r="D4" s="160" t="s">
        <v>265</v>
      </c>
      <c r="E4" s="160" t="s">
        <v>266</v>
      </c>
      <c r="F4" s="160" t="s">
        <v>137</v>
      </c>
      <c r="G4" s="162" t="s">
        <v>267</v>
      </c>
      <c r="H4" s="163">
        <v>2409698</v>
      </c>
      <c r="I4" s="164" t="s">
        <v>268</v>
      </c>
      <c r="J4" s="161" t="s">
        <v>269</v>
      </c>
      <c r="K4" s="161" t="s">
        <v>270</v>
      </c>
      <c r="L4" s="161" t="s">
        <v>271</v>
      </c>
      <c r="M4" s="161" t="s">
        <v>269</v>
      </c>
      <c r="N4" s="165" t="s">
        <v>272</v>
      </c>
      <c r="O4" s="46" t="e">
        <f>#REF!</f>
        <v>#REF!</v>
      </c>
      <c r="Q4" s="165" t="s">
        <v>272</v>
      </c>
      <c r="R4" s="46" t="e">
        <f>O3</f>
        <v>#REF!</v>
      </c>
      <c r="S4" s="46" t="e">
        <f>O4</f>
        <v>#REF!</v>
      </c>
      <c r="U4" t="s">
        <v>273</v>
      </c>
      <c r="V4" s="46" t="e">
        <f>O9</f>
        <v>#REF!</v>
      </c>
      <c r="W4" s="46" t="e">
        <f>O8</f>
        <v>#REF!</v>
      </c>
      <c r="Y4" t="s">
        <v>274</v>
      </c>
      <c r="Z4" s="46">
        <f>O13</f>
        <v>0</v>
      </c>
      <c r="AA4" s="46" t="e">
        <f>O12</f>
        <v>#REF!</v>
      </c>
    </row>
    <row r="5" spans="1:28" x14ac:dyDescent="0.2">
      <c r="A5" t="s">
        <v>275</v>
      </c>
      <c r="B5" s="160" t="s">
        <v>276</v>
      </c>
      <c r="C5" s="161" t="s">
        <v>277</v>
      </c>
      <c r="D5" s="161" t="s">
        <v>278</v>
      </c>
      <c r="E5" s="160" t="s">
        <v>279</v>
      </c>
      <c r="F5" s="160" t="s">
        <v>97</v>
      </c>
      <c r="G5" s="161" t="s">
        <v>280</v>
      </c>
      <c r="H5" s="163">
        <v>2411223</v>
      </c>
      <c r="I5" s="164" t="s">
        <v>281</v>
      </c>
      <c r="J5" s="161"/>
      <c r="K5" s="161" t="s">
        <v>282</v>
      </c>
      <c r="L5" s="161" t="s">
        <v>283</v>
      </c>
      <c r="N5" s="165" t="s">
        <v>284</v>
      </c>
      <c r="O5" s="46" t="e">
        <f>#REF!</f>
        <v>#REF!</v>
      </c>
      <c r="Q5" t="s">
        <v>284</v>
      </c>
      <c r="R5" s="46" t="e">
        <f>SUM(R4:S4)-O5</f>
        <v>#REF!</v>
      </c>
      <c r="S5" s="46" t="e">
        <f>O5</f>
        <v>#REF!</v>
      </c>
      <c r="U5" t="s">
        <v>272</v>
      </c>
      <c r="V5" s="46" t="e">
        <f>SUM(V4:W4)-O4</f>
        <v>#REF!</v>
      </c>
      <c r="W5" s="46" t="e">
        <f>O4</f>
        <v>#REF!</v>
      </c>
      <c r="Y5" t="s">
        <v>273</v>
      </c>
      <c r="Z5" s="46" t="e">
        <f>SUM(Z4:AA4)-O8</f>
        <v>#REF!</v>
      </c>
      <c r="AA5" s="46" t="e">
        <f>S4</f>
        <v>#REF!</v>
      </c>
    </row>
    <row r="6" spans="1:28" x14ac:dyDescent="0.2">
      <c r="A6" t="s">
        <v>285</v>
      </c>
      <c r="B6" s="160"/>
      <c r="C6" s="161"/>
      <c r="D6" s="160" t="s">
        <v>286</v>
      </c>
      <c r="E6" s="160" t="s">
        <v>287</v>
      </c>
      <c r="F6" s="161"/>
      <c r="G6" s="161"/>
      <c r="H6" s="163">
        <v>2409716</v>
      </c>
      <c r="I6" s="164" t="s">
        <v>288</v>
      </c>
      <c r="J6" s="161"/>
      <c r="K6" s="161" t="s">
        <v>289</v>
      </c>
      <c r="L6" s="161" t="s">
        <v>290</v>
      </c>
      <c r="N6" s="165" t="s">
        <v>291</v>
      </c>
      <c r="O6" s="46" t="e">
        <f>#REF!</f>
        <v>#REF!</v>
      </c>
      <c r="Q6" t="s">
        <v>292</v>
      </c>
      <c r="R6" s="46" t="e">
        <f>R5</f>
        <v>#REF!</v>
      </c>
      <c r="U6" t="s">
        <v>293</v>
      </c>
      <c r="V6" s="46" t="e">
        <f>V5</f>
        <v>#REF!</v>
      </c>
      <c r="Y6" t="s">
        <v>294</v>
      </c>
      <c r="Z6" s="46" t="e">
        <f>Z5</f>
        <v>#REF!</v>
      </c>
    </row>
    <row r="7" spans="1:28" x14ac:dyDescent="0.2">
      <c r="A7" t="s">
        <v>295</v>
      </c>
      <c r="B7" s="160"/>
      <c r="C7" s="161"/>
      <c r="D7" s="160" t="s">
        <v>296</v>
      </c>
      <c r="E7" s="160" t="s">
        <v>297</v>
      </c>
      <c r="F7" s="160"/>
      <c r="G7" s="161"/>
      <c r="H7" s="163">
        <v>2409656</v>
      </c>
      <c r="I7" s="164" t="s">
        <v>298</v>
      </c>
      <c r="J7" s="161"/>
      <c r="K7" s="161" t="s">
        <v>280</v>
      </c>
      <c r="L7" s="161" t="s">
        <v>299</v>
      </c>
      <c r="N7" s="165" t="s">
        <v>300</v>
      </c>
      <c r="O7" s="46" t="e">
        <f>#REF!</f>
        <v>#REF!</v>
      </c>
      <c r="Q7" t="s">
        <v>301</v>
      </c>
      <c r="R7" s="46" t="e">
        <f>R6</f>
        <v>#REF!</v>
      </c>
      <c r="S7" s="46" t="e">
        <f>R8-R6</f>
        <v>#REF!</v>
      </c>
      <c r="U7" t="s">
        <v>301</v>
      </c>
      <c r="V7" s="46" t="e">
        <f>V6</f>
        <v>#REF!</v>
      </c>
      <c r="W7" s="46" t="e">
        <f>V8-V6</f>
        <v>#REF!</v>
      </c>
      <c r="Y7" t="s">
        <v>301</v>
      </c>
      <c r="Z7" s="46" t="e">
        <f>Z6</f>
        <v>#REF!</v>
      </c>
      <c r="AA7" s="46" t="e">
        <f>Z8-Z6</f>
        <v>#REF!</v>
      </c>
    </row>
    <row r="8" spans="1:28" x14ac:dyDescent="0.2">
      <c r="A8" t="s">
        <v>302</v>
      </c>
      <c r="B8" s="160"/>
      <c r="C8" s="161"/>
      <c r="D8" s="161" t="s">
        <v>303</v>
      </c>
      <c r="E8" s="160" t="s">
        <v>304</v>
      </c>
      <c r="F8" s="160"/>
      <c r="G8" s="161"/>
      <c r="H8" s="163">
        <v>2411229</v>
      </c>
      <c r="I8" s="164" t="s">
        <v>305</v>
      </c>
      <c r="J8" s="161" t="s">
        <v>306</v>
      </c>
      <c r="K8" s="161"/>
      <c r="L8" s="161" t="s">
        <v>307</v>
      </c>
      <c r="N8" s="165" t="s">
        <v>308</v>
      </c>
      <c r="O8" s="46" t="e">
        <f>#REF!</f>
        <v>#REF!</v>
      </c>
      <c r="Q8" t="s">
        <v>309</v>
      </c>
      <c r="R8" s="46" t="e">
        <f>O6</f>
        <v>#REF!</v>
      </c>
      <c r="U8" t="s">
        <v>310</v>
      </c>
      <c r="V8" s="46" t="e">
        <f>O10</f>
        <v>#REF!</v>
      </c>
      <c r="Y8" t="s">
        <v>311</v>
      </c>
      <c r="Z8" s="46" t="e">
        <f>O14</f>
        <v>#REF!</v>
      </c>
    </row>
    <row r="9" spans="1:28" x14ac:dyDescent="0.2">
      <c r="B9" s="160"/>
      <c r="C9" s="161"/>
      <c r="D9" s="161" t="s">
        <v>312</v>
      </c>
      <c r="E9" s="160" t="s">
        <v>313</v>
      </c>
      <c r="F9" s="160"/>
      <c r="G9" s="161"/>
      <c r="H9" s="163">
        <v>2409668</v>
      </c>
      <c r="I9" s="164" t="s">
        <v>314</v>
      </c>
      <c r="J9" s="161"/>
      <c r="K9" s="161"/>
      <c r="L9" s="161" t="s">
        <v>315</v>
      </c>
      <c r="N9" s="165" t="s">
        <v>316</v>
      </c>
      <c r="O9" s="46" t="e">
        <f>#REF!</f>
        <v>#REF!</v>
      </c>
    </row>
    <row r="10" spans="1:28" x14ac:dyDescent="0.2">
      <c r="B10" s="160"/>
      <c r="C10" s="161"/>
      <c r="D10" s="160" t="s">
        <v>317</v>
      </c>
      <c r="E10" s="160" t="s">
        <v>96</v>
      </c>
      <c r="F10" s="160"/>
      <c r="G10" s="161"/>
      <c r="H10" s="163">
        <v>2409686</v>
      </c>
      <c r="I10" s="164" t="s">
        <v>318</v>
      </c>
      <c r="J10" s="161"/>
      <c r="K10" s="161"/>
      <c r="L10" s="161" t="s">
        <v>280</v>
      </c>
      <c r="N10" s="165" t="s">
        <v>319</v>
      </c>
      <c r="O10" s="46" t="e">
        <f>#REF!</f>
        <v>#REF!</v>
      </c>
      <c r="Q10" s="166" t="s">
        <v>320</v>
      </c>
      <c r="R10" s="166"/>
      <c r="S10" s="166"/>
      <c r="T10" s="166"/>
      <c r="U10" s="166" t="s">
        <v>321</v>
      </c>
      <c r="V10" s="166"/>
      <c r="W10" s="166"/>
      <c r="X10" s="166"/>
      <c r="Y10" s="166" t="s">
        <v>322</v>
      </c>
      <c r="Z10" s="166"/>
      <c r="AA10" s="166"/>
      <c r="AB10" s="166"/>
    </row>
    <row r="11" spans="1:28" x14ac:dyDescent="0.2">
      <c r="B11" s="160"/>
      <c r="C11" s="161"/>
      <c r="D11" s="160" t="s">
        <v>100</v>
      </c>
      <c r="E11" s="160" t="s">
        <v>323</v>
      </c>
      <c r="F11" s="160"/>
      <c r="G11" s="161"/>
      <c r="H11" s="163">
        <v>2409674</v>
      </c>
      <c r="I11" s="164" t="s">
        <v>324</v>
      </c>
      <c r="J11" s="161"/>
      <c r="K11" s="161"/>
      <c r="L11" s="161"/>
      <c r="N11" s="165" t="s">
        <v>325</v>
      </c>
      <c r="O11" s="46" t="e">
        <f>#REF!</f>
        <v>#REF!</v>
      </c>
      <c r="Q11" t="s">
        <v>259</v>
      </c>
      <c r="R11" s="46" t="e">
        <f>O3</f>
        <v>#REF!</v>
      </c>
      <c r="S11" s="46"/>
      <c r="U11" t="s">
        <v>260</v>
      </c>
      <c r="V11" s="46" t="e">
        <f>O9</f>
        <v>#REF!</v>
      </c>
      <c r="Y11" t="s">
        <v>261</v>
      </c>
      <c r="Z11" s="46">
        <f>O13</f>
        <v>0</v>
      </c>
      <c r="AA11" s="46"/>
    </row>
    <row r="12" spans="1:28" x14ac:dyDescent="0.2">
      <c r="B12" s="160"/>
      <c r="C12" s="161"/>
      <c r="D12" s="161" t="s">
        <v>326</v>
      </c>
      <c r="E12" s="160" t="s">
        <v>327</v>
      </c>
      <c r="F12" s="160"/>
      <c r="G12" s="161"/>
      <c r="H12" s="163">
        <v>2409680</v>
      </c>
      <c r="I12" s="164" t="s">
        <v>328</v>
      </c>
      <c r="J12" s="161"/>
      <c r="K12" s="161"/>
      <c r="L12" s="161"/>
      <c r="N12" s="165" t="s">
        <v>274</v>
      </c>
      <c r="O12" s="46" t="e">
        <f>#REF!</f>
        <v>#REF!</v>
      </c>
      <c r="Q12" t="s">
        <v>272</v>
      </c>
      <c r="R12" s="46" t="e">
        <f>R11</f>
        <v>#REF!</v>
      </c>
      <c r="S12" s="46" t="e">
        <f>#REF!</f>
        <v>#REF!</v>
      </c>
      <c r="U12" t="s">
        <v>273</v>
      </c>
      <c r="V12" s="46" t="e">
        <f>O9</f>
        <v>#REF!</v>
      </c>
      <c r="W12" s="46" t="e">
        <f>#REF!</f>
        <v>#REF!</v>
      </c>
      <c r="Y12" t="s">
        <v>274</v>
      </c>
      <c r="Z12" s="46">
        <f>O13</f>
        <v>0</v>
      </c>
      <c r="AA12" s="46" t="e">
        <f>#REF!</f>
        <v>#REF!</v>
      </c>
    </row>
    <row r="13" spans="1:28" x14ac:dyDescent="0.2">
      <c r="B13" s="161"/>
      <c r="D13" s="160" t="s">
        <v>329</v>
      </c>
      <c r="E13" s="160" t="s">
        <v>330</v>
      </c>
      <c r="F13" s="161"/>
      <c r="G13" s="161"/>
      <c r="H13" s="163">
        <v>2409632</v>
      </c>
      <c r="I13" s="164" t="s">
        <v>331</v>
      </c>
      <c r="J13" s="161"/>
      <c r="K13" s="161"/>
      <c r="L13" s="161"/>
      <c r="N13" s="165" t="s">
        <v>261</v>
      </c>
      <c r="O13" s="46">
        <f>[3]Baustellenreporting!U116</f>
        <v>0</v>
      </c>
      <c r="Q13" t="s">
        <v>284</v>
      </c>
      <c r="R13" s="46" t="e">
        <f>SUM(R12:S12)-S13</f>
        <v>#REF!</v>
      </c>
      <c r="S13" s="46" t="e">
        <f>#REF!</f>
        <v>#REF!</v>
      </c>
      <c r="U13" t="s">
        <v>272</v>
      </c>
      <c r="V13" s="46" t="e">
        <f>SUM(V12:W12)-W13</f>
        <v>#REF!</v>
      </c>
      <c r="W13" s="46" t="e">
        <f>#REF!</f>
        <v>#REF!</v>
      </c>
      <c r="Y13" t="s">
        <v>273</v>
      </c>
      <c r="Z13" s="46" t="e">
        <f>SUM(Z12:AA12)-AA13</f>
        <v>#REF!</v>
      </c>
      <c r="AA13" s="46" t="e">
        <f>#REF!</f>
        <v>#REF!</v>
      </c>
    </row>
    <row r="14" spans="1:28" x14ac:dyDescent="0.2">
      <c r="B14" s="161"/>
      <c r="D14" s="161" t="s">
        <v>332</v>
      </c>
      <c r="E14" s="160" t="s">
        <v>83</v>
      </c>
      <c r="F14" s="161"/>
      <c r="G14" s="161"/>
      <c r="H14" s="163">
        <v>2409710</v>
      </c>
      <c r="I14" s="164" t="s">
        <v>333</v>
      </c>
      <c r="J14" s="161"/>
      <c r="K14" s="161"/>
      <c r="L14" s="161"/>
      <c r="N14" s="165" t="s">
        <v>334</v>
      </c>
      <c r="O14" s="46" t="e">
        <f>#REF!</f>
        <v>#REF!</v>
      </c>
      <c r="Q14" t="s">
        <v>292</v>
      </c>
      <c r="R14" s="46" t="e">
        <f>R13</f>
        <v>#REF!</v>
      </c>
      <c r="S14" s="46"/>
      <c r="U14" t="s">
        <v>293</v>
      </c>
      <c r="V14" s="46" t="e">
        <f>V13</f>
        <v>#REF!</v>
      </c>
      <c r="Y14" t="s">
        <v>294</v>
      </c>
      <c r="Z14" s="46" t="e">
        <f>Z13</f>
        <v>#REF!</v>
      </c>
      <c r="AA14" s="46"/>
    </row>
    <row r="15" spans="1:28" x14ac:dyDescent="0.2">
      <c r="B15" s="161"/>
      <c r="C15" s="161"/>
      <c r="D15" s="160" t="s">
        <v>335</v>
      </c>
      <c r="E15" s="160" t="s">
        <v>336</v>
      </c>
      <c r="F15" s="161"/>
      <c r="G15" s="161"/>
      <c r="H15" s="163">
        <v>2409704</v>
      </c>
      <c r="I15" s="164" t="s">
        <v>337</v>
      </c>
      <c r="J15" s="161"/>
      <c r="K15" s="161"/>
      <c r="L15" s="161"/>
      <c r="N15" s="165" t="s">
        <v>338</v>
      </c>
      <c r="O15" s="46" t="e">
        <f>#REF!</f>
        <v>#REF!</v>
      </c>
      <c r="Q15" t="s">
        <v>301</v>
      </c>
      <c r="R15" s="46" t="e">
        <f>R14</f>
        <v>#REF!</v>
      </c>
      <c r="S15" s="46" t="e">
        <f>R16-R14</f>
        <v>#REF!</v>
      </c>
      <c r="U15" t="s">
        <v>301</v>
      </c>
      <c r="V15" s="46" t="e">
        <f>V14</f>
        <v>#REF!</v>
      </c>
      <c r="W15" s="46" t="e">
        <f>V16-V14</f>
        <v>#REF!</v>
      </c>
      <c r="Y15" t="s">
        <v>301</v>
      </c>
      <c r="Z15" s="46" t="e">
        <f>Z14</f>
        <v>#REF!</v>
      </c>
      <c r="AA15" s="46" t="e">
        <f>Z14-Z16</f>
        <v>#REF!</v>
      </c>
    </row>
    <row r="16" spans="1:28" x14ac:dyDescent="0.2">
      <c r="B16" s="161"/>
      <c r="C16" s="161"/>
      <c r="D16" s="161" t="s">
        <v>339</v>
      </c>
      <c r="E16" s="160" t="s">
        <v>340</v>
      </c>
      <c r="F16" s="161"/>
      <c r="G16" s="161"/>
      <c r="H16" s="163">
        <v>2399309</v>
      </c>
      <c r="I16" s="164" t="s">
        <v>341</v>
      </c>
      <c r="J16" s="161"/>
      <c r="K16" s="161"/>
      <c r="L16" s="161"/>
      <c r="Q16" t="s">
        <v>342</v>
      </c>
      <c r="R16" s="46" t="e">
        <f>O7</f>
        <v>#REF!</v>
      </c>
      <c r="S16" s="46"/>
      <c r="U16" t="s">
        <v>343</v>
      </c>
      <c r="V16" s="46" t="e">
        <f>O11</f>
        <v>#REF!</v>
      </c>
      <c r="Y16" t="s">
        <v>344</v>
      </c>
      <c r="Z16" s="46" t="e">
        <f>O15</f>
        <v>#REF!</v>
      </c>
      <c r="AA16" s="46"/>
    </row>
    <row r="17" spans="2:17" x14ac:dyDescent="0.2">
      <c r="B17" s="161"/>
      <c r="C17" s="161"/>
      <c r="D17" s="161" t="s">
        <v>345</v>
      </c>
      <c r="E17" s="160" t="s">
        <v>346</v>
      </c>
      <c r="F17" s="161"/>
      <c r="G17" s="161"/>
      <c r="H17" s="163">
        <v>2409590</v>
      </c>
      <c r="I17" s="164" t="s">
        <v>347</v>
      </c>
      <c r="J17" s="161"/>
      <c r="K17" s="161"/>
      <c r="L17" s="161"/>
    </row>
    <row r="18" spans="2:17" x14ac:dyDescent="0.2">
      <c r="B18" s="161"/>
      <c r="C18" s="161"/>
      <c r="D18" s="160" t="s">
        <v>277</v>
      </c>
      <c r="E18" s="160" t="s">
        <v>348</v>
      </c>
      <c r="F18" s="161"/>
      <c r="G18" s="161"/>
      <c r="H18" s="163">
        <v>2409722</v>
      </c>
      <c r="I18" s="164" t="s">
        <v>349</v>
      </c>
      <c r="J18" s="161"/>
      <c r="K18" s="161"/>
      <c r="L18" s="161"/>
    </row>
    <row r="19" spans="2:17" x14ac:dyDescent="0.2">
      <c r="B19" s="161"/>
      <c r="C19" s="161"/>
      <c r="D19" s="161" t="s">
        <v>350</v>
      </c>
      <c r="E19" s="160"/>
      <c r="F19" s="161"/>
      <c r="G19" s="161"/>
      <c r="H19" s="163">
        <v>2409644</v>
      </c>
      <c r="I19" s="164" t="s">
        <v>351</v>
      </c>
      <c r="J19" s="161"/>
      <c r="K19" s="161"/>
      <c r="L19" s="161"/>
    </row>
    <row r="20" spans="2:17" x14ac:dyDescent="0.2">
      <c r="B20" s="161"/>
      <c r="C20" s="161"/>
      <c r="D20" s="160" t="s">
        <v>352</v>
      </c>
      <c r="E20" s="160"/>
      <c r="F20" s="161"/>
      <c r="G20" s="161"/>
      <c r="H20" s="163">
        <v>2417289</v>
      </c>
      <c r="I20" s="164" t="s">
        <v>353</v>
      </c>
      <c r="J20" s="161"/>
      <c r="K20" s="161"/>
      <c r="L20" s="161"/>
    </row>
    <row r="21" spans="2:17" x14ac:dyDescent="0.2">
      <c r="B21" s="161"/>
      <c r="C21" s="161"/>
      <c r="D21" s="161" t="s">
        <v>354</v>
      </c>
      <c r="E21" s="160"/>
      <c r="F21" s="161"/>
      <c r="G21" s="161"/>
      <c r="H21" s="163">
        <v>2417804</v>
      </c>
      <c r="I21" s="164" t="s">
        <v>355</v>
      </c>
      <c r="J21" s="161"/>
      <c r="K21" s="161"/>
      <c r="L21" s="161"/>
    </row>
    <row r="22" spans="2:17" x14ac:dyDescent="0.2">
      <c r="B22" s="161"/>
      <c r="C22" s="161"/>
      <c r="D22" s="160" t="s">
        <v>356</v>
      </c>
      <c r="E22" s="160"/>
      <c r="F22" s="161"/>
      <c r="G22" s="161"/>
      <c r="H22" s="163">
        <v>2417256</v>
      </c>
      <c r="I22" s="164" t="s">
        <v>357</v>
      </c>
      <c r="J22" s="161"/>
      <c r="K22" s="161"/>
      <c r="L22" s="161"/>
    </row>
    <row r="23" spans="2:17" x14ac:dyDescent="0.2">
      <c r="B23" s="161"/>
      <c r="C23" s="161"/>
      <c r="D23" s="161" t="s">
        <v>358</v>
      </c>
      <c r="E23" s="161"/>
      <c r="F23" s="161"/>
      <c r="G23" s="161"/>
      <c r="H23" s="163">
        <v>2418946</v>
      </c>
      <c r="I23" s="164" t="s">
        <v>359</v>
      </c>
      <c r="J23" s="161"/>
      <c r="K23" s="161"/>
      <c r="L23" s="161"/>
    </row>
    <row r="24" spans="2:17" x14ac:dyDescent="0.2">
      <c r="B24" s="161"/>
      <c r="C24" s="161"/>
      <c r="D24" s="160" t="s">
        <v>360</v>
      </c>
      <c r="E24" s="161"/>
      <c r="F24" s="161"/>
      <c r="G24" s="161"/>
      <c r="H24" s="163">
        <v>2417766</v>
      </c>
      <c r="I24" s="164" t="s">
        <v>361</v>
      </c>
      <c r="J24" s="161"/>
      <c r="K24" s="161"/>
      <c r="L24" s="161"/>
      <c r="Q24" s="46"/>
    </row>
    <row r="25" spans="2:17" x14ac:dyDescent="0.2">
      <c r="B25" s="161"/>
      <c r="C25" s="161"/>
      <c r="D25" s="160" t="s">
        <v>362</v>
      </c>
      <c r="E25" s="161"/>
      <c r="F25" s="161"/>
      <c r="G25" s="161"/>
      <c r="H25" s="163">
        <v>2417235</v>
      </c>
      <c r="I25" s="164" t="s">
        <v>363</v>
      </c>
      <c r="J25" s="161"/>
      <c r="K25" s="161"/>
      <c r="L25" s="161"/>
    </row>
    <row r="26" spans="2:17" x14ac:dyDescent="0.2">
      <c r="B26" s="161"/>
      <c r="C26" s="161"/>
      <c r="D26" s="161" t="s">
        <v>364</v>
      </c>
      <c r="E26" s="161"/>
      <c r="F26" s="161"/>
      <c r="G26" s="161"/>
      <c r="H26" s="163">
        <v>2418977</v>
      </c>
      <c r="I26" s="164" t="s">
        <v>365</v>
      </c>
      <c r="J26" s="161"/>
      <c r="K26" s="161"/>
      <c r="L26" s="161"/>
    </row>
    <row r="27" spans="2:17" x14ac:dyDescent="0.2">
      <c r="B27" s="161"/>
      <c r="C27" s="161"/>
      <c r="D27" s="160" t="s">
        <v>366</v>
      </c>
      <c r="E27" s="161"/>
      <c r="F27" s="161"/>
      <c r="G27" s="161"/>
      <c r="H27" s="163">
        <v>2419008</v>
      </c>
      <c r="I27" s="164" t="s">
        <v>367</v>
      </c>
      <c r="J27" s="161"/>
      <c r="K27" s="161"/>
      <c r="L27" s="161"/>
    </row>
    <row r="28" spans="2:17" x14ac:dyDescent="0.2">
      <c r="B28" s="161"/>
      <c r="C28" s="161"/>
      <c r="D28" s="160" t="s">
        <v>346</v>
      </c>
      <c r="E28" s="161"/>
      <c r="F28" s="161"/>
      <c r="G28" s="161"/>
      <c r="H28" s="163">
        <v>2419039</v>
      </c>
      <c r="I28" s="164" t="s">
        <v>368</v>
      </c>
      <c r="J28" s="161"/>
      <c r="K28" s="161"/>
      <c r="L28" s="161"/>
    </row>
    <row r="29" spans="2:17" x14ac:dyDescent="0.2">
      <c r="B29" s="161"/>
      <c r="C29" s="161"/>
      <c r="D29" s="161"/>
      <c r="E29" s="161"/>
      <c r="F29" s="161"/>
      <c r="G29" s="161"/>
      <c r="H29" s="163">
        <v>2419070</v>
      </c>
      <c r="I29" s="164" t="s">
        <v>369</v>
      </c>
      <c r="J29" s="161"/>
      <c r="K29" s="161"/>
      <c r="L29" s="161"/>
    </row>
    <row r="30" spans="2:17" x14ac:dyDescent="0.2">
      <c r="B30" s="161"/>
      <c r="C30" s="161"/>
      <c r="D30" s="161"/>
      <c r="E30" s="161"/>
      <c r="F30" s="161"/>
      <c r="G30" s="161"/>
      <c r="H30" s="163">
        <v>2425307</v>
      </c>
      <c r="I30" s="164" t="s">
        <v>370</v>
      </c>
      <c r="J30" s="161"/>
      <c r="K30" s="161"/>
      <c r="L30" s="161"/>
    </row>
    <row r="31" spans="2:17" x14ac:dyDescent="0.2">
      <c r="B31" s="161"/>
      <c r="C31" s="161"/>
      <c r="D31" s="161"/>
      <c r="E31" s="161"/>
      <c r="F31" s="161"/>
      <c r="G31" s="161"/>
      <c r="H31" s="163">
        <v>2425806</v>
      </c>
      <c r="I31" s="164" t="s">
        <v>371</v>
      </c>
      <c r="J31" s="161"/>
      <c r="K31" s="161"/>
      <c r="L31" s="161"/>
    </row>
    <row r="32" spans="2:17" x14ac:dyDescent="0.2">
      <c r="B32" s="161"/>
      <c r="C32" s="161"/>
      <c r="D32" s="161"/>
      <c r="E32" s="161"/>
      <c r="F32" s="161"/>
      <c r="G32" s="161"/>
      <c r="H32" s="163">
        <v>2411453</v>
      </c>
      <c r="I32" s="164" t="s">
        <v>372</v>
      </c>
      <c r="J32" s="161"/>
      <c r="K32" s="161"/>
      <c r="L32" s="161"/>
    </row>
    <row r="33" spans="2:12" x14ac:dyDescent="0.2">
      <c r="B33" s="161"/>
      <c r="C33" s="161"/>
      <c r="D33" s="161"/>
      <c r="E33" s="161"/>
      <c r="F33" s="161"/>
      <c r="G33" s="161"/>
      <c r="H33" s="163">
        <v>2411972</v>
      </c>
      <c r="I33" s="164" t="s">
        <v>373</v>
      </c>
      <c r="J33" s="161"/>
      <c r="K33" s="161"/>
      <c r="L33" s="161"/>
    </row>
    <row r="34" spans="2:12" x14ac:dyDescent="0.2">
      <c r="B34" s="161"/>
      <c r="C34" s="161"/>
      <c r="D34" s="161"/>
      <c r="E34" s="161"/>
      <c r="F34" s="161"/>
      <c r="G34" s="161"/>
      <c r="H34" s="163">
        <v>2425163</v>
      </c>
      <c r="I34" s="164" t="s">
        <v>374</v>
      </c>
      <c r="J34" s="161"/>
      <c r="K34" s="161"/>
      <c r="L34" s="161"/>
    </row>
    <row r="35" spans="2:12" x14ac:dyDescent="0.2">
      <c r="B35" s="161"/>
      <c r="C35" s="161"/>
      <c r="D35" s="161"/>
      <c r="E35" s="161"/>
      <c r="F35" s="161"/>
      <c r="G35" s="161"/>
      <c r="H35" s="163">
        <v>2425145</v>
      </c>
      <c r="I35" s="164" t="s">
        <v>375</v>
      </c>
      <c r="J35" s="161"/>
      <c r="K35" s="161"/>
      <c r="L35" s="161"/>
    </row>
    <row r="36" spans="2:12" x14ac:dyDescent="0.2">
      <c r="B36" s="161"/>
      <c r="C36" s="161"/>
      <c r="D36" s="161"/>
      <c r="E36" s="161"/>
      <c r="F36" s="161"/>
      <c r="G36" s="161"/>
      <c r="H36" s="163">
        <v>2425154</v>
      </c>
      <c r="I36" s="164" t="s">
        <v>376</v>
      </c>
      <c r="J36" s="161"/>
      <c r="K36" s="161"/>
      <c r="L36" s="161"/>
    </row>
    <row r="37" spans="2:12" x14ac:dyDescent="0.2">
      <c r="B37" s="161"/>
      <c r="C37" s="161"/>
      <c r="D37" s="161"/>
      <c r="E37" s="161"/>
      <c r="F37" s="161"/>
      <c r="G37" s="161"/>
      <c r="H37" s="163">
        <v>2416110</v>
      </c>
      <c r="I37" s="164" t="s">
        <v>377</v>
      </c>
      <c r="J37" s="161"/>
      <c r="K37" s="161"/>
      <c r="L37" s="161"/>
    </row>
    <row r="38" spans="2:12" x14ac:dyDescent="0.2">
      <c r="B38" s="161"/>
      <c r="C38" s="161"/>
      <c r="D38" s="161"/>
      <c r="E38" s="161"/>
      <c r="F38" s="161"/>
      <c r="G38" s="161"/>
      <c r="H38" s="163">
        <v>2415031</v>
      </c>
      <c r="I38" s="164" t="s">
        <v>378</v>
      </c>
      <c r="J38" s="161"/>
      <c r="K38" s="161"/>
      <c r="L38" s="161"/>
    </row>
    <row r="39" spans="2:12" x14ac:dyDescent="0.2">
      <c r="B39" s="161"/>
      <c r="C39" s="161"/>
      <c r="D39" s="161"/>
      <c r="E39" s="161"/>
      <c r="F39" s="161"/>
      <c r="G39" s="161"/>
      <c r="H39" s="163">
        <v>2416142</v>
      </c>
      <c r="I39" s="164" t="s">
        <v>379</v>
      </c>
      <c r="J39" s="161"/>
      <c r="K39" s="161"/>
      <c r="L39" s="161"/>
    </row>
    <row r="40" spans="2:12" x14ac:dyDescent="0.2">
      <c r="B40" s="161"/>
      <c r="C40" s="161"/>
      <c r="D40" s="161"/>
      <c r="E40" s="161"/>
      <c r="F40" s="161"/>
      <c r="G40" s="161"/>
      <c r="H40" s="163">
        <v>2424198</v>
      </c>
      <c r="I40" s="164" t="s">
        <v>380</v>
      </c>
      <c r="J40" s="161"/>
      <c r="K40" s="161"/>
      <c r="L40" s="161"/>
    </row>
    <row r="41" spans="2:12" x14ac:dyDescent="0.2">
      <c r="E41" s="161"/>
      <c r="H41" s="163">
        <v>2424291</v>
      </c>
      <c r="I41" s="164" t="s">
        <v>381</v>
      </c>
    </row>
    <row r="42" spans="2:12" x14ac:dyDescent="0.2">
      <c r="E42" s="161"/>
      <c r="H42" s="163">
        <v>2411667</v>
      </c>
      <c r="I42" s="164" t="s">
        <v>382</v>
      </c>
    </row>
    <row r="43" spans="2:12" x14ac:dyDescent="0.2">
      <c r="H43" s="163">
        <v>2427773</v>
      </c>
      <c r="I43" s="164" t="s">
        <v>383</v>
      </c>
    </row>
    <row r="44" spans="2:12" x14ac:dyDescent="0.2">
      <c r="H44" s="163">
        <v>2427824</v>
      </c>
      <c r="I44" s="164" t="s">
        <v>384</v>
      </c>
    </row>
    <row r="45" spans="2:12" x14ac:dyDescent="0.2">
      <c r="H45" s="163">
        <v>2427875</v>
      </c>
      <c r="I45" s="164" t="s">
        <v>385</v>
      </c>
    </row>
    <row r="46" spans="2:12" x14ac:dyDescent="0.2">
      <c r="H46" s="163">
        <v>2427926</v>
      </c>
      <c r="I46" s="164" t="s">
        <v>386</v>
      </c>
    </row>
    <row r="47" spans="2:12" x14ac:dyDescent="0.2">
      <c r="H47" s="163">
        <v>2427977</v>
      </c>
      <c r="I47" s="164" t="s">
        <v>387</v>
      </c>
    </row>
    <row r="48" spans="2:12" x14ac:dyDescent="0.2">
      <c r="H48" s="163">
        <v>2420158</v>
      </c>
      <c r="I48" s="164" t="s">
        <v>388</v>
      </c>
    </row>
    <row r="49" spans="8:21" x14ac:dyDescent="0.2">
      <c r="H49" s="163">
        <v>2427258</v>
      </c>
      <c r="I49" s="164" t="s">
        <v>236</v>
      </c>
      <c r="U49" s="167"/>
    </row>
    <row r="50" spans="8:21" x14ac:dyDescent="0.2">
      <c r="H50" s="163">
        <v>2416094</v>
      </c>
      <c r="I50" s="164" t="s">
        <v>389</v>
      </c>
    </row>
    <row r="51" spans="8:21" x14ac:dyDescent="0.2">
      <c r="H51" s="163">
        <v>2427309</v>
      </c>
      <c r="I51" s="164" t="s">
        <v>390</v>
      </c>
    </row>
    <row r="52" spans="8:21" x14ac:dyDescent="0.2">
      <c r="H52" s="163">
        <v>2427360</v>
      </c>
      <c r="I52" s="164" t="s">
        <v>391</v>
      </c>
    </row>
    <row r="53" spans="8:21" x14ac:dyDescent="0.2">
      <c r="H53" s="163">
        <v>2425760</v>
      </c>
      <c r="I53" s="164" t="s">
        <v>392</v>
      </c>
    </row>
    <row r="54" spans="8:21" x14ac:dyDescent="0.2">
      <c r="H54" s="163">
        <v>2409656</v>
      </c>
      <c r="I54" s="164" t="s">
        <v>393</v>
      </c>
    </row>
    <row r="55" spans="8:21" x14ac:dyDescent="0.2">
      <c r="H55" s="163">
        <v>2427418</v>
      </c>
      <c r="I55" s="164" t="s">
        <v>394</v>
      </c>
    </row>
    <row r="56" spans="8:21" x14ac:dyDescent="0.2">
      <c r="H56" s="163">
        <v>2424199</v>
      </c>
      <c r="I56" s="164" t="s">
        <v>395</v>
      </c>
    </row>
  </sheetData>
  <sheetProtection algorithmName="SHA-512" hashValue="4I3XmWL5s62RoBu67wZitsinix9eeGyFWc5m0KJiaPw6Ixt0KSgW2ze4e5GXIfjHVGtzE5skE/rg7HMD6aPqsQ==" saltValue="YR/5hX9NpZi2B04mwrTJ2g==" spinCount="100000" sheet="1" objects="1" scenarios="1"/>
  <dataValidations count="1">
    <dataValidation type="list" allowBlank="1" showInputMessage="1" showErrorMessage="1" sqref="C2:C5" xr:uid="{ACD8C47F-FE04-43C8-A07D-D991F9336634}">
      <formula1>$C$2:$C$5</formula1>
    </dataValidation>
  </dataValidation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3c06cb-e56f-44ef-a76d-05b9aa149d3b">
      <Terms xmlns="http://schemas.microsoft.com/office/infopath/2007/PartnerControls"/>
    </lcf76f155ced4ddcb4097134ff3c332f>
    <TaxCatchAll xmlns="e68c06b5-c5ba-43b3-8aaf-64b291a0da7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00BE698FA51644849CE20A65712DAD" ma:contentTypeVersion="13" ma:contentTypeDescription="Ein neues Dokument erstellen." ma:contentTypeScope="" ma:versionID="3b7e48ccc0cc2a1d18f2cb9b809466a4">
  <xsd:schema xmlns:xsd="http://www.w3.org/2001/XMLSchema" xmlns:xs="http://www.w3.org/2001/XMLSchema" xmlns:p="http://schemas.microsoft.com/office/2006/metadata/properties" xmlns:ns2="853c06cb-e56f-44ef-a76d-05b9aa149d3b" xmlns:ns3="e68c06b5-c5ba-43b3-8aaf-64b291a0da77" targetNamespace="http://schemas.microsoft.com/office/2006/metadata/properties" ma:root="true" ma:fieldsID="77b258c9975c49133774963ef0a2135d" ns2:_="" ns3:_="">
    <xsd:import namespace="853c06cb-e56f-44ef-a76d-05b9aa149d3b"/>
    <xsd:import namespace="e68c06b5-c5ba-43b3-8aaf-64b291a0d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c06cb-e56f-44ef-a76d-05b9aa149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6844fc06-83ba-4b6e-a0f7-15e181fd21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c06b5-c5ba-43b3-8aaf-64b291a0d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779d53d-17ca-4a2b-af13-c98e2154aa75}" ma:internalName="TaxCatchAll" ma:showField="CatchAllData" ma:web="e68c06b5-c5ba-43b3-8aaf-64b291a0da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D8B965-33E5-40A9-B820-A3EDF1861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051D2D-2214-497A-9B23-79B662120A47}">
  <ds:schemaRefs>
    <ds:schemaRef ds:uri="http://schemas.microsoft.com/office/2006/metadata/properties"/>
    <ds:schemaRef ds:uri="http://schemas.microsoft.com/office/infopath/2007/PartnerControls"/>
    <ds:schemaRef ds:uri="853c06cb-e56f-44ef-a76d-05b9aa149d3b"/>
    <ds:schemaRef ds:uri="e68c06b5-c5ba-43b3-8aaf-64b291a0da77"/>
  </ds:schemaRefs>
</ds:datastoreItem>
</file>

<file path=customXml/itemProps3.xml><?xml version="1.0" encoding="utf-8"?>
<ds:datastoreItem xmlns:ds="http://schemas.openxmlformats.org/officeDocument/2006/customXml" ds:itemID="{70EA3BAE-C6A7-4BA4-B346-6E213F1309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c06cb-e56f-44ef-a76d-05b9aa149d3b"/>
    <ds:schemaRef ds:uri="e68c06b5-c5ba-43b3-8aaf-64b291a0d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Checkliste</vt:lpstr>
      <vt:lpstr>KPI</vt:lpstr>
      <vt:lpstr>Avale</vt:lpstr>
      <vt:lpstr>Finanzierungen</vt:lpstr>
      <vt:lpstr>Qualitatives Reporting</vt:lpstr>
      <vt:lpstr>Baustellenreporting 2025-02 alt</vt:lpstr>
      <vt:lpstr>Baustellenreporting 02-2025</vt:lpstr>
      <vt:lpstr>Config</vt:lpstr>
      <vt:lpstr>'Baustellenreporting 02-2025'!Auftragsart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Letschert</dc:creator>
  <cp:keywords/>
  <dc:description/>
  <cp:lastModifiedBy>Philipp Blum</cp:lastModifiedBy>
  <cp:revision/>
  <dcterms:created xsi:type="dcterms:W3CDTF">2023-10-17T17:51:55Z</dcterms:created>
  <dcterms:modified xsi:type="dcterms:W3CDTF">2025-04-11T13:49:37Z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0x010100F600BE698FA51644849CE20A65712DAD</vt:lpwstr>
  </property>
  <property fmtid="{D5CDD505-2E9C-101B-9397-08002B2CF9AE}" pid="3" name="MediaServiceImageTags">
    <vt:lpwstr/>
  </property>
</Properties>
</file>