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ertinA\Documents\4VWX Herring\Acoustic Index Review Files\Acoustic Survey Reports\German Bank and Scots Bay Time Series\"/>
    </mc:Choice>
  </mc:AlternateContent>
  <xr:revisionPtr revIDLastSave="0" documentId="8_{DD0A13A9-01DF-405E-A8E0-71BF688B3FF1}" xr6:coauthVersionLast="47" xr6:coauthVersionMax="47" xr10:uidLastSave="{00000000-0000-0000-0000-000000000000}"/>
  <bookViews>
    <workbookView xWindow="-28920" yWindow="-120" windowWidth="29040" windowHeight="15840" activeTab="1" xr2:uid="{84E8BE5C-7B27-42BD-ADDE-1AF1E2C2605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1" l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Y4" i="1"/>
  <c r="Y3" i="1" s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</calcChain>
</file>

<file path=xl/sharedStrings.xml><?xml version="1.0" encoding="utf-8"?>
<sst xmlns="http://schemas.openxmlformats.org/spreadsheetml/2006/main" count="40" uniqueCount="18">
  <si>
    <t>1997*</t>
  </si>
  <si>
    <t>1998*</t>
  </si>
  <si>
    <t>Year</t>
  </si>
  <si>
    <t>Scots Bay (inbox)</t>
  </si>
  <si>
    <t>Scots Bay (outbox)</t>
  </si>
  <si>
    <t>German Bank total</t>
  </si>
  <si>
    <t>Overall 95% C.I. for plotting</t>
  </si>
  <si>
    <t>N/a</t>
  </si>
  <si>
    <t>n/a</t>
  </si>
  <si>
    <t>Scots SE (t)</t>
  </si>
  <si>
    <t>Scots 95% C.I. (SE*1.96)</t>
  </si>
  <si>
    <t>German SE (t)</t>
  </si>
  <si>
    <t>German 95% C.I. (SE*1.96)</t>
  </si>
  <si>
    <t>3-year Moving Average</t>
  </si>
  <si>
    <t>3-Year Moving Average SE(t)</t>
  </si>
  <si>
    <t>-</t>
  </si>
  <si>
    <t>3-year moving average 95% C.I.</t>
  </si>
  <si>
    <t>Scots Bay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</si>
</sst>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6"/>
      <name val="Arial Narrow"/>
      <family val="2"/>
    </font>
    <font>
      <b/>
      <sz val="16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28"/>
      </left>
      <right style="medium">
        <color indexed="64"/>
      </right>
      <top style="medium">
        <color indexed="28"/>
      </top>
      <bottom style="medium">
        <color indexed="64"/>
      </bottom>
      <diagonal/>
    </border>
    <border>
      <left/>
      <right style="medium">
        <color indexed="64"/>
      </right>
      <top style="medium">
        <color indexed="2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2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2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1" applyFont="1" applyBorder="1" applyAlignment="1">
      <alignment horizontal="left" vertical="top" wrapText="1"/>
    </xf>
    <xf numFmtId="0" fontId="3" fillId="2" borderId="2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left"/>
    </xf>
    <xf numFmtId="3" fontId="3" fillId="2" borderId="6" xfId="1" applyNumberFormat="1" applyFont="1" applyFill="1" applyBorder="1" applyAlignment="1">
      <alignment horizontal="right" vertical="top" wrapText="1"/>
    </xf>
    <xf numFmtId="3" fontId="4" fillId="0" borderId="6" xfId="1" applyNumberFormat="1" applyFont="1" applyBorder="1" applyAlignment="1">
      <alignment horizontal="right" vertical="top" wrapText="1"/>
    </xf>
    <xf numFmtId="3" fontId="3" fillId="0" borderId="7" xfId="1" applyNumberFormat="1" applyFont="1" applyBorder="1" applyAlignment="1">
      <alignment horizontal="right" vertical="top" wrapText="1"/>
    </xf>
    <xf numFmtId="3" fontId="3" fillId="0" borderId="8" xfId="1" applyNumberFormat="1" applyFont="1" applyBorder="1" applyAlignment="1">
      <alignment horizontal="right" vertical="top" wrapText="1"/>
    </xf>
    <xf numFmtId="3" fontId="6" fillId="0" borderId="7" xfId="1" applyNumberFormat="1" applyFont="1" applyBorder="1" applyAlignment="1">
      <alignment horizontal="right" vertical="top" wrapText="1"/>
    </xf>
    <xf numFmtId="3" fontId="6" fillId="0" borderId="7" xfId="2" applyNumberFormat="1" applyFont="1" applyBorder="1" applyAlignment="1">
      <alignment horizontal="right" vertical="top" wrapText="1"/>
    </xf>
    <xf numFmtId="3" fontId="6" fillId="0" borderId="8" xfId="2" applyNumberFormat="1" applyFont="1" applyBorder="1" applyAlignment="1">
      <alignment horizontal="right" vertical="top" wrapText="1"/>
    </xf>
    <xf numFmtId="3" fontId="6" fillId="3" borderId="8" xfId="2" applyNumberFormat="1" applyFont="1" applyFill="1" applyBorder="1" applyAlignment="1">
      <alignment horizontal="right" vertical="top" wrapText="1"/>
    </xf>
    <xf numFmtId="0" fontId="3" fillId="0" borderId="6" xfId="1" applyFont="1" applyBorder="1"/>
    <xf numFmtId="3" fontId="3" fillId="0" borderId="6" xfId="1" applyNumberFormat="1" applyFont="1" applyBorder="1" applyAlignment="1">
      <alignment horizontal="center" vertical="top" wrapText="1"/>
    </xf>
    <xf numFmtId="3" fontId="3" fillId="0" borderId="6" xfId="1" applyNumberFormat="1" applyFont="1" applyBorder="1" applyAlignment="1">
      <alignment horizontal="right" vertical="top" wrapText="1"/>
    </xf>
    <xf numFmtId="3" fontId="3" fillId="0" borderId="9" xfId="1" applyNumberFormat="1" applyFont="1" applyBorder="1" applyAlignment="1">
      <alignment horizontal="right" vertical="top" wrapText="1"/>
    </xf>
    <xf numFmtId="3" fontId="4" fillId="0" borderId="10" xfId="1" applyNumberFormat="1" applyFont="1" applyBorder="1" applyAlignment="1">
      <alignment horizontal="right" vertical="top" wrapText="1"/>
    </xf>
    <xf numFmtId="3" fontId="6" fillId="0" borderId="10" xfId="1" applyNumberFormat="1" applyFont="1" applyBorder="1" applyAlignment="1">
      <alignment horizontal="right" vertical="top" wrapText="1"/>
    </xf>
    <xf numFmtId="3" fontId="6" fillId="0" borderId="10" xfId="2" applyNumberFormat="1" applyFont="1" applyBorder="1" applyAlignment="1">
      <alignment horizontal="right" vertical="top" wrapText="1"/>
    </xf>
    <xf numFmtId="3" fontId="6" fillId="0" borderId="9" xfId="2" applyNumberFormat="1" applyFont="1" applyBorder="1" applyAlignment="1">
      <alignment horizontal="right" vertical="top" wrapText="1"/>
    </xf>
    <xf numFmtId="3" fontId="6" fillId="3" borderId="9" xfId="2" applyNumberFormat="1" applyFont="1" applyFill="1" applyBorder="1" applyAlignment="1">
      <alignment horizontal="right" vertical="top" wrapText="1"/>
    </xf>
    <xf numFmtId="0" fontId="4" fillId="0" borderId="11" xfId="1" applyFont="1" applyBorder="1" applyAlignment="1">
      <alignment horizontal="right"/>
    </xf>
    <xf numFmtId="3" fontId="3" fillId="2" borderId="12" xfId="1" applyNumberFormat="1" applyFont="1" applyFill="1" applyBorder="1" applyAlignment="1">
      <alignment horizontal="right" vertical="top" wrapText="1"/>
    </xf>
    <xf numFmtId="3" fontId="3" fillId="4" borderId="13" xfId="1" applyNumberFormat="1" applyFont="1" applyFill="1" applyBorder="1" applyAlignment="1">
      <alignment horizontal="right" vertical="top" wrapText="1"/>
    </xf>
    <xf numFmtId="3" fontId="3" fillId="4" borderId="13" xfId="1" applyNumberFormat="1" applyFont="1" applyFill="1" applyBorder="1" applyAlignment="1">
      <alignment horizontal="center" vertical="top" wrapText="1"/>
    </xf>
    <xf numFmtId="3" fontId="3" fillId="4" borderId="12" xfId="1" applyNumberFormat="1" applyFont="1" applyFill="1" applyBorder="1" applyAlignment="1">
      <alignment horizontal="right" vertical="top" wrapText="1"/>
    </xf>
    <xf numFmtId="3" fontId="6" fillId="4" borderId="14" xfId="1" applyNumberFormat="1" applyFont="1" applyFill="1" applyBorder="1" applyAlignment="1">
      <alignment horizontal="right" vertical="top" wrapText="1"/>
    </xf>
    <xf numFmtId="3" fontId="6" fillId="4" borderId="13" xfId="1" applyNumberFormat="1" applyFont="1" applyFill="1" applyBorder="1" applyAlignment="1">
      <alignment horizontal="right" vertical="top" wrapText="1"/>
    </xf>
    <xf numFmtId="0" fontId="6" fillId="0" borderId="6" xfId="2" applyFont="1" applyBorder="1" applyAlignment="1">
      <alignment vertical="top" wrapText="1"/>
    </xf>
    <xf numFmtId="0" fontId="1" fillId="0" borderId="0" xfId="2"/>
    <xf numFmtId="1" fontId="1" fillId="0" borderId="0" xfId="2" applyNumberFormat="1"/>
    <xf numFmtId="0" fontId="6" fillId="0" borderId="0" xfId="1" applyFont="1" applyAlignment="1">
      <alignment vertical="top" wrapText="1"/>
    </xf>
    <xf numFmtId="0" fontId="1" fillId="0" borderId="0" xfId="1"/>
    <xf numFmtId="3" fontId="1" fillId="0" borderId="0" xfId="1" applyNumberFormat="1"/>
    <xf numFmtId="3" fontId="7" fillId="3" borderId="15" xfId="0" applyNumberFormat="1" applyFont="1" applyFill="1" applyBorder="1" applyAlignment="1">
      <alignment horizontal="center" vertical="center" wrapText="1" readingOrder="1"/>
    </xf>
    <xf numFmtId="3" fontId="8" fillId="3" borderId="15" xfId="0" applyNumberFormat="1" applyFont="1" applyFill="1" applyBorder="1" applyAlignment="1">
      <alignment horizontal="center" vertical="center" wrapText="1" readingOrder="1"/>
    </xf>
    <xf numFmtId="3" fontId="1" fillId="0" borderId="0" xfId="2" applyNumberFormat="1"/>
    <xf numFmtId="164" fontId="1" fillId="0" borderId="0" xfId="3" applyNumberFormat="1"/>
  </cellXfs>
  <cellStyles count="4">
    <cellStyle name="Comma 9 2" xfId="3" xr:uid="{A3FE7F2C-7186-43AB-B5F7-1DCDD67A269C}"/>
    <cellStyle name="Normal" xfId="0" builtinId="0"/>
    <cellStyle name="Normal 3 2" xfId="2" xr:uid="{969FD0A1-DF71-4096-8429-7B0AB2C60F03}"/>
    <cellStyle name="Normal 4 2" xfId="1" xr:uid="{3B373860-96FF-4388-BFB5-976E72231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B165-5EF5-44A4-90CC-70E7CD5154FC}">
  <dimension ref="A1:AA25"/>
  <sheetViews>
    <sheetView workbookViewId="0">
      <selection activeCell="A21" sqref="A21:AA25"/>
    </sheetView>
  </sheetViews>
  <sheetFormatPr defaultRowHeight="14.4" x14ac:dyDescent="0.3"/>
  <sheetData>
    <row r="1" spans="1:27" ht="15.6" thickBot="1" x14ac:dyDescent="0.35">
      <c r="A1" s="1" t="s">
        <v>2</v>
      </c>
      <c r="B1" s="2" t="s">
        <v>0</v>
      </c>
      <c r="C1" s="2" t="s">
        <v>1</v>
      </c>
      <c r="D1" s="3">
        <v>1999</v>
      </c>
      <c r="E1" s="3">
        <v>2000</v>
      </c>
      <c r="F1" s="4">
        <v>2001</v>
      </c>
      <c r="G1" s="4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5">
        <v>2010</v>
      </c>
      <c r="P1" s="6">
        <v>2011</v>
      </c>
      <c r="Q1" s="6">
        <v>2012</v>
      </c>
      <c r="R1" s="6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7">
        <v>2021</v>
      </c>
      <c r="AA1" s="7">
        <v>2022</v>
      </c>
    </row>
    <row r="2" spans="1:27" ht="15.6" x14ac:dyDescent="0.3">
      <c r="A2" s="8" t="s">
        <v>3</v>
      </c>
      <c r="B2" s="9">
        <v>160200</v>
      </c>
      <c r="C2" s="9">
        <v>72500</v>
      </c>
      <c r="D2" s="10">
        <v>40651.909090909096</v>
      </c>
      <c r="E2" s="10">
        <v>167942.5</v>
      </c>
      <c r="F2" s="11">
        <v>195252.73593783873</v>
      </c>
      <c r="G2" s="11">
        <v>116403.82122613493</v>
      </c>
      <c r="H2" s="12">
        <v>105779</v>
      </c>
      <c r="I2" s="12">
        <v>98692</v>
      </c>
      <c r="J2" s="12">
        <v>20064</v>
      </c>
      <c r="K2" s="12">
        <v>30865</v>
      </c>
      <c r="L2" s="12">
        <v>44535.65358946714</v>
      </c>
      <c r="M2" s="12">
        <v>20651.388542963887</v>
      </c>
      <c r="N2" s="11">
        <v>72320.62755591239</v>
      </c>
      <c r="O2" s="12">
        <v>36566.549610006856</v>
      </c>
      <c r="P2" s="11">
        <v>90606.342352814871</v>
      </c>
      <c r="Q2" s="11">
        <v>122837.26151140597</v>
      </c>
      <c r="R2" s="13">
        <v>58521.259592213697</v>
      </c>
      <c r="S2" s="14">
        <v>186805.1746774487</v>
      </c>
      <c r="T2" s="14">
        <v>228154.07201414046</v>
      </c>
      <c r="U2" s="14">
        <v>98201.048904184368</v>
      </c>
      <c r="V2" s="14">
        <v>133403.66647176101</v>
      </c>
      <c r="W2" s="14">
        <v>129463.29030083296</v>
      </c>
      <c r="X2" s="15">
        <v>80003.305407539039</v>
      </c>
      <c r="Y2" s="15">
        <v>164985</v>
      </c>
      <c r="Z2" s="15">
        <v>65776</v>
      </c>
      <c r="AA2" s="16">
        <v>182156</v>
      </c>
    </row>
    <row r="3" spans="1:27" ht="15.6" x14ac:dyDescent="0.3">
      <c r="A3" s="8" t="s">
        <v>4</v>
      </c>
      <c r="B3" s="9"/>
      <c r="C3" s="9"/>
      <c r="D3" s="10">
        <v>0</v>
      </c>
      <c r="E3" s="10">
        <v>0</v>
      </c>
      <c r="F3" s="17">
        <v>0</v>
      </c>
      <c r="G3" s="17">
        <v>0</v>
      </c>
      <c r="H3" s="18">
        <v>0</v>
      </c>
      <c r="I3" s="19">
        <v>0</v>
      </c>
      <c r="J3" s="19">
        <v>0</v>
      </c>
      <c r="K3" s="19">
        <v>0</v>
      </c>
      <c r="L3" s="19">
        <v>1309.9240008380657</v>
      </c>
      <c r="M3" s="19">
        <v>106.61145703611457</v>
      </c>
      <c r="N3" s="19">
        <v>5182.3724440876176</v>
      </c>
      <c r="O3" s="20">
        <v>10321.250389993142</v>
      </c>
      <c r="P3" s="21">
        <v>31977.957647185125</v>
      </c>
      <c r="Q3" s="19">
        <v>37768.438488594009</v>
      </c>
      <c r="R3" s="22">
        <v>7661.5404077863041</v>
      </c>
      <c r="S3" s="23">
        <v>4196.4253225513039</v>
      </c>
      <c r="T3" s="23">
        <v>21070.67919245331</v>
      </c>
      <c r="U3" s="23">
        <v>2584.7621772950133</v>
      </c>
      <c r="V3" s="23">
        <v>8562.3335282389853</v>
      </c>
      <c r="W3" s="23">
        <v>10187.265871578966</v>
      </c>
      <c r="X3" s="24">
        <v>53328.449457788149</v>
      </c>
      <c r="Y3" s="24">
        <f>Y4-Y2</f>
        <v>0</v>
      </c>
      <c r="Z3" s="24">
        <f>Z4-Z2</f>
        <v>71369.899999999994</v>
      </c>
      <c r="AA3" s="25">
        <f>AA4-AA2</f>
        <v>-105598</v>
      </c>
    </row>
    <row r="4" spans="1:27" ht="15.6" x14ac:dyDescent="0.3">
      <c r="A4" s="26" t="s">
        <v>5</v>
      </c>
      <c r="B4" s="27">
        <f t="shared" ref="B4:W4" si="0">SUM(B2:B3)</f>
        <v>160200</v>
      </c>
      <c r="C4" s="27">
        <f t="shared" si="0"/>
        <v>72500</v>
      </c>
      <c r="D4" s="28">
        <f t="shared" si="0"/>
        <v>40651.909090909096</v>
      </c>
      <c r="E4" s="28">
        <f t="shared" si="0"/>
        <v>167942.5</v>
      </c>
      <c r="F4" s="28">
        <f t="shared" si="0"/>
        <v>195252.73593783873</v>
      </c>
      <c r="G4" s="28">
        <f t="shared" si="0"/>
        <v>116403.82122613493</v>
      </c>
      <c r="H4" s="29">
        <f t="shared" si="0"/>
        <v>105779</v>
      </c>
      <c r="I4" s="28">
        <f t="shared" si="0"/>
        <v>98692</v>
      </c>
      <c r="J4" s="28">
        <f t="shared" si="0"/>
        <v>20064</v>
      </c>
      <c r="K4" s="28">
        <f t="shared" si="0"/>
        <v>30865</v>
      </c>
      <c r="L4" s="28">
        <f t="shared" si="0"/>
        <v>45845.577590305205</v>
      </c>
      <c r="M4" s="28">
        <f t="shared" si="0"/>
        <v>20758</v>
      </c>
      <c r="N4" s="30">
        <f t="shared" si="0"/>
        <v>77503</v>
      </c>
      <c r="O4" s="28">
        <f t="shared" si="0"/>
        <v>46887.799999999996</v>
      </c>
      <c r="P4" s="28">
        <f t="shared" si="0"/>
        <v>122584.29999999999</v>
      </c>
      <c r="Q4" s="28">
        <f t="shared" si="0"/>
        <v>160605.69999999998</v>
      </c>
      <c r="R4" s="31">
        <f t="shared" si="0"/>
        <v>66182.8</v>
      </c>
      <c r="S4" s="31">
        <f t="shared" si="0"/>
        <v>191001.60000000001</v>
      </c>
      <c r="T4" s="31">
        <f t="shared" si="0"/>
        <v>249224.75120659376</v>
      </c>
      <c r="U4" s="31">
        <f t="shared" si="0"/>
        <v>100785.81108147938</v>
      </c>
      <c r="V4" s="31">
        <f t="shared" si="0"/>
        <v>141966</v>
      </c>
      <c r="W4" s="31">
        <f t="shared" si="0"/>
        <v>139650.55617241192</v>
      </c>
      <c r="X4" s="32">
        <v>147137.81457598603</v>
      </c>
      <c r="Y4" s="32">
        <f>Y2</f>
        <v>164985</v>
      </c>
      <c r="Z4" s="32">
        <v>137145.9</v>
      </c>
      <c r="AA4" s="32">
        <v>76558</v>
      </c>
    </row>
    <row r="5" spans="1:27" ht="55.2" x14ac:dyDescent="0.3">
      <c r="A5" s="33" t="s">
        <v>6</v>
      </c>
      <c r="B5" s="34" t="s">
        <v>7</v>
      </c>
      <c r="C5" s="34" t="s">
        <v>8</v>
      </c>
      <c r="D5" s="35">
        <v>301344.0808</v>
      </c>
      <c r="E5" s="35">
        <v>216512.60147999998</v>
      </c>
      <c r="F5" s="35">
        <v>194877.50016000003</v>
      </c>
      <c r="G5" s="35">
        <v>136634.62428000002</v>
      </c>
      <c r="H5" s="35">
        <v>140727.89808000001</v>
      </c>
      <c r="I5" s="35">
        <v>135414.6752</v>
      </c>
      <c r="J5" s="35">
        <v>137474.01779999997</v>
      </c>
      <c r="K5" s="35">
        <v>102724.33695999999</v>
      </c>
      <c r="L5" s="35">
        <v>225522.65679999997</v>
      </c>
      <c r="M5" s="35">
        <v>118398.6216</v>
      </c>
      <c r="N5" s="35">
        <v>148020.99536</v>
      </c>
      <c r="O5" s="35">
        <v>66874.709999999992</v>
      </c>
      <c r="P5" s="35">
        <v>173100.99071999997</v>
      </c>
      <c r="Q5" s="35">
        <v>78836.954559999998</v>
      </c>
      <c r="R5" s="35">
        <v>133137.35707999999</v>
      </c>
      <c r="S5" s="35">
        <v>159011.86980000001</v>
      </c>
      <c r="T5" s="35">
        <v>95433.134999999995</v>
      </c>
      <c r="U5" s="35">
        <v>90084.692879999988</v>
      </c>
      <c r="V5" s="35">
        <v>108577.37519999999</v>
      </c>
      <c r="W5" s="35">
        <v>124567.64320000001</v>
      </c>
      <c r="X5" s="35">
        <v>83557.622400000007</v>
      </c>
      <c r="Y5" s="35">
        <v>89259.79</v>
      </c>
      <c r="Z5">
        <v>196752.1</v>
      </c>
      <c r="AA5">
        <v>140006.5</v>
      </c>
    </row>
    <row r="6" spans="1:27" ht="27.6" x14ac:dyDescent="0.3">
      <c r="A6" s="36" t="s">
        <v>9</v>
      </c>
      <c r="B6" s="37"/>
      <c r="C6" s="37"/>
      <c r="D6" s="38">
        <v>6815.9949658175228</v>
      </c>
      <c r="E6" s="38">
        <v>52071.676446836194</v>
      </c>
      <c r="F6" s="38">
        <v>93037.351985167566</v>
      </c>
      <c r="G6" s="38">
        <v>30906.400287274148</v>
      </c>
      <c r="H6" s="38">
        <v>27764.676106451538</v>
      </c>
      <c r="I6" s="38">
        <v>30003.769194977831</v>
      </c>
      <c r="J6" s="38">
        <v>9271.1449487471764</v>
      </c>
      <c r="K6" s="38">
        <v>5810.2390797791049</v>
      </c>
      <c r="L6" s="38">
        <v>28215.425044542277</v>
      </c>
      <c r="M6" s="38">
        <v>19252.00789852567</v>
      </c>
      <c r="N6" s="38">
        <v>20349.858724647122</v>
      </c>
      <c r="O6" s="38">
        <v>10564.948689963747</v>
      </c>
      <c r="P6" s="38">
        <v>23316.253104297488</v>
      </c>
      <c r="Q6" s="38">
        <v>22495.127433536709</v>
      </c>
      <c r="R6" s="38">
        <v>9597.8092420580997</v>
      </c>
      <c r="S6" s="38">
        <v>49852.730697904393</v>
      </c>
      <c r="T6" s="38">
        <v>32311.523776904207</v>
      </c>
      <c r="U6" s="38">
        <v>24548.389207409855</v>
      </c>
      <c r="V6" s="38">
        <v>31552.659645000283</v>
      </c>
      <c r="W6" s="38">
        <v>58656.57604644489</v>
      </c>
      <c r="X6" s="38">
        <v>18889.288746806051</v>
      </c>
      <c r="Y6" s="38">
        <v>25910.87</v>
      </c>
      <c r="Z6" s="39">
        <v>36416</v>
      </c>
      <c r="AA6" s="40">
        <v>68961.56</v>
      </c>
    </row>
    <row r="7" spans="1:27" ht="55.2" x14ac:dyDescent="0.3">
      <c r="A7" s="36" t="s">
        <v>10</v>
      </c>
      <c r="B7" s="37"/>
      <c r="C7" s="37"/>
      <c r="D7" s="41">
        <f t="shared" ref="D7:Y7" si="1">D6*1.96</f>
        <v>13359.350133002345</v>
      </c>
      <c r="E7" s="41">
        <f t="shared" si="1"/>
        <v>102060.48583579894</v>
      </c>
      <c r="F7" s="41">
        <f t="shared" si="1"/>
        <v>182353.20989092844</v>
      </c>
      <c r="G7" s="41">
        <f t="shared" si="1"/>
        <v>60576.54456305733</v>
      </c>
      <c r="H7" s="41">
        <f t="shared" si="1"/>
        <v>54418.765168645012</v>
      </c>
      <c r="I7" s="41">
        <f t="shared" si="1"/>
        <v>58807.387622156544</v>
      </c>
      <c r="J7" s="41">
        <f t="shared" si="1"/>
        <v>18171.444099544464</v>
      </c>
      <c r="K7" s="41">
        <f t="shared" si="1"/>
        <v>11388.068596367046</v>
      </c>
      <c r="L7" s="41">
        <f t="shared" si="1"/>
        <v>55302.233087302862</v>
      </c>
      <c r="M7" s="41">
        <f t="shared" si="1"/>
        <v>37733.935481110311</v>
      </c>
      <c r="N7" s="41">
        <f t="shared" si="1"/>
        <v>39885.723100308358</v>
      </c>
      <c r="O7" s="41">
        <f t="shared" si="1"/>
        <v>20707.299432328942</v>
      </c>
      <c r="P7" s="41">
        <f t="shared" si="1"/>
        <v>45699.856084423074</v>
      </c>
      <c r="Q7" s="41">
        <f t="shared" si="1"/>
        <v>44090.449769731946</v>
      </c>
      <c r="R7" s="41">
        <f t="shared" si="1"/>
        <v>18811.706114433877</v>
      </c>
      <c r="S7" s="41">
        <f t="shared" si="1"/>
        <v>97711.352167892604</v>
      </c>
      <c r="T7" s="41">
        <f t="shared" si="1"/>
        <v>63330.586602732241</v>
      </c>
      <c r="U7" s="41">
        <f t="shared" si="1"/>
        <v>48114.842846523316</v>
      </c>
      <c r="V7" s="41">
        <f t="shared" si="1"/>
        <v>61843.212904200554</v>
      </c>
      <c r="W7" s="41">
        <f t="shared" si="1"/>
        <v>114966.88905103198</v>
      </c>
      <c r="X7" s="41">
        <f t="shared" si="1"/>
        <v>37023.00594373986</v>
      </c>
      <c r="Y7" s="41">
        <f t="shared" si="1"/>
        <v>50785.305199999995</v>
      </c>
      <c r="Z7" s="41">
        <f>Z6*1.96</f>
        <v>71375.360000000001</v>
      </c>
      <c r="AA7" s="41">
        <f>AA6*1.96</f>
        <v>135164.65760000001</v>
      </c>
    </row>
    <row r="8" spans="1:27" ht="27.6" x14ac:dyDescent="0.3">
      <c r="A8" s="36" t="s">
        <v>11</v>
      </c>
      <c r="B8" s="37"/>
      <c r="C8" s="37"/>
      <c r="D8" s="41">
        <v>153681.07906682169</v>
      </c>
      <c r="E8" s="41">
        <v>97629.939677802467</v>
      </c>
      <c r="F8" s="41">
        <v>35391.720028401054</v>
      </c>
      <c r="G8" s="41">
        <v>62367.442930460456</v>
      </c>
      <c r="H8" s="41">
        <v>66160.109350788931</v>
      </c>
      <c r="I8" s="41">
        <v>62284.374497392571</v>
      </c>
      <c r="J8" s="41">
        <v>69536.579779973588</v>
      </c>
      <c r="K8" s="41">
        <v>52086.777977783844</v>
      </c>
      <c r="L8" s="41">
        <v>111500.65626712635</v>
      </c>
      <c r="M8" s="41">
        <v>57382.494647186162</v>
      </c>
      <c r="N8" s="41">
        <v>72761.349821956013</v>
      </c>
      <c r="O8" s="41">
        <v>32337.704429217218</v>
      </c>
      <c r="P8" s="41">
        <v>85113.100290561328</v>
      </c>
      <c r="Q8" s="41">
        <v>33247.044235197354</v>
      </c>
      <c r="R8" s="41">
        <v>67218.459331640101</v>
      </c>
      <c r="S8" s="41">
        <v>63792.360079481201</v>
      </c>
      <c r="T8" s="41">
        <v>36616.553818452172</v>
      </c>
      <c r="U8" s="41">
        <v>38757.972115440258</v>
      </c>
      <c r="V8" s="41">
        <v>45414.482808504101</v>
      </c>
      <c r="W8" s="41">
        <v>24430.074673695235</v>
      </c>
      <c r="X8" s="41">
        <v>37383.254784820645</v>
      </c>
      <c r="Y8" s="41">
        <v>37451.07</v>
      </c>
      <c r="Z8" s="42">
        <v>70982.02</v>
      </c>
      <c r="AA8" s="40">
        <v>11734.95</v>
      </c>
    </row>
    <row r="9" spans="1:27" ht="55.2" x14ac:dyDescent="0.3">
      <c r="A9" s="36" t="s">
        <v>12</v>
      </c>
      <c r="B9" s="37"/>
      <c r="C9" s="37"/>
      <c r="D9" s="41">
        <f t="shared" ref="D9:Z9" si="2">D8*1.96</f>
        <v>301214.91497097054</v>
      </c>
      <c r="E9" s="41">
        <f t="shared" si="2"/>
        <v>191354.68176849282</v>
      </c>
      <c r="F9" s="41">
        <f t="shared" si="2"/>
        <v>69367.77125566607</v>
      </c>
      <c r="G9" s="41">
        <f t="shared" si="2"/>
        <v>122240.18814370249</v>
      </c>
      <c r="H9" s="41">
        <f t="shared" si="2"/>
        <v>129673.81432754631</v>
      </c>
      <c r="I9" s="41">
        <f t="shared" si="2"/>
        <v>122077.37401488944</v>
      </c>
      <c r="J9" s="41">
        <f t="shared" si="2"/>
        <v>136291.69636874823</v>
      </c>
      <c r="K9" s="41">
        <f t="shared" si="2"/>
        <v>102090.08483645633</v>
      </c>
      <c r="L9" s="41">
        <f t="shared" si="2"/>
        <v>218541.28628356764</v>
      </c>
      <c r="M9" s="41">
        <f t="shared" si="2"/>
        <v>112469.68950848488</v>
      </c>
      <c r="N9" s="41">
        <f t="shared" si="2"/>
        <v>142612.24565103379</v>
      </c>
      <c r="O9" s="41">
        <f t="shared" si="2"/>
        <v>63381.900681265746</v>
      </c>
      <c r="P9" s="41">
        <f t="shared" si="2"/>
        <v>166821.67656950021</v>
      </c>
      <c r="Q9" s="41">
        <f t="shared" si="2"/>
        <v>65164.206700986811</v>
      </c>
      <c r="R9" s="41">
        <f t="shared" si="2"/>
        <v>131748.1802900146</v>
      </c>
      <c r="S9" s="41">
        <f t="shared" si="2"/>
        <v>125033.02575578315</v>
      </c>
      <c r="T9" s="41">
        <f t="shared" si="2"/>
        <v>71768.445484166252</v>
      </c>
      <c r="U9" s="41">
        <f t="shared" si="2"/>
        <v>75965.62534626291</v>
      </c>
      <c r="V9" s="41">
        <f t="shared" si="2"/>
        <v>89012.386304668034</v>
      </c>
      <c r="W9" s="41">
        <f t="shared" si="2"/>
        <v>47882.946360442656</v>
      </c>
      <c r="X9" s="41">
        <f t="shared" si="2"/>
        <v>73271.17937824846</v>
      </c>
      <c r="Y9" s="41">
        <f t="shared" si="2"/>
        <v>73404.097200000004</v>
      </c>
      <c r="Z9" s="41">
        <f t="shared" si="2"/>
        <v>139124.7592</v>
      </c>
      <c r="AA9" s="41">
        <f>AA8*1.96</f>
        <v>23000.502</v>
      </c>
    </row>
    <row r="10" spans="1:27" x14ac:dyDescent="0.3">
      <c r="A10" t="s">
        <v>13</v>
      </c>
      <c r="F10">
        <v>433336.36627122399</v>
      </c>
      <c r="G10">
        <v>434480.86674125848</v>
      </c>
      <c r="H10">
        <v>407477.82342199463</v>
      </c>
      <c r="I10">
        <v>416687.60276727629</v>
      </c>
      <c r="J10">
        <v>344605.69569189794</v>
      </c>
      <c r="K10">
        <v>318676.26742009708</v>
      </c>
      <c r="L10">
        <v>337950.79328353208</v>
      </c>
      <c r="M10">
        <v>337120.09328353213</v>
      </c>
      <c r="N10">
        <v>376076.19253010169</v>
      </c>
      <c r="O10">
        <v>297741.16666666669</v>
      </c>
      <c r="P10">
        <v>345668.8</v>
      </c>
      <c r="Q10">
        <v>340686.10000000003</v>
      </c>
      <c r="R10">
        <v>347480.89999999997</v>
      </c>
      <c r="S10">
        <v>347551.10000000003</v>
      </c>
      <c r="T10">
        <v>348472.52644171967</v>
      </c>
      <c r="U10">
        <v>344852.09510948666</v>
      </c>
      <c r="V10">
        <v>320475.92844281998</v>
      </c>
      <c r="W10">
        <v>268808.21355132601</v>
      </c>
      <c r="X10">
        <v>274249.20136399602</v>
      </c>
      <c r="Y10">
        <v>265801.86803066306</v>
      </c>
      <c r="Z10">
        <v>257514.59314710437</v>
      </c>
      <c r="AA10">
        <v>274881.50333333336</v>
      </c>
    </row>
    <row r="11" spans="1:27" x14ac:dyDescent="0.3">
      <c r="A11" t="s">
        <v>14</v>
      </c>
      <c r="D11" t="s">
        <v>15</v>
      </c>
      <c r="E11" t="s">
        <v>15</v>
      </c>
      <c r="F11">
        <v>121213.296333333</v>
      </c>
      <c r="G11">
        <v>93201.484000000011</v>
      </c>
      <c r="H11">
        <v>80312.929000000018</v>
      </c>
      <c r="I11">
        <v>70200.203666666668</v>
      </c>
      <c r="J11">
        <v>70342.957666666669</v>
      </c>
      <c r="K11">
        <v>63879.766999999993</v>
      </c>
      <c r="L11">
        <v>79204.253666666656</v>
      </c>
      <c r="M11">
        <v>75960.138666666651</v>
      </c>
      <c r="N11">
        <v>83663.651999999987</v>
      </c>
      <c r="O11">
        <v>56682.708666666666</v>
      </c>
      <c r="P11">
        <v>65985.832666666669</v>
      </c>
      <c r="Q11">
        <v>54219.83933333333</v>
      </c>
      <c r="R11">
        <v>65488.996999999996</v>
      </c>
      <c r="S11">
        <v>63092.887999999999</v>
      </c>
      <c r="T11">
        <v>65915.367666666672</v>
      </c>
      <c r="U11">
        <v>58593.485999999997</v>
      </c>
      <c r="V11">
        <v>50016.190999999992</v>
      </c>
      <c r="W11">
        <v>54971.039333333327</v>
      </c>
      <c r="X11">
        <v>53860.993333333339</v>
      </c>
      <c r="Y11">
        <v>50202.653333333299</v>
      </c>
      <c r="Z11">
        <v>53029.655611499998</v>
      </c>
      <c r="AA11">
        <v>53029.655611499998</v>
      </c>
    </row>
    <row r="12" spans="1:27" x14ac:dyDescent="0.3">
      <c r="A12" t="s">
        <v>16</v>
      </c>
      <c r="D12" t="s">
        <v>15</v>
      </c>
      <c r="E12" t="s">
        <v>15</v>
      </c>
      <c r="F12">
        <v>237578.06081333334</v>
      </c>
      <c r="G12">
        <v>182674.90864000001</v>
      </c>
      <c r="H12">
        <v>157413.34084000002</v>
      </c>
      <c r="I12">
        <v>137592.39918666668</v>
      </c>
      <c r="J12">
        <v>137872.19702666666</v>
      </c>
      <c r="K12">
        <v>125204.34331999999</v>
      </c>
      <c r="L12">
        <v>155240.33718666664</v>
      </c>
      <c r="M12">
        <v>148881.87178666666</v>
      </c>
      <c r="N12">
        <v>163980.75791999997</v>
      </c>
      <c r="O12">
        <v>111098.10898666666</v>
      </c>
      <c r="P12">
        <v>129332.23202666665</v>
      </c>
      <c r="Q12">
        <v>106270.88509333332</v>
      </c>
      <c r="R12">
        <v>128358.43411999999</v>
      </c>
      <c r="S12">
        <v>123662.06047999999</v>
      </c>
      <c r="T12">
        <v>129194.12062666666</v>
      </c>
      <c r="U12">
        <v>114843.23255999999</v>
      </c>
      <c r="V12">
        <v>98031.734360000002</v>
      </c>
      <c r="W12">
        <v>107743.23709333333</v>
      </c>
      <c r="X12">
        <v>105567.54693333333</v>
      </c>
      <c r="Y12">
        <v>99128.351866666679</v>
      </c>
      <c r="Z12">
        <v>123189.83746666666</v>
      </c>
      <c r="AA12">
        <v>142006.13</v>
      </c>
    </row>
    <row r="13" spans="1:27" x14ac:dyDescent="0.3">
      <c r="A13" t="s">
        <v>17</v>
      </c>
      <c r="B13">
        <v>160200</v>
      </c>
      <c r="C13">
        <v>72500</v>
      </c>
      <c r="D13">
        <v>40651.909090909096</v>
      </c>
      <c r="E13">
        <v>167942.5</v>
      </c>
      <c r="F13">
        <v>195252.73593783873</v>
      </c>
      <c r="G13">
        <v>116403.82122613493</v>
      </c>
      <c r="H13">
        <v>105779</v>
      </c>
      <c r="I13">
        <v>98692</v>
      </c>
      <c r="J13">
        <v>20064</v>
      </c>
      <c r="K13">
        <v>30865</v>
      </c>
      <c r="L13">
        <v>45845.577590305205</v>
      </c>
      <c r="M13">
        <v>20758</v>
      </c>
      <c r="N13">
        <v>77503</v>
      </c>
      <c r="O13">
        <v>46887.799999999996</v>
      </c>
      <c r="P13">
        <v>122584.29999999999</v>
      </c>
      <c r="Q13">
        <v>160605.69999999998</v>
      </c>
      <c r="R13">
        <v>66182.8</v>
      </c>
      <c r="S13">
        <v>191001.60000000001</v>
      </c>
      <c r="T13">
        <v>249224.75120659376</v>
      </c>
      <c r="U13">
        <v>100785.81108147938</v>
      </c>
      <c r="V13">
        <v>141966</v>
      </c>
      <c r="W13">
        <v>139650.55617241192</v>
      </c>
      <c r="X13">
        <v>133331.75486532718</v>
      </c>
      <c r="Y13">
        <v>179059</v>
      </c>
      <c r="Z13">
        <v>72512.31</v>
      </c>
      <c r="AA13">
        <v>256012.3</v>
      </c>
    </row>
    <row r="17" spans="1:27" x14ac:dyDescent="0.3">
      <c r="A17" t="s">
        <v>5</v>
      </c>
      <c r="B17">
        <v>370400</v>
      </c>
      <c r="C17">
        <v>440700</v>
      </c>
      <c r="D17">
        <v>411545.41072512104</v>
      </c>
      <c r="E17">
        <v>275693.61703348544</v>
      </c>
      <c r="F17">
        <v>208922.92602631636</v>
      </c>
      <c r="G17">
        <v>339227</v>
      </c>
      <c r="H17">
        <v>256847.98707569391</v>
      </c>
      <c r="I17">
        <v>333113</v>
      </c>
      <c r="J17">
        <v>219321.1</v>
      </c>
      <c r="K17">
        <v>253973.70226029115</v>
      </c>
      <c r="L17">
        <v>443783</v>
      </c>
      <c r="M17">
        <v>216135</v>
      </c>
      <c r="N17">
        <v>324204</v>
      </c>
      <c r="O17">
        <v>207735.7</v>
      </c>
      <c r="P17">
        <v>258091.6</v>
      </c>
      <c r="Q17">
        <v>226153.19999999998</v>
      </c>
      <c r="R17">
        <v>208825.10000000003</v>
      </c>
      <c r="S17">
        <v>189884.90000000002</v>
      </c>
      <c r="T17">
        <v>140298.42811856521</v>
      </c>
      <c r="U17">
        <v>163360.79492182159</v>
      </c>
      <c r="V17">
        <v>165792</v>
      </c>
      <c r="W17">
        <v>94869.478478264078</v>
      </c>
      <c r="X17">
        <v>147137.81457598603</v>
      </c>
      <c r="Y17">
        <v>103357</v>
      </c>
      <c r="Z17">
        <v>137145.9</v>
      </c>
      <c r="AA17">
        <v>76558</v>
      </c>
    </row>
    <row r="21" spans="1:27" x14ac:dyDescent="0.3">
      <c r="A21" t="s">
        <v>6</v>
      </c>
      <c r="B21" t="s">
        <v>7</v>
      </c>
      <c r="C21" t="s">
        <v>8</v>
      </c>
      <c r="D21">
        <v>301344.0808</v>
      </c>
      <c r="E21">
        <v>216512.60147999998</v>
      </c>
      <c r="F21">
        <v>194877.50016000003</v>
      </c>
      <c r="G21">
        <v>136634.62428000002</v>
      </c>
      <c r="H21">
        <v>140727.89808000001</v>
      </c>
      <c r="I21">
        <v>135414.6752</v>
      </c>
      <c r="J21">
        <v>137474.01779999997</v>
      </c>
      <c r="K21">
        <v>102724.33695999999</v>
      </c>
      <c r="L21">
        <v>225522.65679999997</v>
      </c>
      <c r="M21">
        <v>118398.6216</v>
      </c>
      <c r="N21">
        <v>148020.99536</v>
      </c>
      <c r="O21">
        <v>66874.709999999992</v>
      </c>
      <c r="P21">
        <v>173100.99071999997</v>
      </c>
      <c r="Q21">
        <v>78836.954559999998</v>
      </c>
      <c r="R21">
        <v>133137.35707999999</v>
      </c>
      <c r="S21">
        <v>159011.86980000001</v>
      </c>
      <c r="T21">
        <v>95433.134999999995</v>
      </c>
      <c r="U21">
        <v>90084.692879999988</v>
      </c>
      <c r="V21">
        <v>108577.37519999999</v>
      </c>
      <c r="W21">
        <v>124567.64320000001</v>
      </c>
      <c r="X21">
        <v>83557.622400000007</v>
      </c>
      <c r="Y21">
        <v>89259.79</v>
      </c>
      <c r="Z21">
        <v>196752.1</v>
      </c>
      <c r="AA21">
        <v>140006.5</v>
      </c>
    </row>
    <row r="22" spans="1:27" x14ac:dyDescent="0.3">
      <c r="A22" t="s">
        <v>9</v>
      </c>
      <c r="D22">
        <v>6815.9949658175228</v>
      </c>
      <c r="E22">
        <v>52071.676446836194</v>
      </c>
      <c r="F22">
        <v>93037.351985167566</v>
      </c>
      <c r="G22">
        <v>30906.400287274148</v>
      </c>
      <c r="H22">
        <v>27764.676106451538</v>
      </c>
      <c r="I22">
        <v>30003.769194977831</v>
      </c>
      <c r="J22">
        <v>9271.1449487471764</v>
      </c>
      <c r="K22">
        <v>5810.2390797791049</v>
      </c>
      <c r="L22">
        <v>28215.425044542277</v>
      </c>
      <c r="M22">
        <v>19252.00789852567</v>
      </c>
      <c r="N22">
        <v>20349.858724647122</v>
      </c>
      <c r="O22">
        <v>10564.948689963747</v>
      </c>
      <c r="P22">
        <v>23316.253104297488</v>
      </c>
      <c r="Q22">
        <v>22495.127433536709</v>
      </c>
      <c r="R22">
        <v>9597.8092420580997</v>
      </c>
      <c r="S22">
        <v>49852.730697904393</v>
      </c>
      <c r="T22">
        <v>32311.523776904207</v>
      </c>
      <c r="U22">
        <v>24548.389207409855</v>
      </c>
      <c r="V22">
        <v>31552.659645000283</v>
      </c>
      <c r="W22">
        <v>58656.57604644489</v>
      </c>
      <c r="X22">
        <v>18889.288746806051</v>
      </c>
      <c r="Y22">
        <v>25910.87</v>
      </c>
      <c r="Z22">
        <v>36416</v>
      </c>
      <c r="AA22">
        <v>68961.56</v>
      </c>
    </row>
    <row r="23" spans="1:27" x14ac:dyDescent="0.3">
      <c r="A23" t="s">
        <v>10</v>
      </c>
      <c r="D23">
        <v>13359.350133002345</v>
      </c>
      <c r="E23">
        <v>102060.48583579894</v>
      </c>
      <c r="F23">
        <v>182353.20989092844</v>
      </c>
      <c r="G23">
        <v>60576.54456305733</v>
      </c>
      <c r="H23">
        <v>54418.765168645012</v>
      </c>
      <c r="I23">
        <v>58807.387622156544</v>
      </c>
      <c r="J23">
        <v>18171.444099544464</v>
      </c>
      <c r="K23">
        <v>11388.068596367046</v>
      </c>
      <c r="L23">
        <v>55302.233087302862</v>
      </c>
      <c r="M23">
        <v>37733.935481110311</v>
      </c>
      <c r="N23">
        <v>39885.723100308358</v>
      </c>
      <c r="O23">
        <v>20707.299432328942</v>
      </c>
      <c r="P23">
        <v>45699.856084423074</v>
      </c>
      <c r="Q23">
        <v>44090.449769731946</v>
      </c>
      <c r="R23">
        <v>18811.706114433877</v>
      </c>
      <c r="S23">
        <v>97711.352167892604</v>
      </c>
      <c r="T23">
        <v>63330.586602732241</v>
      </c>
      <c r="U23">
        <v>48114.842846523316</v>
      </c>
      <c r="V23">
        <v>61843.212904200554</v>
      </c>
      <c r="W23">
        <v>114966.88905103198</v>
      </c>
      <c r="X23">
        <v>37023.00594373986</v>
      </c>
      <c r="Y23">
        <v>50785.305199999995</v>
      </c>
      <c r="Z23">
        <v>71375.360000000001</v>
      </c>
      <c r="AA23">
        <v>135164.65760000001</v>
      </c>
    </row>
    <row r="24" spans="1:27" x14ac:dyDescent="0.3">
      <c r="A24" t="s">
        <v>11</v>
      </c>
      <c r="D24">
        <v>153681.07906682169</v>
      </c>
      <c r="E24">
        <v>97629.939677802467</v>
      </c>
      <c r="F24">
        <v>35391.720028401054</v>
      </c>
      <c r="G24">
        <v>62367.442930460456</v>
      </c>
      <c r="H24">
        <v>66160.109350788931</v>
      </c>
      <c r="I24">
        <v>62284.374497392571</v>
      </c>
      <c r="J24">
        <v>69536.579779973588</v>
      </c>
      <c r="K24">
        <v>52086.777977783844</v>
      </c>
      <c r="L24">
        <v>111500.65626712635</v>
      </c>
      <c r="M24">
        <v>57382.494647186162</v>
      </c>
      <c r="N24">
        <v>72761.349821956013</v>
      </c>
      <c r="O24">
        <v>32337.704429217218</v>
      </c>
      <c r="P24">
        <v>85113.100290561328</v>
      </c>
      <c r="Q24">
        <v>33247.044235197354</v>
      </c>
      <c r="R24">
        <v>67218.459331640101</v>
      </c>
      <c r="S24">
        <v>63792.360079481201</v>
      </c>
      <c r="T24">
        <v>36616.553818452172</v>
      </c>
      <c r="U24">
        <v>38757.972115440258</v>
      </c>
      <c r="V24">
        <v>45414.482808504101</v>
      </c>
      <c r="W24">
        <v>24430.074673695235</v>
      </c>
      <c r="X24">
        <v>37383.254784820645</v>
      </c>
      <c r="Y24">
        <v>37451.07</v>
      </c>
      <c r="Z24">
        <v>70982.02</v>
      </c>
      <c r="AA24">
        <v>11734.95</v>
      </c>
    </row>
    <row r="25" spans="1:27" x14ac:dyDescent="0.3">
      <c r="A25" t="s">
        <v>12</v>
      </c>
      <c r="D25">
        <v>301214.91497097054</v>
      </c>
      <c r="E25">
        <v>191354.68176849282</v>
      </c>
      <c r="F25">
        <v>69367.77125566607</v>
      </c>
      <c r="G25">
        <v>122240.18814370249</v>
      </c>
      <c r="H25">
        <v>129673.81432754631</v>
      </c>
      <c r="I25">
        <v>122077.37401488944</v>
      </c>
      <c r="J25">
        <v>136291.69636874823</v>
      </c>
      <c r="K25">
        <v>102090.08483645633</v>
      </c>
      <c r="L25">
        <v>218541.28628356764</v>
      </c>
      <c r="M25">
        <v>112469.68950848488</v>
      </c>
      <c r="N25">
        <v>142612.24565103379</v>
      </c>
      <c r="O25">
        <v>63381.900681265746</v>
      </c>
      <c r="P25">
        <v>166821.67656950021</v>
      </c>
      <c r="Q25">
        <v>65164.206700986811</v>
      </c>
      <c r="R25">
        <v>131748.1802900146</v>
      </c>
      <c r="S25">
        <v>125033.02575578315</v>
      </c>
      <c r="T25">
        <v>71768.445484166252</v>
      </c>
      <c r="U25">
        <v>75965.62534626291</v>
      </c>
      <c r="V25">
        <v>89012.386304668034</v>
      </c>
      <c r="W25">
        <v>47882.946360442656</v>
      </c>
      <c r="X25">
        <v>73271.17937824846</v>
      </c>
      <c r="Y25">
        <v>73404.097200000004</v>
      </c>
      <c r="Z25">
        <v>139124.7592</v>
      </c>
      <c r="AA25">
        <v>23000.502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391F-7878-411E-B1AA-D79D0BB7D8D3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C0D7-8DBD-4358-9863-959D6BD9A99C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4F11-D219-4604-AA8D-1A42AAF95B6E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D585-FAE3-468E-A21E-1B3FBF5D5F3A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7D0B-FC31-4335-ABFC-9D1256C77DC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A5C7-CAEC-4643-8BDB-103A360C76BB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FA19-D4F4-4FBC-A59D-411C4964B99A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ECD9-086D-411A-A468-287DF339A8C5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2D9D-D8BA-4487-9BD4-50D187FF72D2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80C-BA7B-4032-B32E-F498181147D8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8A59-E7BC-43C7-9E8E-200D747AFC27}">
  <dimension ref="A1:K25"/>
  <sheetViews>
    <sheetView tabSelected="1" workbookViewId="0">
      <selection activeCell="G24" sqref="G24:G25"/>
    </sheetView>
  </sheetViews>
  <sheetFormatPr defaultRowHeight="14.4" x14ac:dyDescent="0.3"/>
  <sheetData>
    <row r="1" spans="1:11" x14ac:dyDescent="0.3">
      <c r="A1" t="s">
        <v>2</v>
      </c>
      <c r="B1" t="s">
        <v>17</v>
      </c>
      <c r="C1" t="s">
        <v>5</v>
      </c>
      <c r="D1" t="s">
        <v>13</v>
      </c>
      <c r="E1" t="s">
        <v>14</v>
      </c>
      <c r="F1" t="s">
        <v>16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>
        <v>1999</v>
      </c>
      <c r="B2">
        <v>40651.909090909096</v>
      </c>
      <c r="C2">
        <v>411545.41072512104</v>
      </c>
      <c r="G2">
        <v>301344.0808</v>
      </c>
      <c r="H2">
        <v>6815.9949658175228</v>
      </c>
      <c r="I2">
        <v>13359.350133002345</v>
      </c>
      <c r="J2">
        <v>153681.07906682169</v>
      </c>
      <c r="K2">
        <v>301214.91497097054</v>
      </c>
    </row>
    <row r="3" spans="1:11" x14ac:dyDescent="0.3">
      <c r="A3">
        <v>2000</v>
      </c>
      <c r="B3">
        <v>167942.5</v>
      </c>
      <c r="C3">
        <v>275693.61703348544</v>
      </c>
      <c r="G3">
        <v>216512.60147999998</v>
      </c>
      <c r="H3">
        <v>52071.676446836194</v>
      </c>
      <c r="I3">
        <v>102060.48583579894</v>
      </c>
      <c r="J3">
        <v>97629.939677802467</v>
      </c>
      <c r="K3">
        <v>191354.68176849282</v>
      </c>
    </row>
    <row r="4" spans="1:11" x14ac:dyDescent="0.3">
      <c r="A4">
        <v>2001</v>
      </c>
      <c r="B4">
        <v>195252.73593783873</v>
      </c>
      <c r="C4">
        <v>208922.92602631636</v>
      </c>
      <c r="D4">
        <v>433336.36627122399</v>
      </c>
      <c r="E4">
        <v>121213.296333333</v>
      </c>
      <c r="F4">
        <v>237578.06081333334</v>
      </c>
      <c r="G4">
        <v>194877.50016000003</v>
      </c>
      <c r="H4">
        <v>93037.351985167566</v>
      </c>
      <c r="I4">
        <v>182353.20989092844</v>
      </c>
      <c r="J4">
        <v>35391.720028401054</v>
      </c>
      <c r="K4">
        <v>69367.77125566607</v>
      </c>
    </row>
    <row r="5" spans="1:11" x14ac:dyDescent="0.3">
      <c r="A5">
        <v>2002</v>
      </c>
      <c r="B5">
        <v>116403.82122613493</v>
      </c>
      <c r="C5">
        <v>339227</v>
      </c>
      <c r="D5">
        <v>434480.86674125848</v>
      </c>
      <c r="E5">
        <v>93201.484000000011</v>
      </c>
      <c r="F5">
        <v>182674.90864000001</v>
      </c>
      <c r="G5">
        <v>136634.62428000002</v>
      </c>
      <c r="H5">
        <v>30906.400287274148</v>
      </c>
      <c r="I5">
        <v>60576.54456305733</v>
      </c>
      <c r="J5">
        <v>62367.442930460456</v>
      </c>
      <c r="K5">
        <v>122240.18814370249</v>
      </c>
    </row>
    <row r="6" spans="1:11" x14ac:dyDescent="0.3">
      <c r="A6">
        <v>2003</v>
      </c>
      <c r="B6">
        <v>105779</v>
      </c>
      <c r="C6">
        <v>256847.98707569391</v>
      </c>
      <c r="D6">
        <v>407477.82342199463</v>
      </c>
      <c r="E6">
        <v>80312.929000000018</v>
      </c>
      <c r="F6">
        <v>157413.34084000002</v>
      </c>
      <c r="G6">
        <v>140727.89808000001</v>
      </c>
      <c r="H6">
        <v>27764.676106451538</v>
      </c>
      <c r="I6">
        <v>54418.765168645012</v>
      </c>
      <c r="J6">
        <v>66160.109350788931</v>
      </c>
      <c r="K6">
        <v>129673.81432754631</v>
      </c>
    </row>
    <row r="7" spans="1:11" x14ac:dyDescent="0.3">
      <c r="A7">
        <v>2004</v>
      </c>
      <c r="B7">
        <v>98692</v>
      </c>
      <c r="C7">
        <v>333113</v>
      </c>
      <c r="D7">
        <v>416687.60276727629</v>
      </c>
      <c r="E7">
        <v>70200.203666666668</v>
      </c>
      <c r="F7">
        <v>137592.39918666668</v>
      </c>
      <c r="G7">
        <v>135414.6752</v>
      </c>
      <c r="H7">
        <v>30003.769194977831</v>
      </c>
      <c r="I7">
        <v>58807.387622156544</v>
      </c>
      <c r="J7">
        <v>62284.374497392571</v>
      </c>
      <c r="K7">
        <v>122077.37401488944</v>
      </c>
    </row>
    <row r="8" spans="1:11" x14ac:dyDescent="0.3">
      <c r="A8">
        <v>2005</v>
      </c>
      <c r="B8">
        <v>20064</v>
      </c>
      <c r="C8">
        <v>219321.1</v>
      </c>
      <c r="D8">
        <v>344605.69569189794</v>
      </c>
      <c r="E8">
        <v>70342.957666666669</v>
      </c>
      <c r="F8">
        <v>137872.19702666666</v>
      </c>
      <c r="G8">
        <v>137474.01779999997</v>
      </c>
      <c r="H8">
        <v>9271.1449487471764</v>
      </c>
      <c r="I8">
        <v>18171.444099544464</v>
      </c>
      <c r="J8">
        <v>69536.579779973588</v>
      </c>
      <c r="K8">
        <v>136291.69636874823</v>
      </c>
    </row>
    <row r="9" spans="1:11" x14ac:dyDescent="0.3">
      <c r="A9">
        <v>2006</v>
      </c>
      <c r="B9">
        <v>30865</v>
      </c>
      <c r="C9">
        <v>253973.70226029115</v>
      </c>
      <c r="D9">
        <v>318676.26742009708</v>
      </c>
      <c r="E9">
        <v>63879.766999999993</v>
      </c>
      <c r="F9">
        <v>125204.34331999999</v>
      </c>
      <c r="G9">
        <v>102724.33695999999</v>
      </c>
      <c r="H9">
        <v>5810.2390797791049</v>
      </c>
      <c r="I9">
        <v>11388.068596367046</v>
      </c>
      <c r="J9">
        <v>52086.777977783844</v>
      </c>
      <c r="K9">
        <v>102090.08483645633</v>
      </c>
    </row>
    <row r="10" spans="1:11" x14ac:dyDescent="0.3">
      <c r="A10">
        <v>2007</v>
      </c>
      <c r="B10">
        <v>45845.577590305205</v>
      </c>
      <c r="C10">
        <v>443783</v>
      </c>
      <c r="D10">
        <v>337950.79328353208</v>
      </c>
      <c r="E10">
        <v>79204.253666666656</v>
      </c>
      <c r="F10">
        <v>155240.33718666664</v>
      </c>
      <c r="G10">
        <v>225522.65679999997</v>
      </c>
      <c r="H10">
        <v>28215.425044542277</v>
      </c>
      <c r="I10">
        <v>55302.233087302862</v>
      </c>
      <c r="J10">
        <v>111500.65626712635</v>
      </c>
      <c r="K10">
        <v>218541.28628356764</v>
      </c>
    </row>
    <row r="11" spans="1:11" x14ac:dyDescent="0.3">
      <c r="A11">
        <v>2008</v>
      </c>
      <c r="B11">
        <v>20758</v>
      </c>
      <c r="C11">
        <v>216135</v>
      </c>
      <c r="D11">
        <v>337120.09328353213</v>
      </c>
      <c r="E11">
        <v>75960.138666666651</v>
      </c>
      <c r="F11">
        <v>148881.87178666666</v>
      </c>
      <c r="G11">
        <v>118398.6216</v>
      </c>
      <c r="H11">
        <v>19252.00789852567</v>
      </c>
      <c r="I11">
        <v>37733.935481110311</v>
      </c>
      <c r="J11">
        <v>57382.494647186162</v>
      </c>
      <c r="K11">
        <v>112469.68950848488</v>
      </c>
    </row>
    <row r="12" spans="1:11" x14ac:dyDescent="0.3">
      <c r="A12">
        <v>2009</v>
      </c>
      <c r="B12">
        <v>77503</v>
      </c>
      <c r="C12">
        <v>324204</v>
      </c>
      <c r="D12">
        <v>376076.19253010169</v>
      </c>
      <c r="E12">
        <v>83663.651999999987</v>
      </c>
      <c r="F12">
        <v>163980.75791999997</v>
      </c>
      <c r="G12">
        <v>148020.99536</v>
      </c>
      <c r="H12">
        <v>20349.858724647122</v>
      </c>
      <c r="I12">
        <v>39885.723100308358</v>
      </c>
      <c r="J12">
        <v>72761.349821956013</v>
      </c>
      <c r="K12">
        <v>142612.24565103379</v>
      </c>
    </row>
    <row r="13" spans="1:11" x14ac:dyDescent="0.3">
      <c r="A13">
        <v>2010</v>
      </c>
      <c r="B13">
        <v>46887.799999999996</v>
      </c>
      <c r="C13">
        <v>207735.7</v>
      </c>
      <c r="D13">
        <v>297741.16666666669</v>
      </c>
      <c r="E13">
        <v>56682.708666666666</v>
      </c>
      <c r="F13">
        <v>111098.10898666666</v>
      </c>
      <c r="G13">
        <v>66874.709999999992</v>
      </c>
      <c r="H13">
        <v>10564.948689963747</v>
      </c>
      <c r="I13">
        <v>20707.299432328942</v>
      </c>
      <c r="J13">
        <v>32337.704429217218</v>
      </c>
      <c r="K13">
        <v>63381.900681265746</v>
      </c>
    </row>
    <row r="14" spans="1:11" x14ac:dyDescent="0.3">
      <c r="A14">
        <v>2011</v>
      </c>
      <c r="B14">
        <v>122584.29999999999</v>
      </c>
      <c r="C14">
        <v>258091.6</v>
      </c>
      <c r="D14">
        <v>345668.8</v>
      </c>
      <c r="E14">
        <v>65985.832666666669</v>
      </c>
      <c r="F14">
        <v>129332.23202666665</v>
      </c>
      <c r="G14">
        <v>173100.99071999997</v>
      </c>
      <c r="H14">
        <v>23316.253104297488</v>
      </c>
      <c r="I14">
        <v>45699.856084423074</v>
      </c>
      <c r="J14">
        <v>85113.100290561328</v>
      </c>
      <c r="K14">
        <v>166821.67656950021</v>
      </c>
    </row>
    <row r="15" spans="1:11" x14ac:dyDescent="0.3">
      <c r="A15">
        <v>2012</v>
      </c>
      <c r="B15">
        <v>160605.69999999998</v>
      </c>
      <c r="C15">
        <v>226153.19999999998</v>
      </c>
      <c r="D15">
        <v>340686.10000000003</v>
      </c>
      <c r="E15">
        <v>54219.83933333333</v>
      </c>
      <c r="F15">
        <v>106270.88509333332</v>
      </c>
      <c r="G15">
        <v>78836.954559999998</v>
      </c>
      <c r="H15">
        <v>22495.127433536709</v>
      </c>
      <c r="I15">
        <v>44090.449769731946</v>
      </c>
      <c r="J15">
        <v>33247.044235197354</v>
      </c>
      <c r="K15">
        <v>65164.206700986811</v>
      </c>
    </row>
    <row r="16" spans="1:11" x14ac:dyDescent="0.3">
      <c r="A16">
        <v>2013</v>
      </c>
      <c r="B16">
        <v>66182.8</v>
      </c>
      <c r="C16">
        <v>208825.10000000003</v>
      </c>
      <c r="D16">
        <v>347480.89999999997</v>
      </c>
      <c r="E16">
        <v>65488.996999999996</v>
      </c>
      <c r="F16">
        <v>128358.43411999999</v>
      </c>
      <c r="G16">
        <v>133137.35707999999</v>
      </c>
      <c r="H16">
        <v>9597.8092420580997</v>
      </c>
      <c r="I16">
        <v>18811.706114433877</v>
      </c>
      <c r="J16">
        <v>67218.459331640101</v>
      </c>
      <c r="K16">
        <v>131748.1802900146</v>
      </c>
    </row>
    <row r="17" spans="1:11" x14ac:dyDescent="0.3">
      <c r="A17">
        <v>2014</v>
      </c>
      <c r="B17">
        <v>191001.60000000001</v>
      </c>
      <c r="C17">
        <v>189884.90000000002</v>
      </c>
      <c r="D17">
        <v>347551.10000000003</v>
      </c>
      <c r="E17">
        <v>63092.887999999999</v>
      </c>
      <c r="F17">
        <v>123662.06047999999</v>
      </c>
      <c r="G17">
        <v>159011.86980000001</v>
      </c>
      <c r="H17">
        <v>49852.730697904393</v>
      </c>
      <c r="I17">
        <v>97711.352167892604</v>
      </c>
      <c r="J17">
        <v>63792.360079481201</v>
      </c>
      <c r="K17">
        <v>125033.02575578315</v>
      </c>
    </row>
    <row r="18" spans="1:11" x14ac:dyDescent="0.3">
      <c r="A18">
        <v>2015</v>
      </c>
      <c r="B18">
        <v>249224.75120659376</v>
      </c>
      <c r="C18">
        <v>140298.42811856521</v>
      </c>
      <c r="D18">
        <v>348472.52644171967</v>
      </c>
      <c r="E18">
        <v>65915.367666666672</v>
      </c>
      <c r="F18">
        <v>129194.12062666666</v>
      </c>
      <c r="G18">
        <v>95433.134999999995</v>
      </c>
      <c r="H18">
        <v>32311.523776904207</v>
      </c>
      <c r="I18">
        <v>63330.586602732241</v>
      </c>
      <c r="J18">
        <v>36616.553818452172</v>
      </c>
      <c r="K18">
        <v>71768.445484166252</v>
      </c>
    </row>
    <row r="19" spans="1:11" x14ac:dyDescent="0.3">
      <c r="A19">
        <v>2016</v>
      </c>
      <c r="B19">
        <v>100785.81108147938</v>
      </c>
      <c r="C19">
        <v>163360.79492182159</v>
      </c>
      <c r="D19">
        <v>344852.09510948666</v>
      </c>
      <c r="E19">
        <v>58593.485999999997</v>
      </c>
      <c r="F19">
        <v>114843.23255999999</v>
      </c>
      <c r="G19">
        <v>90084.692879999988</v>
      </c>
      <c r="H19">
        <v>24548.389207409855</v>
      </c>
      <c r="I19">
        <v>48114.842846523316</v>
      </c>
      <c r="J19">
        <v>38757.972115440258</v>
      </c>
      <c r="K19">
        <v>75965.62534626291</v>
      </c>
    </row>
    <row r="20" spans="1:11" x14ac:dyDescent="0.3">
      <c r="A20">
        <v>2017</v>
      </c>
      <c r="B20">
        <v>141966</v>
      </c>
      <c r="C20">
        <v>165792</v>
      </c>
      <c r="D20">
        <v>320475.92844281998</v>
      </c>
      <c r="E20">
        <v>50016.190999999992</v>
      </c>
      <c r="F20">
        <v>98031.734360000002</v>
      </c>
      <c r="G20">
        <v>108577.37519999999</v>
      </c>
      <c r="H20">
        <v>31552.659645000283</v>
      </c>
      <c r="I20">
        <v>61843.212904200554</v>
      </c>
      <c r="J20">
        <v>45414.482808504101</v>
      </c>
      <c r="K20">
        <v>89012.386304668034</v>
      </c>
    </row>
    <row r="21" spans="1:11" x14ac:dyDescent="0.3">
      <c r="A21">
        <v>2018</v>
      </c>
      <c r="B21">
        <v>139650.55617241192</v>
      </c>
      <c r="C21">
        <v>94869.478478264078</v>
      </c>
      <c r="D21">
        <v>268808.21355132601</v>
      </c>
      <c r="E21">
        <v>54971.039333333327</v>
      </c>
      <c r="F21">
        <v>107743.23709333333</v>
      </c>
      <c r="G21">
        <v>124567.64320000001</v>
      </c>
      <c r="H21">
        <v>58656.57604644489</v>
      </c>
      <c r="I21">
        <v>114966.88905103198</v>
      </c>
      <c r="J21">
        <v>24430.074673695235</v>
      </c>
      <c r="K21">
        <v>47882.946360442656</v>
      </c>
    </row>
    <row r="22" spans="1:11" x14ac:dyDescent="0.3">
      <c r="A22">
        <v>2019</v>
      </c>
      <c r="B22">
        <v>133331.75486532718</v>
      </c>
      <c r="C22">
        <v>147137.81457598603</v>
      </c>
      <c r="D22">
        <v>274249.20136399602</v>
      </c>
      <c r="E22">
        <v>53860.993333333339</v>
      </c>
      <c r="F22">
        <v>105567.54693333333</v>
      </c>
      <c r="G22">
        <v>83557.622400000007</v>
      </c>
      <c r="H22">
        <v>18889.288746806051</v>
      </c>
      <c r="I22">
        <v>37023.00594373986</v>
      </c>
      <c r="J22">
        <v>37383.254784820645</v>
      </c>
      <c r="K22">
        <v>73271.17937824846</v>
      </c>
    </row>
    <row r="23" spans="1:11" x14ac:dyDescent="0.3">
      <c r="A23">
        <v>2020</v>
      </c>
      <c r="B23">
        <v>179059</v>
      </c>
      <c r="C23">
        <v>103357</v>
      </c>
      <c r="D23">
        <v>265801.86803066306</v>
      </c>
      <c r="E23">
        <v>50202.653333333299</v>
      </c>
      <c r="F23">
        <v>99128.351866666679</v>
      </c>
      <c r="G23">
        <v>89259.79</v>
      </c>
      <c r="H23">
        <v>25910.87</v>
      </c>
      <c r="I23">
        <v>50785.305199999995</v>
      </c>
      <c r="J23">
        <v>37451.07</v>
      </c>
      <c r="K23">
        <v>73404.097200000004</v>
      </c>
    </row>
    <row r="24" spans="1:11" x14ac:dyDescent="0.3">
      <c r="A24">
        <v>2021</v>
      </c>
      <c r="B24">
        <v>72512.31</v>
      </c>
      <c r="C24">
        <v>137145.9</v>
      </c>
      <c r="D24">
        <v>257514.59314710437</v>
      </c>
      <c r="E24">
        <v>53029.655611499998</v>
      </c>
      <c r="F24">
        <v>123189.83746666666</v>
      </c>
      <c r="G24">
        <v>196752.1</v>
      </c>
      <c r="H24">
        <v>36416</v>
      </c>
      <c r="I24">
        <v>71375.360000000001</v>
      </c>
      <c r="J24">
        <v>70982.02</v>
      </c>
      <c r="K24">
        <v>139124.7592</v>
      </c>
    </row>
    <row r="25" spans="1:11" x14ac:dyDescent="0.3">
      <c r="A25">
        <v>2022</v>
      </c>
      <c r="B25">
        <v>256012.3</v>
      </c>
      <c r="C25">
        <v>76558</v>
      </c>
      <c r="D25">
        <v>274881.50333333336</v>
      </c>
      <c r="E25">
        <v>53029.655611499998</v>
      </c>
      <c r="F25">
        <v>142006.13</v>
      </c>
      <c r="G25">
        <v>140006.5</v>
      </c>
      <c r="H25">
        <v>68961.56</v>
      </c>
      <c r="I25">
        <v>135164.65760000001</v>
      </c>
      <c r="J25">
        <v>11734.95</v>
      </c>
      <c r="K25">
        <v>23000.502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036C-FA52-4D7A-B8FF-9BADE4E706C2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AF3D-52A4-4BA9-9782-E5BC1F771529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89C9-C53B-4383-8C03-2BD831566F23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435A-A0BA-416F-810C-36333620CFC8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DE6B-016D-4FF7-9C7A-6956D3CF4DFB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75BF-8739-4627-A8E8-6E8B7E4CA68B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0902-DFC9-43D4-ADE3-C4823D5CADB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D290-3A80-4F2A-A7A6-C79B317B13E6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537B-A758-4F75-AF59-FE3595C0518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3B11-FD12-4011-8A1E-9B37D628AF73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A4D-AF46-4B3F-8654-9BFD3DC1C007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34C3-9D40-4831-84ED-E50E356CF9F5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Debertin, Allan</dc:creator>
  <cp:lastModifiedBy>Debertin, Allan</cp:lastModifiedBy>
  <dcterms:created xsi:type="dcterms:W3CDTF">2023-03-16T17:39:32Z</dcterms:created>
  <dcterms:modified xsi:type="dcterms:W3CDTF">2023-03-16T17:45:06Z</dcterms:modified>
</cp:coreProperties>
</file>