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6835" windowHeight="1335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G5" i="1" l="1"/>
  <c r="H5" i="1" s="1"/>
  <c r="I5" i="1" s="1"/>
  <c r="I2" i="1"/>
  <c r="H2" i="1"/>
  <c r="C15" i="1" s="1"/>
  <c r="B12" i="1"/>
  <c r="A12" i="1"/>
  <c r="D9" i="1"/>
  <c r="B9" i="1"/>
  <c r="A9" i="1"/>
  <c r="F2" i="1"/>
  <c r="B15" i="1" l="1"/>
  <c r="A15" i="1"/>
  <c r="C9" i="1"/>
</calcChain>
</file>

<file path=xl/sharedStrings.xml><?xml version="1.0" encoding="utf-8"?>
<sst xmlns="http://schemas.openxmlformats.org/spreadsheetml/2006/main" count="29" uniqueCount="29">
  <si>
    <t>Ld</t>
  </si>
  <si>
    <t>Lq</t>
  </si>
  <si>
    <t>Rph</t>
  </si>
  <si>
    <t>Umax</t>
  </si>
  <si>
    <t>Imax</t>
  </si>
  <si>
    <t>Emax</t>
  </si>
  <si>
    <t>Nmax</t>
  </si>
  <si>
    <t>Ωmax</t>
  </si>
  <si>
    <t>Ufrac</t>
  </si>
  <si>
    <t>Efrac</t>
  </si>
  <si>
    <t>Wifrac</t>
  </si>
  <si>
    <t>Ifrac</t>
  </si>
  <si>
    <t>Ts</t>
  </si>
  <si>
    <t>TO</t>
  </si>
  <si>
    <t>TO_att</t>
  </si>
  <si>
    <t>TO_f0</t>
  </si>
  <si>
    <t>TO_Kp</t>
  </si>
  <si>
    <t>TO_Ki</t>
  </si>
  <si>
    <t>TO_Th</t>
  </si>
  <si>
    <t>pp</t>
  </si>
  <si>
    <t>ThMax</t>
  </si>
  <si>
    <t>TO_Kp_f</t>
  </si>
  <si>
    <t>TO_Ki_f</t>
  </si>
  <si>
    <t>TO_Th_f</t>
  </si>
  <si>
    <t>ErrMax</t>
  </si>
  <si>
    <t>dTick</t>
  </si>
  <si>
    <t>Nel</t>
  </si>
  <si>
    <t>Nrpm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</si>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</sst>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K2" sqref="K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20</v>
      </c>
      <c r="J1" s="2" t="s">
        <v>12</v>
      </c>
      <c r="K1" s="2" t="s">
        <v>19</v>
      </c>
      <c r="L1" s="2" t="s">
        <v>24</v>
      </c>
    </row>
    <row r="2" spans="1:12" x14ac:dyDescent="0.25">
      <c r="A2" s="1">
        <v>6.0000000000000002E-6</v>
      </c>
      <c r="B2" s="1">
        <v>6.0000000000000002E-6</v>
      </c>
      <c r="C2" s="1">
        <v>7.6999999999999999E-2</v>
      </c>
      <c r="D2" s="1">
        <v>42.619148899999999</v>
      </c>
      <c r="E2" s="1">
        <v>330</v>
      </c>
      <c r="F2" s="1">
        <f>D2</f>
        <v>42.619148899999999</v>
      </c>
      <c r="G2">
        <v>20000</v>
      </c>
      <c r="H2">
        <f>(2*PI()*K2*G2)/60</f>
        <v>12566.370614359173</v>
      </c>
      <c r="I2">
        <f>PI()</f>
        <v>3.1415926535897931</v>
      </c>
      <c r="J2" s="1">
        <v>6.2500000000000001E-5</v>
      </c>
      <c r="K2">
        <v>6</v>
      </c>
      <c r="L2">
        <v>1</v>
      </c>
    </row>
    <row r="4" spans="1:12" x14ac:dyDescent="0.25">
      <c r="A4" t="s">
        <v>13</v>
      </c>
      <c r="F4" t="s">
        <v>25</v>
      </c>
      <c r="G4" t="s">
        <v>28</v>
      </c>
      <c r="H4" t="s">
        <v>26</v>
      </c>
      <c r="I4" t="s">
        <v>27</v>
      </c>
    </row>
    <row r="5" spans="1:12" x14ac:dyDescent="0.25">
      <c r="A5" t="s">
        <v>14</v>
      </c>
      <c r="B5" t="s">
        <v>15</v>
      </c>
      <c r="F5">
        <v>9</v>
      </c>
      <c r="G5">
        <f>F5*0.0000625</f>
        <v>5.6250000000000007E-4</v>
      </c>
      <c r="H5">
        <f>(1/G5)*60</f>
        <v>106666.66666666666</v>
      </c>
      <c r="I5">
        <f>H5/K2</f>
        <v>17777.777777777777</v>
      </c>
    </row>
    <row r="6" spans="1:12" x14ac:dyDescent="0.25">
      <c r="A6">
        <v>0.8</v>
      </c>
      <c r="B6">
        <v>40</v>
      </c>
    </row>
    <row r="8" spans="1:12" x14ac:dyDescent="0.25">
      <c r="A8" t="s">
        <v>8</v>
      </c>
      <c r="B8" t="s">
        <v>9</v>
      </c>
      <c r="C8" t="s">
        <v>10</v>
      </c>
      <c r="D8" t="s">
        <v>11</v>
      </c>
    </row>
    <row r="9" spans="1:12" x14ac:dyDescent="0.25">
      <c r="A9" s="3">
        <f>(J2/(A2+(J2*C2)))*(D2/E2)</f>
        <v>0.74652564196882121</v>
      </c>
      <c r="B9" s="3">
        <f>(J2/(A2+(J2*C2)))*(F2/E2)</f>
        <v>0.74652564196882121</v>
      </c>
      <c r="C9" s="3">
        <f>((B2*J2)/(A2+(J2*C2)))*H2</f>
        <v>0.4358278825789309</v>
      </c>
      <c r="D9" s="3">
        <f>A2/(A2+(J2*C2))</f>
        <v>0.55491329479768792</v>
      </c>
    </row>
    <row r="11" spans="1:12" x14ac:dyDescent="0.25">
      <c r="A11" t="s">
        <v>16</v>
      </c>
      <c r="B11" t="s">
        <v>17</v>
      </c>
      <c r="C11" t="s">
        <v>18</v>
      </c>
    </row>
    <row r="12" spans="1:12" x14ac:dyDescent="0.25">
      <c r="A12">
        <f>2*A6*2*PI()*B6</f>
        <v>402.12385965949352</v>
      </c>
      <c r="B12">
        <f>(2*PI()*B6)^2</f>
        <v>63165.468166971892</v>
      </c>
    </row>
    <row r="14" spans="1:12" x14ac:dyDescent="0.25">
      <c r="A14" t="s">
        <v>21</v>
      </c>
      <c r="B14" t="s">
        <v>22</v>
      </c>
      <c r="C14" t="s">
        <v>23</v>
      </c>
    </row>
    <row r="15" spans="1:12" x14ac:dyDescent="0.25">
      <c r="A15">
        <f>A12*(L2/H2)</f>
        <v>3.1999999999999994E-2</v>
      </c>
      <c r="B15">
        <f>B12*(L2/H2)</f>
        <v>5.026548245743669</v>
      </c>
      <c r="C15">
        <f>(J2*H2)/I2</f>
        <v>0.25000000000000006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</dc:creator>
  <cp:lastModifiedBy>Jure</cp:lastModifiedBy>
  <dcterms:created xsi:type="dcterms:W3CDTF">2018-10-12T17:08:01Z</dcterms:created>
  <dcterms:modified xsi:type="dcterms:W3CDTF">2018-10-13T08:35:24Z</dcterms:modified>
</cp:coreProperties>
</file>