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6835" windowHeight="1335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H69" i="1" l="1"/>
  <c r="D69" i="1"/>
  <c r="H49" i="1"/>
  <c r="D49" i="1"/>
  <c r="H29" i="1"/>
  <c r="D29" i="1"/>
  <c r="H9" i="1"/>
  <c r="D9" i="1"/>
  <c r="K74" i="1"/>
  <c r="H68" i="1"/>
  <c r="D68" i="1"/>
  <c r="H67" i="1"/>
  <c r="D67" i="1"/>
  <c r="H66" i="1"/>
  <c r="D66" i="1"/>
  <c r="H65" i="1"/>
  <c r="D65" i="1"/>
  <c r="K54" i="1"/>
  <c r="H48" i="1"/>
  <c r="D48" i="1"/>
  <c r="H47" i="1"/>
  <c r="D47" i="1"/>
  <c r="H46" i="1"/>
  <c r="D46" i="1"/>
  <c r="H45" i="1"/>
  <c r="D45" i="1"/>
  <c r="K14" i="1"/>
  <c r="H8" i="1"/>
  <c r="D8" i="1"/>
  <c r="H7" i="1"/>
  <c r="D7" i="1"/>
  <c r="H6" i="1"/>
  <c r="D6" i="1"/>
  <c r="H5" i="1"/>
  <c r="D5" i="1"/>
  <c r="D28" i="1"/>
  <c r="D27" i="1"/>
  <c r="H27" i="1"/>
  <c r="H28" i="1"/>
  <c r="H71" i="1" l="1"/>
  <c r="H74" i="1"/>
  <c r="H75" i="1" s="1"/>
  <c r="D71" i="1"/>
  <c r="D74" i="1"/>
  <c r="D75" i="1" s="1"/>
  <c r="H70" i="1"/>
  <c r="H72" i="1" s="1"/>
  <c r="D70" i="1"/>
  <c r="H11" i="1"/>
  <c r="D54" i="1"/>
  <c r="H51" i="1"/>
  <c r="H54" i="1"/>
  <c r="D51" i="1"/>
  <c r="H50" i="1"/>
  <c r="D50" i="1"/>
  <c r="H14" i="1"/>
  <c r="C18" i="1" s="1"/>
  <c r="D14" i="1"/>
  <c r="D15" i="1" s="1"/>
  <c r="D11" i="1"/>
  <c r="H15" i="1"/>
  <c r="D10" i="1"/>
  <c r="H10" i="1"/>
  <c r="H12" i="1" s="1"/>
  <c r="K34" i="1"/>
  <c r="H26" i="1"/>
  <c r="H25" i="1"/>
  <c r="D26" i="1"/>
  <c r="D25" i="1"/>
  <c r="C78" i="1" l="1"/>
  <c r="D72" i="1"/>
  <c r="D30" i="1"/>
  <c r="H30" i="1"/>
  <c r="D55" i="1"/>
  <c r="C58" i="1"/>
  <c r="H52" i="1"/>
  <c r="H55" i="1"/>
  <c r="D52" i="1"/>
  <c r="D12" i="1"/>
  <c r="D31" i="1"/>
  <c r="D32" i="1" s="1"/>
  <c r="H31" i="1"/>
  <c r="H32" i="1" s="1"/>
  <c r="H34" i="1"/>
  <c r="D34" i="1"/>
  <c r="D35" i="1" s="1"/>
  <c r="H35" i="1" l="1"/>
  <c r="C38" i="1"/>
</calcChain>
</file>

<file path=xl/sharedStrings.xml><?xml version="1.0" encoding="utf-8"?>
<sst xmlns="http://schemas.openxmlformats.org/spreadsheetml/2006/main" count="116" uniqueCount="22">
  <si>
    <t>Umax</t>
  </si>
  <si>
    <t>Imax</t>
  </si>
  <si>
    <t>Id</t>
  </si>
  <si>
    <t>Iq</t>
  </si>
  <si>
    <t>Ud</t>
  </si>
  <si>
    <t>Uq</t>
  </si>
  <si>
    <t>Mot</t>
  </si>
  <si>
    <t>Gen</t>
  </si>
  <si>
    <t>P</t>
  </si>
  <si>
    <t>Sup</t>
  </si>
  <si>
    <t>U</t>
  </si>
  <si>
    <t>I</t>
  </si>
  <si>
    <t>Pmech</t>
  </si>
  <si>
    <t>Iar</t>
  </si>
  <si>
    <t>Uar</t>
  </si>
  <si>
    <t>Par</t>
  </si>
  <si>
    <t>Izk.</t>
  </si>
  <si>
    <t>n=,2</t>
  </si>
  <si>
    <t>n=,1</t>
  </si>
  <si>
    <t>n=,3</t>
  </si>
  <si>
    <t>n=,4</t>
  </si>
  <si>
    <t>Idclink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</si>
</sst>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workbookViewId="0">
      <selection activeCell="B69" sqref="B69:H69"/>
    </sheetView>
  </sheetViews>
  <sheetFormatPr defaultRowHeight="15" x14ac:dyDescent="0.25"/>
  <sheetData>
    <row r="1" spans="1:11" x14ac:dyDescent="0.25">
      <c r="A1" s="1" t="s">
        <v>0</v>
      </c>
      <c r="B1" s="2" t="s">
        <v>1</v>
      </c>
      <c r="C1" s="2" t="s">
        <v>18</v>
      </c>
      <c r="D1" s="2"/>
      <c r="E1" s="2"/>
      <c r="F1" s="2"/>
      <c r="G1" s="2"/>
      <c r="H1" s="2"/>
      <c r="I1" s="2"/>
      <c r="J1" s="2"/>
      <c r="K1" s="3"/>
    </row>
    <row r="2" spans="1:11" x14ac:dyDescent="0.25">
      <c r="A2" s="4">
        <v>60.87</v>
      </c>
      <c r="B2" s="5">
        <v>164</v>
      </c>
      <c r="C2" s="5"/>
      <c r="D2" s="5"/>
      <c r="E2" s="5"/>
      <c r="F2" s="5"/>
      <c r="G2" s="5"/>
      <c r="H2" s="5"/>
      <c r="I2" s="5"/>
      <c r="J2" s="5"/>
      <c r="K2" s="6"/>
    </row>
    <row r="3" spans="1:1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6"/>
    </row>
    <row r="4" spans="1:11" x14ac:dyDescent="0.25">
      <c r="A4" s="4"/>
      <c r="B4" s="5" t="s">
        <v>6</v>
      </c>
      <c r="C4" s="5"/>
      <c r="D4" s="5"/>
      <c r="E4" s="5"/>
      <c r="F4" s="5" t="s">
        <v>7</v>
      </c>
      <c r="G4" s="5"/>
      <c r="H4" s="5"/>
      <c r="I4" s="5"/>
      <c r="J4" s="5" t="s">
        <v>9</v>
      </c>
      <c r="K4" s="6"/>
    </row>
    <row r="5" spans="1:11" x14ac:dyDescent="0.25">
      <c r="A5" s="4"/>
      <c r="B5" s="5" t="s">
        <v>2</v>
      </c>
      <c r="C5" s="5">
        <v>0</v>
      </c>
      <c r="D5" s="5">
        <f>C5*B2</f>
        <v>0</v>
      </c>
      <c r="E5" s="5"/>
      <c r="F5" s="5" t="s">
        <v>2</v>
      </c>
      <c r="G5" s="5">
        <v>0</v>
      </c>
      <c r="H5" s="5">
        <f>G5*B2</f>
        <v>0</v>
      </c>
      <c r="I5" s="5"/>
      <c r="J5" s="5" t="s">
        <v>10</v>
      </c>
      <c r="K5" s="6">
        <v>20</v>
      </c>
    </row>
    <row r="6" spans="1:11" x14ac:dyDescent="0.25">
      <c r="A6" s="4"/>
      <c r="B6" s="5" t="s">
        <v>3</v>
      </c>
      <c r="C6" s="5">
        <v>0.1</v>
      </c>
      <c r="D6" s="5">
        <f>C6*B2</f>
        <v>16.400000000000002</v>
      </c>
      <c r="E6" s="5"/>
      <c r="F6" s="5" t="s">
        <v>3</v>
      </c>
      <c r="G6" s="5">
        <v>0.11</v>
      </c>
      <c r="H6" s="5">
        <f>G6*B2</f>
        <v>18.04</v>
      </c>
      <c r="I6" s="5"/>
      <c r="J6" s="5" t="s">
        <v>11</v>
      </c>
      <c r="K6" s="6">
        <v>5.0999999999999996</v>
      </c>
    </row>
    <row r="7" spans="1:11" x14ac:dyDescent="0.25">
      <c r="A7" s="4"/>
      <c r="B7" s="5" t="s">
        <v>4</v>
      </c>
      <c r="C7" s="5">
        <v>-0.05</v>
      </c>
      <c r="D7" s="5">
        <f>C7*A2*0.5</f>
        <v>-1.5217499999999999</v>
      </c>
      <c r="E7" s="5"/>
      <c r="F7" s="5" t="s">
        <v>4</v>
      </c>
      <c r="G7" s="5">
        <v>0.02</v>
      </c>
      <c r="H7" s="5">
        <f>G7*A2*0.5</f>
        <v>0.60870000000000002</v>
      </c>
      <c r="I7" s="5"/>
      <c r="J7" s="5"/>
      <c r="K7" s="6"/>
    </row>
    <row r="8" spans="1:11" x14ac:dyDescent="0.25">
      <c r="A8" s="4"/>
      <c r="B8" s="5" t="s">
        <v>5</v>
      </c>
      <c r="C8" s="5">
        <v>0.3</v>
      </c>
      <c r="D8" s="5">
        <f>C8*A2*0.5</f>
        <v>9.1304999999999996</v>
      </c>
      <c r="E8" s="5"/>
      <c r="F8" s="5" t="s">
        <v>5</v>
      </c>
      <c r="G8" s="5">
        <v>-0.09</v>
      </c>
      <c r="H8" s="5">
        <f>G8*A2*0.5</f>
        <v>-2.73915</v>
      </c>
      <c r="I8" s="5"/>
      <c r="J8" s="5"/>
      <c r="K8" s="6"/>
    </row>
    <row r="9" spans="1:11" x14ac:dyDescent="0.25">
      <c r="A9" s="4"/>
      <c r="B9" s="10" t="s">
        <v>21</v>
      </c>
      <c r="C9" s="5"/>
      <c r="D9" s="5">
        <f>(D8*D6)/K5</f>
        <v>7.4870100000000006</v>
      </c>
      <c r="E9" s="5"/>
      <c r="F9" s="5"/>
      <c r="G9" s="5"/>
      <c r="H9" s="5">
        <f>(H8*H6)/K5</f>
        <v>-2.4707132999999999</v>
      </c>
      <c r="I9" s="5"/>
      <c r="J9" s="5"/>
      <c r="K9" s="6"/>
    </row>
    <row r="10" spans="1:11" x14ac:dyDescent="0.25">
      <c r="A10" s="4"/>
      <c r="B10" s="5" t="s">
        <v>13</v>
      </c>
      <c r="C10" s="5"/>
      <c r="D10" s="5">
        <f>SQRT(D5^2+D6^2)</f>
        <v>16.400000000000002</v>
      </c>
      <c r="E10" s="5"/>
      <c r="F10" s="5" t="s">
        <v>13</v>
      </c>
      <c r="G10" s="5"/>
      <c r="H10" s="5">
        <f>SQRT(H5^2+H6^2)</f>
        <v>18.04</v>
      </c>
      <c r="I10" s="5"/>
      <c r="J10" s="5"/>
      <c r="K10" s="6"/>
    </row>
    <row r="11" spans="1:11" x14ac:dyDescent="0.25">
      <c r="A11" s="4"/>
      <c r="B11" s="5" t="s">
        <v>14</v>
      </c>
      <c r="C11" s="5"/>
      <c r="D11" s="5">
        <f>SQRT(D7^2+D8^2)</f>
        <v>9.2564438804813154</v>
      </c>
      <c r="E11" s="5"/>
      <c r="F11" s="5" t="s">
        <v>14</v>
      </c>
      <c r="G11" s="5"/>
      <c r="H11" s="5">
        <f>SQRT(H7^2+H8^2)</f>
        <v>2.8059683555770905</v>
      </c>
      <c r="I11" s="5"/>
      <c r="J11" s="5"/>
      <c r="K11" s="6"/>
    </row>
    <row r="12" spans="1:11" x14ac:dyDescent="0.25">
      <c r="A12" s="4"/>
      <c r="B12" s="5" t="s">
        <v>15</v>
      </c>
      <c r="C12" s="5"/>
      <c r="D12" s="5">
        <f>D11*D10</f>
        <v>151.80567963989358</v>
      </c>
      <c r="E12" s="5"/>
      <c r="F12" s="5" t="s">
        <v>15</v>
      </c>
      <c r="G12" s="5"/>
      <c r="H12" s="5">
        <f>H11*H10</f>
        <v>50.61966913461071</v>
      </c>
      <c r="I12" s="5"/>
      <c r="J12" s="5"/>
      <c r="K12" s="6"/>
    </row>
    <row r="13" spans="1:11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6"/>
    </row>
    <row r="14" spans="1:11" x14ac:dyDescent="0.25">
      <c r="A14" s="4"/>
      <c r="B14" s="5" t="s">
        <v>8</v>
      </c>
      <c r="C14" s="5"/>
      <c r="D14" s="5">
        <f>D5*D7+D6*D8</f>
        <v>149.74020000000002</v>
      </c>
      <c r="E14" s="5"/>
      <c r="F14" s="5" t="s">
        <v>8</v>
      </c>
      <c r="G14" s="5"/>
      <c r="H14" s="5">
        <f>H5*H7+H6*H8</f>
        <v>-49.414265999999998</v>
      </c>
      <c r="I14" s="5"/>
      <c r="J14" s="5" t="s">
        <v>8</v>
      </c>
      <c r="K14" s="6">
        <f>K5*K6</f>
        <v>102</v>
      </c>
    </row>
    <row r="15" spans="1:11" x14ac:dyDescent="0.25">
      <c r="A15" s="4"/>
      <c r="B15" s="5" t="s">
        <v>12</v>
      </c>
      <c r="C15" s="5"/>
      <c r="D15" s="5">
        <f>D14-(K14/2)</f>
        <v>98.740200000000016</v>
      </c>
      <c r="E15" s="5"/>
      <c r="F15" s="5" t="s">
        <v>12</v>
      </c>
      <c r="G15" s="5"/>
      <c r="H15" s="5">
        <f>H14-(K14/2)</f>
        <v>-100.414266</v>
      </c>
      <c r="I15" s="5"/>
      <c r="J15" s="5"/>
      <c r="K15" s="6"/>
    </row>
    <row r="16" spans="1:11" x14ac:dyDescent="0.25">
      <c r="A16" s="4"/>
      <c r="B16" s="5"/>
      <c r="C16" s="5"/>
      <c r="D16" s="5"/>
      <c r="E16" s="5"/>
      <c r="F16" s="5"/>
      <c r="G16" s="5"/>
      <c r="H16" s="5"/>
      <c r="I16" s="5"/>
      <c r="J16" s="5"/>
      <c r="K16" s="6"/>
    </row>
    <row r="17" spans="1:11" x14ac:dyDescent="0.25">
      <c r="A17" s="4"/>
      <c r="B17" s="5"/>
      <c r="C17" s="5"/>
      <c r="D17" s="5"/>
      <c r="E17" s="5"/>
      <c r="F17" s="5"/>
      <c r="G17" s="5"/>
      <c r="H17" s="5"/>
      <c r="I17" s="5"/>
      <c r="J17" s="5"/>
      <c r="K17" s="6"/>
    </row>
    <row r="18" spans="1:11" ht="15.75" thickBot="1" x14ac:dyDescent="0.3">
      <c r="A18" s="7"/>
      <c r="B18" s="8" t="s">
        <v>16</v>
      </c>
      <c r="C18" s="8">
        <f>(H14/D14)*100</f>
        <v>-32.999999999999993</v>
      </c>
      <c r="D18" s="8"/>
      <c r="E18" s="8"/>
      <c r="F18" s="8"/>
      <c r="G18" s="8"/>
      <c r="H18" s="8"/>
      <c r="I18" s="8"/>
      <c r="J18" s="8"/>
      <c r="K18" s="9"/>
    </row>
    <row r="20" spans="1:11" ht="15.75" thickBot="1" x14ac:dyDescent="0.3"/>
    <row r="21" spans="1:11" x14ac:dyDescent="0.25">
      <c r="A21" s="1" t="s">
        <v>0</v>
      </c>
      <c r="B21" s="2" t="s">
        <v>1</v>
      </c>
      <c r="C21" s="2" t="s">
        <v>17</v>
      </c>
      <c r="D21" s="2"/>
      <c r="E21" s="2"/>
      <c r="F21" s="2"/>
      <c r="G21" s="2"/>
      <c r="H21" s="2"/>
      <c r="I21" s="2"/>
      <c r="J21" s="2"/>
      <c r="K21" s="3"/>
    </row>
    <row r="22" spans="1:11" x14ac:dyDescent="0.25">
      <c r="A22" s="4">
        <v>60.87</v>
      </c>
      <c r="B22" s="5">
        <v>164</v>
      </c>
      <c r="C22" s="5"/>
      <c r="D22" s="5"/>
      <c r="E22" s="5"/>
      <c r="F22" s="5"/>
      <c r="G22" s="5"/>
      <c r="H22" s="5"/>
      <c r="I22" s="5"/>
      <c r="J22" s="5"/>
      <c r="K22" s="6"/>
    </row>
    <row r="23" spans="1:11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6"/>
    </row>
    <row r="24" spans="1:11" x14ac:dyDescent="0.25">
      <c r="A24" s="4"/>
      <c r="B24" s="5" t="s">
        <v>6</v>
      </c>
      <c r="C24" s="5"/>
      <c r="D24" s="5"/>
      <c r="E24" s="5"/>
      <c r="F24" s="5" t="s">
        <v>7</v>
      </c>
      <c r="G24" s="5"/>
      <c r="H24" s="5"/>
      <c r="I24" s="5"/>
      <c r="J24" s="5" t="s">
        <v>9</v>
      </c>
      <c r="K24" s="6"/>
    </row>
    <row r="25" spans="1:11" x14ac:dyDescent="0.25">
      <c r="A25" s="4"/>
      <c r="B25" s="5" t="s">
        <v>2</v>
      </c>
      <c r="C25" s="5">
        <v>0</v>
      </c>
      <c r="D25" s="5">
        <f>C25*B22</f>
        <v>0</v>
      </c>
      <c r="E25" s="5"/>
      <c r="F25" s="5" t="s">
        <v>2</v>
      </c>
      <c r="G25" s="5">
        <v>0</v>
      </c>
      <c r="H25" s="5">
        <f>G25*B22</f>
        <v>0</v>
      </c>
      <c r="I25" s="5"/>
      <c r="J25" s="5" t="s">
        <v>10</v>
      </c>
      <c r="K25" s="6">
        <v>20</v>
      </c>
    </row>
    <row r="26" spans="1:11" x14ac:dyDescent="0.25">
      <c r="A26" s="4"/>
      <c r="B26" s="5" t="s">
        <v>3</v>
      </c>
      <c r="C26" s="5">
        <v>0.1</v>
      </c>
      <c r="D26" s="5">
        <f>C26*B22</f>
        <v>16.400000000000002</v>
      </c>
      <c r="E26" s="5"/>
      <c r="F26" s="5" t="s">
        <v>3</v>
      </c>
      <c r="G26" s="5">
        <v>0.1</v>
      </c>
      <c r="H26" s="5">
        <f>G26*B22</f>
        <v>16.400000000000002</v>
      </c>
      <c r="I26" s="5"/>
      <c r="J26" s="5" t="s">
        <v>11</v>
      </c>
      <c r="K26" s="6">
        <v>5.0999999999999996</v>
      </c>
    </row>
    <row r="27" spans="1:11" x14ac:dyDescent="0.25">
      <c r="A27" s="4"/>
      <c r="B27" s="5" t="s">
        <v>4</v>
      </c>
      <c r="C27" s="5">
        <v>-0.2</v>
      </c>
      <c r="D27" s="5">
        <f>C27*A22*0.5</f>
        <v>-6.0869999999999997</v>
      </c>
      <c r="E27" s="5"/>
      <c r="F27" s="5" t="s">
        <v>4</v>
      </c>
      <c r="G27" s="5">
        <v>0</v>
      </c>
      <c r="H27" s="5">
        <f>G27*A22*0.5</f>
        <v>0</v>
      </c>
      <c r="I27" s="5"/>
      <c r="J27" s="5"/>
      <c r="K27" s="6"/>
    </row>
    <row r="28" spans="1:11" x14ac:dyDescent="0.25">
      <c r="A28" s="4"/>
      <c r="B28" s="5" t="s">
        <v>5</v>
      </c>
      <c r="C28" s="5">
        <v>0.5</v>
      </c>
      <c r="D28" s="5">
        <f>C28*A22*0.5</f>
        <v>15.217499999999999</v>
      </c>
      <c r="E28" s="5"/>
      <c r="F28" s="5" t="s">
        <v>5</v>
      </c>
      <c r="G28" s="5">
        <v>-0.26</v>
      </c>
      <c r="H28" s="5">
        <f>G28*A22*0.5</f>
        <v>-7.9131</v>
      </c>
      <c r="I28" s="5"/>
      <c r="J28" s="5"/>
      <c r="K28" s="6"/>
    </row>
    <row r="29" spans="1:11" x14ac:dyDescent="0.25">
      <c r="A29" s="4"/>
      <c r="B29" s="10" t="s">
        <v>21</v>
      </c>
      <c r="C29" s="5"/>
      <c r="D29" s="5">
        <f>(D28*D26)/K25</f>
        <v>12.478350000000002</v>
      </c>
      <c r="E29" s="5"/>
      <c r="F29" s="5"/>
      <c r="G29" s="5"/>
      <c r="H29" s="5">
        <f>(H28*H26)/K25</f>
        <v>-6.4887420000000002</v>
      </c>
      <c r="I29" s="5"/>
      <c r="J29" s="5"/>
      <c r="K29" s="6"/>
    </row>
    <row r="30" spans="1:11" x14ac:dyDescent="0.25">
      <c r="A30" s="4"/>
      <c r="B30" s="5" t="s">
        <v>13</v>
      </c>
      <c r="C30" s="5"/>
      <c r="D30" s="5">
        <f>SQRT(D25^2+D26^2)</f>
        <v>16.400000000000002</v>
      </c>
      <c r="E30" s="5"/>
      <c r="F30" s="5" t="s">
        <v>13</v>
      </c>
      <c r="G30" s="5"/>
      <c r="H30" s="5">
        <f>SQRT(H25^2+H26^2)</f>
        <v>16.400000000000002</v>
      </c>
      <c r="I30" s="5"/>
      <c r="J30" s="5"/>
      <c r="K30" s="6"/>
    </row>
    <row r="31" spans="1:11" x14ac:dyDescent="0.25">
      <c r="A31" s="4"/>
      <c r="B31" s="5" t="s">
        <v>14</v>
      </c>
      <c r="C31" s="5"/>
      <c r="D31" s="5">
        <f>SQRT(D27^2+D28^2)</f>
        <v>16.389749090513863</v>
      </c>
      <c r="E31" s="5"/>
      <c r="F31" s="5" t="s">
        <v>14</v>
      </c>
      <c r="G31" s="5"/>
      <c r="H31" s="5">
        <f>SQRT(H27^2+H28^2)</f>
        <v>7.9131</v>
      </c>
      <c r="I31" s="5"/>
      <c r="J31" s="5"/>
      <c r="K31" s="6"/>
    </row>
    <row r="32" spans="1:11" x14ac:dyDescent="0.25">
      <c r="A32" s="4"/>
      <c r="B32" s="5" t="s">
        <v>15</v>
      </c>
      <c r="C32" s="5"/>
      <c r="D32" s="5">
        <f>D31*D30</f>
        <v>268.79188508442741</v>
      </c>
      <c r="E32" s="5"/>
      <c r="F32" s="5" t="s">
        <v>15</v>
      </c>
      <c r="G32" s="5"/>
      <c r="H32" s="5">
        <f>H31*H30</f>
        <v>129.77484000000001</v>
      </c>
      <c r="I32" s="5"/>
      <c r="J32" s="5"/>
      <c r="K32" s="6"/>
    </row>
    <row r="33" spans="1:11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6"/>
    </row>
    <row r="34" spans="1:11" x14ac:dyDescent="0.25">
      <c r="A34" s="4"/>
      <c r="B34" s="5" t="s">
        <v>8</v>
      </c>
      <c r="C34" s="5"/>
      <c r="D34" s="5">
        <f>D25*D27+D26*D28</f>
        <v>249.56700000000004</v>
      </c>
      <c r="E34" s="5"/>
      <c r="F34" s="5" t="s">
        <v>8</v>
      </c>
      <c r="G34" s="5"/>
      <c r="H34" s="5">
        <f>H25*H27+H26*H28</f>
        <v>-129.77484000000001</v>
      </c>
      <c r="I34" s="5"/>
      <c r="J34" s="5" t="s">
        <v>8</v>
      </c>
      <c r="K34" s="6">
        <f>K25*K26</f>
        <v>102</v>
      </c>
    </row>
    <row r="35" spans="1:11" x14ac:dyDescent="0.25">
      <c r="A35" s="4"/>
      <c r="B35" s="5" t="s">
        <v>12</v>
      </c>
      <c r="C35" s="5"/>
      <c r="D35" s="5">
        <f>D34-(K34/2)</f>
        <v>198.56700000000004</v>
      </c>
      <c r="E35" s="5"/>
      <c r="F35" s="5" t="s">
        <v>12</v>
      </c>
      <c r="G35" s="5"/>
      <c r="H35" s="5">
        <f>H34-(K34/2)</f>
        <v>-180.77484000000001</v>
      </c>
      <c r="I35" s="5"/>
      <c r="J35" s="5"/>
      <c r="K35" s="6"/>
    </row>
    <row r="36" spans="1:11" x14ac:dyDescent="0.25">
      <c r="A36" s="4"/>
      <c r="B36" s="5"/>
      <c r="C36" s="5"/>
      <c r="D36" s="5"/>
      <c r="E36" s="5"/>
      <c r="F36" s="5"/>
      <c r="G36" s="5"/>
      <c r="H36" s="5"/>
      <c r="I36" s="5"/>
      <c r="J36" s="5"/>
      <c r="K36" s="6"/>
    </row>
    <row r="37" spans="1:11" x14ac:dyDescent="0.25">
      <c r="A37" s="4"/>
      <c r="B37" s="5"/>
      <c r="C37" s="5"/>
      <c r="D37" s="5"/>
      <c r="E37" s="5"/>
      <c r="F37" s="5"/>
      <c r="G37" s="5"/>
      <c r="H37" s="5"/>
      <c r="I37" s="5"/>
      <c r="J37" s="5"/>
      <c r="K37" s="6"/>
    </row>
    <row r="38" spans="1:11" ht="15.75" thickBot="1" x14ac:dyDescent="0.3">
      <c r="A38" s="7"/>
      <c r="B38" s="8" t="s">
        <v>16</v>
      </c>
      <c r="C38" s="8">
        <f>(H34/D34)*100</f>
        <v>-52</v>
      </c>
      <c r="D38" s="8"/>
      <c r="E38" s="8"/>
      <c r="F38" s="8"/>
      <c r="G38" s="8"/>
      <c r="H38" s="8"/>
      <c r="I38" s="8"/>
      <c r="J38" s="8"/>
      <c r="K38" s="9"/>
    </row>
    <row r="40" spans="1:11" ht="15.75" thickBot="1" x14ac:dyDescent="0.3"/>
    <row r="41" spans="1:11" x14ac:dyDescent="0.25">
      <c r="A41" s="1" t="s">
        <v>0</v>
      </c>
      <c r="B41" s="2" t="s">
        <v>1</v>
      </c>
      <c r="C41" s="2" t="s">
        <v>19</v>
      </c>
      <c r="D41" s="2"/>
      <c r="E41" s="2"/>
      <c r="F41" s="2"/>
      <c r="G41" s="2"/>
      <c r="H41" s="2"/>
      <c r="I41" s="2"/>
      <c r="J41" s="2"/>
      <c r="K41" s="3"/>
    </row>
    <row r="42" spans="1:11" x14ac:dyDescent="0.25">
      <c r="A42" s="4">
        <v>60.87</v>
      </c>
      <c r="B42" s="5">
        <v>164</v>
      </c>
      <c r="C42" s="5"/>
      <c r="D42" s="5"/>
      <c r="E42" s="5"/>
      <c r="F42" s="5"/>
      <c r="G42" s="5"/>
      <c r="H42" s="5"/>
      <c r="I42" s="5"/>
      <c r="J42" s="5"/>
      <c r="K42" s="6"/>
    </row>
    <row r="43" spans="1:11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6"/>
    </row>
    <row r="44" spans="1:11" x14ac:dyDescent="0.25">
      <c r="A44" s="4"/>
      <c r="B44" s="5" t="s">
        <v>6</v>
      </c>
      <c r="C44" s="5"/>
      <c r="D44" s="5"/>
      <c r="E44" s="5"/>
      <c r="F44" s="5" t="s">
        <v>7</v>
      </c>
      <c r="G44" s="5"/>
      <c r="H44" s="5"/>
      <c r="I44" s="5"/>
      <c r="J44" s="5" t="s">
        <v>9</v>
      </c>
      <c r="K44" s="6"/>
    </row>
    <row r="45" spans="1:11" x14ac:dyDescent="0.25">
      <c r="A45" s="4"/>
      <c r="B45" s="5" t="s">
        <v>2</v>
      </c>
      <c r="C45" s="5">
        <v>0</v>
      </c>
      <c r="D45" s="5">
        <f>C45*B42</f>
        <v>0</v>
      </c>
      <c r="E45" s="5"/>
      <c r="F45" s="5" t="s">
        <v>2</v>
      </c>
      <c r="G45" s="5">
        <v>0</v>
      </c>
      <c r="H45" s="5">
        <f>G45*B42</f>
        <v>0</v>
      </c>
      <c r="I45" s="5"/>
      <c r="J45" s="5" t="s">
        <v>10</v>
      </c>
      <c r="K45" s="6">
        <v>20</v>
      </c>
    </row>
    <row r="46" spans="1:11" x14ac:dyDescent="0.25">
      <c r="A46" s="4"/>
      <c r="B46" s="5" t="s">
        <v>3</v>
      </c>
      <c r="C46" s="5">
        <v>0.11</v>
      </c>
      <c r="D46" s="5">
        <f>C46*B42</f>
        <v>18.04</v>
      </c>
      <c r="E46" s="5"/>
      <c r="F46" s="5" t="s">
        <v>3</v>
      </c>
      <c r="G46" s="5">
        <v>0.1</v>
      </c>
      <c r="H46" s="5">
        <f>G46*B42</f>
        <v>16.400000000000002</v>
      </c>
      <c r="I46" s="5"/>
      <c r="J46" s="5" t="s">
        <v>11</v>
      </c>
      <c r="K46" s="6">
        <v>5.6</v>
      </c>
    </row>
    <row r="47" spans="1:11" x14ac:dyDescent="0.25">
      <c r="A47" s="4"/>
      <c r="B47" s="5" t="s">
        <v>4</v>
      </c>
      <c r="C47" s="5">
        <v>-0.3</v>
      </c>
      <c r="D47" s="5">
        <f>C47*A42*0.5</f>
        <v>-9.1304999999999996</v>
      </c>
      <c r="E47" s="5"/>
      <c r="F47" s="5" t="s">
        <v>4</v>
      </c>
      <c r="G47" s="5">
        <v>-0.1</v>
      </c>
      <c r="H47" s="5">
        <f>G47*A42*0.5</f>
        <v>-3.0434999999999999</v>
      </c>
      <c r="I47" s="5"/>
      <c r="J47" s="5"/>
      <c r="K47" s="6"/>
    </row>
    <row r="48" spans="1:11" x14ac:dyDescent="0.25">
      <c r="A48" s="4"/>
      <c r="B48" s="5" t="s">
        <v>5</v>
      </c>
      <c r="C48" s="5">
        <v>0.6</v>
      </c>
      <c r="D48" s="5">
        <f>C48*A42*0.5</f>
        <v>18.260999999999999</v>
      </c>
      <c r="E48" s="5"/>
      <c r="F48" s="5" t="s">
        <v>5</v>
      </c>
      <c r="G48" s="5">
        <v>-0.43</v>
      </c>
      <c r="H48" s="5">
        <f>G48*A42*0.5</f>
        <v>-13.08705</v>
      </c>
      <c r="I48" s="5"/>
      <c r="J48" s="5"/>
      <c r="K48" s="6"/>
    </row>
    <row r="49" spans="1:11" x14ac:dyDescent="0.25">
      <c r="A49" s="4"/>
      <c r="B49" s="10" t="s">
        <v>21</v>
      </c>
      <c r="C49" s="5"/>
      <c r="D49" s="5">
        <f>(D48*D46)/K45</f>
        <v>16.471421999999997</v>
      </c>
      <c r="E49" s="5"/>
      <c r="F49" s="5"/>
      <c r="G49" s="5"/>
      <c r="H49" s="5">
        <f>(H48*H46)/K45</f>
        <v>-10.731381000000003</v>
      </c>
      <c r="I49" s="5"/>
      <c r="J49" s="5"/>
      <c r="K49" s="6"/>
    </row>
    <row r="50" spans="1:11" x14ac:dyDescent="0.25">
      <c r="A50" s="4"/>
      <c r="B50" s="5" t="s">
        <v>13</v>
      </c>
      <c r="C50" s="5"/>
      <c r="D50" s="5">
        <f>SQRT(D45^2+D46^2)</f>
        <v>18.04</v>
      </c>
      <c r="E50" s="5"/>
      <c r="F50" s="5" t="s">
        <v>13</v>
      </c>
      <c r="G50" s="5"/>
      <c r="H50" s="5">
        <f>SQRT(H45^2+H46^2)</f>
        <v>16.400000000000002</v>
      </c>
      <c r="I50" s="5"/>
      <c r="J50" s="5"/>
      <c r="K50" s="6"/>
    </row>
    <row r="51" spans="1:11" x14ac:dyDescent="0.25">
      <c r="A51" s="4"/>
      <c r="B51" s="5" t="s">
        <v>14</v>
      </c>
      <c r="C51" s="5"/>
      <c r="D51" s="5">
        <f>SQRT(D47^2+D48^2)</f>
        <v>20.416418668561828</v>
      </c>
      <c r="E51" s="5"/>
      <c r="F51" s="5" t="s">
        <v>14</v>
      </c>
      <c r="G51" s="5"/>
      <c r="H51" s="5">
        <f>SQRT(H47^2+H48^2)</f>
        <v>13.436285571261873</v>
      </c>
      <c r="I51" s="5"/>
      <c r="J51" s="5"/>
      <c r="K51" s="6"/>
    </row>
    <row r="52" spans="1:11" x14ac:dyDescent="0.25">
      <c r="A52" s="4"/>
      <c r="B52" s="5" t="s">
        <v>15</v>
      </c>
      <c r="C52" s="5"/>
      <c r="D52" s="5">
        <f>D51*D50</f>
        <v>368.31219278085536</v>
      </c>
      <c r="E52" s="5"/>
      <c r="F52" s="5" t="s">
        <v>15</v>
      </c>
      <c r="G52" s="5"/>
      <c r="H52" s="5">
        <f>H51*H50</f>
        <v>220.35508336869475</v>
      </c>
      <c r="I52" s="5"/>
      <c r="J52" s="5"/>
      <c r="K52" s="6"/>
    </row>
    <row r="53" spans="1:11" x14ac:dyDescent="0.25">
      <c r="A53" s="4"/>
      <c r="B53" s="5"/>
      <c r="C53" s="5"/>
      <c r="D53" s="5"/>
      <c r="E53" s="5"/>
      <c r="F53" s="5"/>
      <c r="G53" s="5"/>
      <c r="H53" s="5"/>
      <c r="I53" s="5"/>
      <c r="J53" s="5"/>
      <c r="K53" s="6"/>
    </row>
    <row r="54" spans="1:11" x14ac:dyDescent="0.25">
      <c r="A54" s="4"/>
      <c r="B54" s="5" t="s">
        <v>8</v>
      </c>
      <c r="C54" s="5"/>
      <c r="D54" s="5">
        <f>D45*D47+D46*D48</f>
        <v>329.42843999999997</v>
      </c>
      <c r="E54" s="5"/>
      <c r="F54" s="5" t="s">
        <v>8</v>
      </c>
      <c r="G54" s="5"/>
      <c r="H54" s="5">
        <f>H45*H47+H46*H48</f>
        <v>-214.62762000000004</v>
      </c>
      <c r="I54" s="5"/>
      <c r="J54" s="5" t="s">
        <v>8</v>
      </c>
      <c r="K54" s="6">
        <f>K45*K46</f>
        <v>112</v>
      </c>
    </row>
    <row r="55" spans="1:11" x14ac:dyDescent="0.25">
      <c r="A55" s="4"/>
      <c r="B55" s="5" t="s">
        <v>12</v>
      </c>
      <c r="C55" s="5"/>
      <c r="D55" s="5">
        <f>D54-(K54/2)</f>
        <v>273.42843999999997</v>
      </c>
      <c r="E55" s="5"/>
      <c r="F55" s="5" t="s">
        <v>12</v>
      </c>
      <c r="G55" s="5"/>
      <c r="H55" s="5">
        <f>H54-(K54/2)</f>
        <v>-270.62762000000004</v>
      </c>
      <c r="I55" s="5"/>
      <c r="J55" s="5"/>
      <c r="K55" s="6"/>
    </row>
    <row r="56" spans="1:11" x14ac:dyDescent="0.25">
      <c r="A56" s="4"/>
      <c r="B56" s="5"/>
      <c r="C56" s="5"/>
      <c r="D56" s="5"/>
      <c r="E56" s="5"/>
      <c r="F56" s="5"/>
      <c r="G56" s="5"/>
      <c r="H56" s="5"/>
      <c r="I56" s="5"/>
      <c r="J56" s="5"/>
      <c r="K56" s="6"/>
    </row>
    <row r="57" spans="1:11" x14ac:dyDescent="0.25">
      <c r="A57" s="4"/>
      <c r="B57" s="5"/>
      <c r="C57" s="5"/>
      <c r="D57" s="5"/>
      <c r="E57" s="5"/>
      <c r="F57" s="5"/>
      <c r="G57" s="5"/>
      <c r="H57" s="5"/>
      <c r="I57" s="5"/>
      <c r="J57" s="5"/>
      <c r="K57" s="6"/>
    </row>
    <row r="58" spans="1:11" ht="15.75" thickBot="1" x14ac:dyDescent="0.3">
      <c r="A58" s="7"/>
      <c r="B58" s="8" t="s">
        <v>16</v>
      </c>
      <c r="C58" s="8">
        <f>(H54/D54)*100</f>
        <v>-65.15151515151517</v>
      </c>
      <c r="D58" s="8"/>
      <c r="E58" s="8"/>
      <c r="F58" s="8"/>
      <c r="G58" s="8"/>
      <c r="H58" s="8"/>
      <c r="I58" s="8"/>
      <c r="J58" s="8"/>
      <c r="K58" s="9"/>
    </row>
    <row r="60" spans="1:11" ht="15.75" thickBot="1" x14ac:dyDescent="0.3"/>
    <row r="61" spans="1:11" x14ac:dyDescent="0.25">
      <c r="A61" s="1" t="s">
        <v>0</v>
      </c>
      <c r="B61" s="2" t="s">
        <v>1</v>
      </c>
      <c r="C61" s="2" t="s">
        <v>20</v>
      </c>
      <c r="D61" s="2"/>
      <c r="E61" s="2"/>
      <c r="F61" s="2"/>
      <c r="G61" s="2"/>
      <c r="H61" s="2"/>
      <c r="I61" s="2"/>
      <c r="J61" s="2"/>
      <c r="K61" s="3"/>
    </row>
    <row r="62" spans="1:11" x14ac:dyDescent="0.25">
      <c r="A62" s="4">
        <v>60.87</v>
      </c>
      <c r="B62" s="5">
        <v>164</v>
      </c>
      <c r="C62" s="5"/>
      <c r="D62" s="5"/>
      <c r="E62" s="5"/>
      <c r="F62" s="5"/>
      <c r="G62" s="5"/>
      <c r="H62" s="5"/>
      <c r="I62" s="5"/>
      <c r="J62" s="5"/>
      <c r="K62" s="6"/>
    </row>
    <row r="63" spans="1:11" x14ac:dyDescent="0.25">
      <c r="A63" s="4"/>
      <c r="B63" s="5"/>
      <c r="C63" s="5"/>
      <c r="D63" s="5"/>
      <c r="E63" s="5"/>
      <c r="F63" s="5"/>
      <c r="G63" s="5"/>
      <c r="H63" s="5"/>
      <c r="I63" s="5"/>
      <c r="J63" s="5"/>
      <c r="K63" s="6"/>
    </row>
    <row r="64" spans="1:11" x14ac:dyDescent="0.25">
      <c r="A64" s="4"/>
      <c r="B64" s="5" t="s">
        <v>6</v>
      </c>
      <c r="C64" s="5"/>
      <c r="D64" s="5"/>
      <c r="E64" s="5"/>
      <c r="F64" s="5" t="s">
        <v>7</v>
      </c>
      <c r="G64" s="5"/>
      <c r="H64" s="5"/>
      <c r="I64" s="5"/>
      <c r="J64" s="5" t="s">
        <v>9</v>
      </c>
      <c r="K64" s="6"/>
    </row>
    <row r="65" spans="1:11" x14ac:dyDescent="0.25">
      <c r="A65" s="4"/>
      <c r="B65" s="5" t="s">
        <v>2</v>
      </c>
      <c r="C65" s="5">
        <v>0</v>
      </c>
      <c r="D65" s="5">
        <f>C65*B62</f>
        <v>0</v>
      </c>
      <c r="E65" s="5"/>
      <c r="F65" s="5" t="s">
        <v>2</v>
      </c>
      <c r="G65" s="5">
        <v>0</v>
      </c>
      <c r="H65" s="5">
        <f>G65*B62</f>
        <v>0</v>
      </c>
      <c r="I65" s="5"/>
      <c r="J65" s="5" t="s">
        <v>10</v>
      </c>
      <c r="K65" s="6">
        <v>20</v>
      </c>
    </row>
    <row r="66" spans="1:11" x14ac:dyDescent="0.25">
      <c r="A66" s="4"/>
      <c r="B66" s="5" t="s">
        <v>3</v>
      </c>
      <c r="C66" s="5">
        <v>0.1</v>
      </c>
      <c r="D66" s="5">
        <f>C66*B62</f>
        <v>16.400000000000002</v>
      </c>
      <c r="E66" s="5"/>
      <c r="F66" s="5" t="s">
        <v>3</v>
      </c>
      <c r="G66" s="5">
        <v>0.1</v>
      </c>
      <c r="H66" s="5">
        <f>G66*B62</f>
        <v>16.400000000000002</v>
      </c>
      <c r="I66" s="5"/>
      <c r="J66" s="5" t="s">
        <v>11</v>
      </c>
      <c r="K66" s="6">
        <v>5.8</v>
      </c>
    </row>
    <row r="67" spans="1:11" x14ac:dyDescent="0.25">
      <c r="A67" s="4"/>
      <c r="B67" s="5" t="s">
        <v>4</v>
      </c>
      <c r="C67" s="5">
        <v>-0.47</v>
      </c>
      <c r="D67" s="5">
        <f>C67*A62*0.5</f>
        <v>-14.304449999999999</v>
      </c>
      <c r="E67" s="5"/>
      <c r="F67" s="5" t="s">
        <v>4</v>
      </c>
      <c r="G67" s="5">
        <v>-0.22</v>
      </c>
      <c r="H67" s="5">
        <f>G67*A62*0.5</f>
        <v>-6.6956999999999995</v>
      </c>
      <c r="I67" s="5"/>
      <c r="J67" s="5"/>
      <c r="K67" s="6"/>
    </row>
    <row r="68" spans="1:11" x14ac:dyDescent="0.25">
      <c r="A68" s="4"/>
      <c r="B68" s="5" t="s">
        <v>5</v>
      </c>
      <c r="C68" s="5">
        <v>0.82499999999999996</v>
      </c>
      <c r="D68" s="5">
        <f>C68*A62*0.5</f>
        <v>25.108874999999998</v>
      </c>
      <c r="E68" s="5"/>
      <c r="F68" s="5" t="s">
        <v>5</v>
      </c>
      <c r="G68" s="5">
        <v>-0.59</v>
      </c>
      <c r="H68" s="5">
        <f>G68*A62*0.5</f>
        <v>-17.95665</v>
      </c>
      <c r="I68" s="5"/>
      <c r="J68" s="5"/>
      <c r="K68" s="6"/>
    </row>
    <row r="69" spans="1:11" x14ac:dyDescent="0.25">
      <c r="A69" s="4"/>
      <c r="B69" s="10" t="s">
        <v>21</v>
      </c>
      <c r="C69" s="5"/>
      <c r="D69" s="5">
        <f>(D68*D66)/K65</f>
        <v>20.589277500000001</v>
      </c>
      <c r="E69" s="5"/>
      <c r="F69" s="5"/>
      <c r="G69" s="5"/>
      <c r="H69" s="5">
        <f>(H68*H66)/K65</f>
        <v>-14.724453000000002</v>
      </c>
      <c r="I69" s="5"/>
      <c r="J69" s="5"/>
      <c r="K69" s="6"/>
    </row>
    <row r="70" spans="1:11" x14ac:dyDescent="0.25">
      <c r="A70" s="4"/>
      <c r="B70" s="5" t="s">
        <v>13</v>
      </c>
      <c r="C70" s="5"/>
      <c r="D70" s="5">
        <f>SQRT(D65^2+D66^2)</f>
        <v>16.400000000000002</v>
      </c>
      <c r="E70" s="5"/>
      <c r="F70" s="5" t="s">
        <v>13</v>
      </c>
      <c r="G70" s="5"/>
      <c r="H70" s="5">
        <f>SQRT(H65^2+H66^2)</f>
        <v>16.400000000000002</v>
      </c>
      <c r="I70" s="5"/>
      <c r="J70" s="5"/>
      <c r="K70" s="6"/>
    </row>
    <row r="71" spans="1:11" x14ac:dyDescent="0.25">
      <c r="A71" s="4"/>
      <c r="B71" s="5" t="s">
        <v>14</v>
      </c>
      <c r="C71" s="5"/>
      <c r="D71" s="5">
        <f>SQRT(D67^2+D68^2)</f>
        <v>28.897627819046409</v>
      </c>
      <c r="E71" s="5"/>
      <c r="F71" s="5" t="s">
        <v>14</v>
      </c>
      <c r="G71" s="5"/>
      <c r="H71" s="5">
        <f>SQRT(H67^2+H68^2)</f>
        <v>19.164385659668302</v>
      </c>
      <c r="I71" s="5"/>
      <c r="J71" s="5"/>
      <c r="K71" s="6"/>
    </row>
    <row r="72" spans="1:11" x14ac:dyDescent="0.25">
      <c r="A72" s="4"/>
      <c r="B72" s="5" t="s">
        <v>15</v>
      </c>
      <c r="C72" s="5"/>
      <c r="D72" s="5">
        <f>D71*D70</f>
        <v>473.92109623236115</v>
      </c>
      <c r="E72" s="5"/>
      <c r="F72" s="5" t="s">
        <v>15</v>
      </c>
      <c r="G72" s="5"/>
      <c r="H72" s="5">
        <f>H71*H70</f>
        <v>314.2959248185602</v>
      </c>
      <c r="I72" s="5"/>
      <c r="J72" s="5"/>
      <c r="K72" s="6"/>
    </row>
    <row r="73" spans="1:11" x14ac:dyDescent="0.25">
      <c r="A73" s="4"/>
      <c r="B73" s="5"/>
      <c r="C73" s="5"/>
      <c r="D73" s="5"/>
      <c r="E73" s="5"/>
      <c r="F73" s="5"/>
      <c r="G73" s="5"/>
      <c r="H73" s="5"/>
      <c r="I73" s="5"/>
      <c r="J73" s="5"/>
      <c r="K73" s="6"/>
    </row>
    <row r="74" spans="1:11" x14ac:dyDescent="0.25">
      <c r="A74" s="4"/>
      <c r="B74" s="5" t="s">
        <v>8</v>
      </c>
      <c r="C74" s="5"/>
      <c r="D74" s="5">
        <f>D65*D67+D66*D68</f>
        <v>411.78555</v>
      </c>
      <c r="E74" s="5"/>
      <c r="F74" s="5" t="s">
        <v>8</v>
      </c>
      <c r="G74" s="5"/>
      <c r="H74" s="5">
        <f>H65*H67+H66*H68</f>
        <v>-294.48906000000005</v>
      </c>
      <c r="I74" s="5"/>
      <c r="J74" s="5" t="s">
        <v>8</v>
      </c>
      <c r="K74" s="6">
        <f>K65*K66</f>
        <v>116</v>
      </c>
    </row>
    <row r="75" spans="1:11" x14ac:dyDescent="0.25">
      <c r="A75" s="4"/>
      <c r="B75" s="5" t="s">
        <v>12</v>
      </c>
      <c r="C75" s="5"/>
      <c r="D75" s="5">
        <f>D74-(K74/2)</f>
        <v>353.78555</v>
      </c>
      <c r="E75" s="5"/>
      <c r="F75" s="5" t="s">
        <v>12</v>
      </c>
      <c r="G75" s="5"/>
      <c r="H75" s="5">
        <f>H74-(K74/2)</f>
        <v>-352.48906000000005</v>
      </c>
      <c r="I75" s="5"/>
      <c r="J75" s="5"/>
      <c r="K75" s="6"/>
    </row>
    <row r="76" spans="1:11" x14ac:dyDescent="0.25">
      <c r="A76" s="4"/>
      <c r="B76" s="5"/>
      <c r="C76" s="5"/>
      <c r="D76" s="5"/>
      <c r="E76" s="5"/>
      <c r="F76" s="5"/>
      <c r="G76" s="5"/>
      <c r="H76" s="5"/>
      <c r="I76" s="5"/>
      <c r="J76" s="5"/>
      <c r="K76" s="6"/>
    </row>
    <row r="77" spans="1:11" x14ac:dyDescent="0.25">
      <c r="A77" s="4"/>
      <c r="B77" s="5"/>
      <c r="C77" s="5"/>
      <c r="D77" s="5"/>
      <c r="E77" s="5"/>
      <c r="F77" s="5"/>
      <c r="G77" s="5"/>
      <c r="H77" s="5"/>
      <c r="I77" s="5"/>
      <c r="J77" s="5"/>
      <c r="K77" s="6"/>
    </row>
    <row r="78" spans="1:11" ht="15.75" thickBot="1" x14ac:dyDescent="0.3">
      <c r="A78" s="7"/>
      <c r="B78" s="8" t="s">
        <v>16</v>
      </c>
      <c r="C78" s="8">
        <f>(H74/D74)*100</f>
        <v>-71.51515151515153</v>
      </c>
      <c r="D78" s="8"/>
      <c r="E78" s="8"/>
      <c r="F78" s="8"/>
      <c r="G78" s="8"/>
      <c r="H78" s="8"/>
      <c r="I78" s="8"/>
      <c r="J78" s="8"/>
      <c r="K78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</dc:creator>
  <cp:lastModifiedBy>Jure</cp:lastModifiedBy>
  <dcterms:created xsi:type="dcterms:W3CDTF">2015-08-03T13:40:35Z</dcterms:created>
  <dcterms:modified xsi:type="dcterms:W3CDTF">2015-08-05T19:44:30Z</dcterms:modified>
</cp:coreProperties>
</file>