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50A1D8DD-865D-4C78-A356-4212D156A8F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I35" i="1"/>
  <c r="BG35" i="1"/>
  <c r="BB35" i="1"/>
  <c r="AV35" i="1"/>
  <c r="AW35" i="1" s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/>
  <c r="T34" i="1" s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/>
  <c r="O33" i="1" s="1"/>
  <c r="AE33" i="1"/>
  <c r="AD33" i="1"/>
  <c r="AC33" i="1"/>
  <c r="V33" i="1"/>
  <c r="T33" i="1"/>
  <c r="Q33" i="1"/>
  <c r="P33" i="1"/>
  <c r="BE33" i="1" s="1"/>
  <c r="BT32" i="1"/>
  <c r="BS32" i="1"/>
  <c r="BR32" i="1" s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 s="1"/>
  <c r="AE32" i="1"/>
  <c r="AC32" i="1" s="1"/>
  <c r="AD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Q31" i="1" s="1"/>
  <c r="AE31" i="1"/>
  <c r="AD31" i="1"/>
  <c r="AC31" i="1" s="1"/>
  <c r="V31" i="1"/>
  <c r="BT30" i="1"/>
  <c r="Y30" i="1" s="1"/>
  <c r="BS30" i="1"/>
  <c r="BQ30" i="1"/>
  <c r="BR30" i="1" s="1"/>
  <c r="BD30" i="1" s="1"/>
  <c r="BP30" i="1"/>
  <c r="BO30" i="1"/>
  <c r="BN30" i="1"/>
  <c r="BM30" i="1"/>
  <c r="BL30" i="1"/>
  <c r="BG30" i="1" s="1"/>
  <c r="BI30" i="1"/>
  <c r="BB30" i="1"/>
  <c r="BF30" i="1" s="1"/>
  <c r="AW30" i="1"/>
  <c r="AV30" i="1"/>
  <c r="AR30" i="1"/>
  <c r="AP30" i="1"/>
  <c r="P30" i="1" s="1"/>
  <c r="BE30" i="1" s="1"/>
  <c r="BH30" i="1" s="1"/>
  <c r="AE30" i="1"/>
  <c r="AD30" i="1"/>
  <c r="AC30" i="1"/>
  <c r="V30" i="1"/>
  <c r="Q30" i="1"/>
  <c r="BT29" i="1"/>
  <c r="BS29" i="1"/>
  <c r="BQ29" i="1"/>
  <c r="BR29" i="1" s="1"/>
  <c r="BP29" i="1"/>
  <c r="BO29" i="1"/>
  <c r="BN29" i="1"/>
  <c r="BM29" i="1"/>
  <c r="BL29" i="1"/>
  <c r="BG29" i="1" s="1"/>
  <c r="BI29" i="1"/>
  <c r="BB29" i="1"/>
  <c r="AV29" i="1"/>
  <c r="AW29" i="1" s="1"/>
  <c r="AR29" i="1"/>
  <c r="AP29" i="1"/>
  <c r="Q29" i="1" s="1"/>
  <c r="AE29" i="1"/>
  <c r="AD29" i="1"/>
  <c r="AC29" i="1"/>
  <c r="V29" i="1"/>
  <c r="T29" i="1"/>
  <c r="BT28" i="1"/>
  <c r="BS28" i="1"/>
  <c r="BR28" i="1"/>
  <c r="BQ28" i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 s="1"/>
  <c r="O28" i="1" s="1"/>
  <c r="AE28" i="1"/>
  <c r="AC28" i="1" s="1"/>
  <c r="AD28" i="1"/>
  <c r="V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V27" i="1"/>
  <c r="AW27" i="1" s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/>
  <c r="AE26" i="1"/>
  <c r="AD26" i="1"/>
  <c r="AC26" i="1"/>
  <c r="V26" i="1"/>
  <c r="BT25" i="1"/>
  <c r="BS25" i="1"/>
  <c r="BQ25" i="1"/>
  <c r="BP25" i="1"/>
  <c r="BO25" i="1"/>
  <c r="BN25" i="1"/>
  <c r="BM25" i="1"/>
  <c r="BL25" i="1"/>
  <c r="BG25" i="1" s="1"/>
  <c r="BI25" i="1"/>
  <c r="BB25" i="1"/>
  <c r="AV25" i="1"/>
  <c r="AW25" i="1" s="1"/>
  <c r="AR25" i="1"/>
  <c r="AP25" i="1"/>
  <c r="O25" i="1" s="1"/>
  <c r="AE25" i="1"/>
  <c r="AD25" i="1"/>
  <c r="AC25" i="1"/>
  <c r="V25" i="1"/>
  <c r="T25" i="1"/>
  <c r="Q25" i="1"/>
  <c r="P25" i="1"/>
  <c r="BE25" i="1" s="1"/>
  <c r="BT24" i="1"/>
  <c r="BS24" i="1"/>
  <c r="BR24" i="1" s="1"/>
  <c r="Y24" i="1" s="1"/>
  <c r="BQ24" i="1"/>
  <c r="BP24" i="1"/>
  <c r="BO24" i="1"/>
  <c r="BN24" i="1"/>
  <c r="BM24" i="1"/>
  <c r="BL24" i="1"/>
  <c r="BG24" i="1" s="1"/>
  <c r="BI24" i="1"/>
  <c r="BD24" i="1"/>
  <c r="BF24" i="1" s="1"/>
  <c r="BB24" i="1"/>
  <c r="AV24" i="1"/>
  <c r="AW24" i="1" s="1"/>
  <c r="AR24" i="1"/>
  <c r="AP24" i="1" s="1"/>
  <c r="AE24" i="1"/>
  <c r="AC24" i="1" s="1"/>
  <c r="AD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Q23" i="1"/>
  <c r="AE23" i="1"/>
  <c r="AD23" i="1"/>
  <c r="AC23" i="1" s="1"/>
  <c r="V23" i="1"/>
  <c r="BT22" i="1"/>
  <c r="Y22" i="1" s="1"/>
  <c r="BS22" i="1"/>
  <c r="BQ22" i="1"/>
  <c r="BR22" i="1" s="1"/>
  <c r="BD22" i="1" s="1"/>
  <c r="BP22" i="1"/>
  <c r="BO22" i="1"/>
  <c r="BN22" i="1"/>
  <c r="BM22" i="1"/>
  <c r="BL22" i="1"/>
  <c r="BG22" i="1" s="1"/>
  <c r="BI22" i="1"/>
  <c r="BB22" i="1"/>
  <c r="BF22" i="1" s="1"/>
  <c r="AW22" i="1"/>
  <c r="AV22" i="1"/>
  <c r="AR22" i="1"/>
  <c r="AP22" i="1"/>
  <c r="P22" i="1" s="1"/>
  <c r="BE22" i="1" s="1"/>
  <c r="BH22" i="1" s="1"/>
  <c r="AG22" i="1"/>
  <c r="AE22" i="1"/>
  <c r="AD22" i="1"/>
  <c r="AC22" i="1"/>
  <c r="V22" i="1"/>
  <c r="Q22" i="1"/>
  <c r="O22" i="1"/>
  <c r="BT21" i="1"/>
  <c r="BS21" i="1"/>
  <c r="BQ21" i="1"/>
  <c r="BR21" i="1" s="1"/>
  <c r="BP21" i="1"/>
  <c r="BO21" i="1"/>
  <c r="BN21" i="1"/>
  <c r="BM21" i="1"/>
  <c r="BL21" i="1"/>
  <c r="BG21" i="1" s="1"/>
  <c r="BI21" i="1"/>
  <c r="BB21" i="1"/>
  <c r="AV21" i="1"/>
  <c r="AW21" i="1" s="1"/>
  <c r="AR21" i="1"/>
  <c r="AP21" i="1"/>
  <c r="Q21" i="1" s="1"/>
  <c r="AE21" i="1"/>
  <c r="AD21" i="1"/>
  <c r="AC21" i="1"/>
  <c r="V21" i="1"/>
  <c r="T21" i="1"/>
  <c r="BT20" i="1"/>
  <c r="BS20" i="1"/>
  <c r="BR20" i="1"/>
  <c r="BQ20" i="1"/>
  <c r="BP20" i="1"/>
  <c r="BO20" i="1"/>
  <c r="BN20" i="1"/>
  <c r="BM20" i="1"/>
  <c r="BL20" i="1"/>
  <c r="BG20" i="1" s="1"/>
  <c r="BI20" i="1"/>
  <c r="BB20" i="1"/>
  <c r="AV20" i="1"/>
  <c r="AW20" i="1" s="1"/>
  <c r="AR20" i="1"/>
  <c r="AP20" i="1" s="1"/>
  <c r="O20" i="1" s="1"/>
  <c r="AE20" i="1"/>
  <c r="AC20" i="1" s="1"/>
  <c r="AD20" i="1"/>
  <c r="V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V19" i="1"/>
  <c r="AW19" i="1" s="1"/>
  <c r="AR19" i="1"/>
  <c r="AP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/>
  <c r="AE18" i="1"/>
  <c r="AD18" i="1"/>
  <c r="AC18" i="1"/>
  <c r="V18" i="1"/>
  <c r="BT17" i="1"/>
  <c r="BS17" i="1"/>
  <c r="BQ17" i="1"/>
  <c r="BP17" i="1"/>
  <c r="BO17" i="1"/>
  <c r="BN17" i="1"/>
  <c r="BM17" i="1"/>
  <c r="BL17" i="1"/>
  <c r="BG17" i="1" s="1"/>
  <c r="BI17" i="1"/>
  <c r="BB17" i="1"/>
  <c r="AV17" i="1"/>
  <c r="AW17" i="1" s="1"/>
  <c r="AR17" i="1"/>
  <c r="AQ17" i="1"/>
  <c r="AP17" i="1"/>
  <c r="O17" i="1" s="1"/>
  <c r="AE17" i="1"/>
  <c r="AD17" i="1"/>
  <c r="AC17" i="1" s="1"/>
  <c r="V17" i="1"/>
  <c r="T17" i="1"/>
  <c r="Q17" i="1"/>
  <c r="P17" i="1"/>
  <c r="BE17" i="1" s="1"/>
  <c r="AG28" i="1" l="1"/>
  <c r="AG20" i="1"/>
  <c r="Z30" i="1"/>
  <c r="AA30" i="1" s="1"/>
  <c r="Z22" i="1"/>
  <c r="AA22" i="1" s="1"/>
  <c r="Y33" i="1"/>
  <c r="BD33" i="1"/>
  <c r="BF33" i="1" s="1"/>
  <c r="BD20" i="1"/>
  <c r="BF20" i="1" s="1"/>
  <c r="Y20" i="1"/>
  <c r="BD28" i="1"/>
  <c r="BF28" i="1" s="1"/>
  <c r="Y28" i="1"/>
  <c r="AG17" i="1"/>
  <c r="BD18" i="1"/>
  <c r="BF18" i="1" s="1"/>
  <c r="Y18" i="1"/>
  <c r="O23" i="1"/>
  <c r="T23" i="1"/>
  <c r="Q23" i="1"/>
  <c r="P23" i="1"/>
  <c r="BE23" i="1" s="1"/>
  <c r="BH23" i="1" s="1"/>
  <c r="BD26" i="1"/>
  <c r="BF26" i="1" s="1"/>
  <c r="Y26" i="1"/>
  <c r="T31" i="1"/>
  <c r="O31" i="1"/>
  <c r="Q31" i="1"/>
  <c r="P31" i="1"/>
  <c r="BE31" i="1" s="1"/>
  <c r="Q35" i="1"/>
  <c r="P35" i="1"/>
  <c r="BE35" i="1" s="1"/>
  <c r="O35" i="1"/>
  <c r="AQ35" i="1"/>
  <c r="T35" i="1"/>
  <c r="Q19" i="1"/>
  <c r="P19" i="1"/>
  <c r="BE19" i="1" s="1"/>
  <c r="BH19" i="1" s="1"/>
  <c r="O19" i="1"/>
  <c r="AQ19" i="1"/>
  <c r="T19" i="1"/>
  <c r="AG25" i="1"/>
  <c r="Q27" i="1"/>
  <c r="P27" i="1"/>
  <c r="BE27" i="1" s="1"/>
  <c r="O27" i="1"/>
  <c r="AQ27" i="1"/>
  <c r="T27" i="1"/>
  <c r="BD31" i="1"/>
  <c r="BF31" i="1" s="1"/>
  <c r="Y31" i="1"/>
  <c r="Y32" i="1"/>
  <c r="BD32" i="1"/>
  <c r="BF32" i="1" s="1"/>
  <c r="BF35" i="1"/>
  <c r="Y35" i="1"/>
  <c r="BD35" i="1"/>
  <c r="Q32" i="1"/>
  <c r="P32" i="1"/>
  <c r="BE32" i="1" s="1"/>
  <c r="BH32" i="1" s="1"/>
  <c r="O32" i="1"/>
  <c r="AQ32" i="1"/>
  <c r="T32" i="1"/>
  <c r="BF23" i="1"/>
  <c r="BD23" i="1"/>
  <c r="Y23" i="1"/>
  <c r="AG33" i="1"/>
  <c r="BD34" i="1"/>
  <c r="BF34" i="1" s="1"/>
  <c r="Y34" i="1"/>
  <c r="BR17" i="1"/>
  <c r="T18" i="1"/>
  <c r="AQ18" i="1"/>
  <c r="Q18" i="1"/>
  <c r="P18" i="1"/>
  <c r="BE18" i="1" s="1"/>
  <c r="O18" i="1"/>
  <c r="Y19" i="1"/>
  <c r="BD19" i="1"/>
  <c r="BF19" i="1" s="1"/>
  <c r="AQ20" i="1"/>
  <c r="P20" i="1"/>
  <c r="BE20" i="1" s="1"/>
  <c r="BH20" i="1" s="1"/>
  <c r="T20" i="1"/>
  <c r="Q20" i="1"/>
  <c r="BD21" i="1"/>
  <c r="BF21" i="1" s="1"/>
  <c r="Y21" i="1"/>
  <c r="Q24" i="1"/>
  <c r="P24" i="1"/>
  <c r="BE24" i="1" s="1"/>
  <c r="BH24" i="1" s="1"/>
  <c r="T24" i="1"/>
  <c r="O24" i="1"/>
  <c r="AQ24" i="1"/>
  <c r="BR25" i="1"/>
  <c r="T26" i="1"/>
  <c r="Q26" i="1"/>
  <c r="P26" i="1"/>
  <c r="BE26" i="1" s="1"/>
  <c r="BH26" i="1" s="1"/>
  <c r="AQ26" i="1"/>
  <c r="O26" i="1"/>
  <c r="Y27" i="1"/>
  <c r="BD27" i="1"/>
  <c r="BF27" i="1" s="1"/>
  <c r="AQ28" i="1"/>
  <c r="T28" i="1"/>
  <c r="P28" i="1"/>
  <c r="BE28" i="1" s="1"/>
  <c r="Q28" i="1"/>
  <c r="BD29" i="1"/>
  <c r="BF29" i="1" s="1"/>
  <c r="Y29" i="1"/>
  <c r="BH33" i="1"/>
  <c r="AQ21" i="1"/>
  <c r="AQ29" i="1"/>
  <c r="O34" i="1"/>
  <c r="O21" i="1"/>
  <c r="T22" i="1"/>
  <c r="O29" i="1"/>
  <c r="T30" i="1"/>
  <c r="P34" i="1"/>
  <c r="BE34" i="1" s="1"/>
  <c r="BH34" i="1" s="1"/>
  <c r="P21" i="1"/>
  <c r="BE21" i="1" s="1"/>
  <c r="P29" i="1"/>
  <c r="BE29" i="1" s="1"/>
  <c r="Q34" i="1"/>
  <c r="AQ34" i="1"/>
  <c r="AQ22" i="1"/>
  <c r="AQ30" i="1"/>
  <c r="AQ25" i="1"/>
  <c r="O30" i="1"/>
  <c r="AQ33" i="1"/>
  <c r="W30" i="1" l="1"/>
  <c r="U30" i="1" s="1"/>
  <c r="X30" i="1" s="1"/>
  <c r="R30" i="1" s="1"/>
  <c r="S30" i="1" s="1"/>
  <c r="AG30" i="1"/>
  <c r="Y25" i="1"/>
  <c r="BD25" i="1"/>
  <c r="AG18" i="1"/>
  <c r="W18" i="1"/>
  <c r="U18" i="1" s="1"/>
  <c r="X18" i="1" s="1"/>
  <c r="R18" i="1" s="1"/>
  <c r="S18" i="1" s="1"/>
  <c r="AG27" i="1"/>
  <c r="W27" i="1"/>
  <c r="U27" i="1" s="1"/>
  <c r="X27" i="1" s="1"/>
  <c r="R27" i="1" s="1"/>
  <c r="S27" i="1" s="1"/>
  <c r="Z20" i="1"/>
  <c r="AA20" i="1" s="1"/>
  <c r="Z27" i="1"/>
  <c r="AA27" i="1" s="1"/>
  <c r="BH18" i="1"/>
  <c r="BH27" i="1"/>
  <c r="AG31" i="1"/>
  <c r="AG23" i="1"/>
  <c r="AH22" i="1"/>
  <c r="AB22" i="1"/>
  <c r="AF22" i="1" s="1"/>
  <c r="AI22" i="1"/>
  <c r="AJ22" i="1" s="1"/>
  <c r="AH30" i="1"/>
  <c r="AB30" i="1"/>
  <c r="AF30" i="1" s="1"/>
  <c r="AI30" i="1"/>
  <c r="AG26" i="1"/>
  <c r="AG24" i="1"/>
  <c r="Z31" i="1"/>
  <c r="AA31" i="1" s="1"/>
  <c r="W31" i="1" s="1"/>
  <c r="U31" i="1" s="1"/>
  <c r="X31" i="1" s="1"/>
  <c r="R31" i="1" s="1"/>
  <c r="S31" i="1" s="1"/>
  <c r="Z26" i="1"/>
  <c r="AA26" i="1" s="1"/>
  <c r="Z33" i="1"/>
  <c r="AA33" i="1" s="1"/>
  <c r="AG21" i="1"/>
  <c r="Z23" i="1"/>
  <c r="AA23" i="1" s="1"/>
  <c r="AG35" i="1"/>
  <c r="W35" i="1"/>
  <c r="U35" i="1" s="1"/>
  <c r="X35" i="1" s="1"/>
  <c r="R35" i="1" s="1"/>
  <c r="S35" i="1" s="1"/>
  <c r="AG29" i="1"/>
  <c r="W29" i="1"/>
  <c r="U29" i="1" s="1"/>
  <c r="X29" i="1" s="1"/>
  <c r="R29" i="1" s="1"/>
  <c r="S29" i="1" s="1"/>
  <c r="Z18" i="1"/>
  <c r="AA18" i="1" s="1"/>
  <c r="AG34" i="1"/>
  <c r="W34" i="1"/>
  <c r="U34" i="1" s="1"/>
  <c r="X34" i="1" s="1"/>
  <c r="R34" i="1" s="1"/>
  <c r="S34" i="1" s="1"/>
  <c r="BH28" i="1"/>
  <c r="Y17" i="1"/>
  <c r="BD17" i="1"/>
  <c r="BH35" i="1"/>
  <c r="Z24" i="1"/>
  <c r="AA24" i="1" s="1"/>
  <c r="W24" i="1" s="1"/>
  <c r="U24" i="1" s="1"/>
  <c r="X24" i="1" s="1"/>
  <c r="R24" i="1" s="1"/>
  <c r="S24" i="1" s="1"/>
  <c r="Z29" i="1"/>
  <c r="AA29" i="1" s="1"/>
  <c r="Z28" i="1"/>
  <c r="AA28" i="1" s="1"/>
  <c r="BH29" i="1"/>
  <c r="Z19" i="1"/>
  <c r="AA19" i="1" s="1"/>
  <c r="W19" i="1" s="1"/>
  <c r="U19" i="1" s="1"/>
  <c r="X19" i="1" s="1"/>
  <c r="R19" i="1" s="1"/>
  <c r="S19" i="1" s="1"/>
  <c r="AG32" i="1"/>
  <c r="Z32" i="1"/>
  <c r="AA32" i="1" s="1"/>
  <c r="BH21" i="1"/>
  <c r="Z21" i="1"/>
  <c r="AA21" i="1" s="1"/>
  <c r="Z34" i="1"/>
  <c r="AA34" i="1" s="1"/>
  <c r="Z35" i="1"/>
  <c r="AA35" i="1" s="1"/>
  <c r="AG19" i="1"/>
  <c r="BH31" i="1"/>
  <c r="W22" i="1"/>
  <c r="U22" i="1" s="1"/>
  <c r="X22" i="1" s="1"/>
  <c r="R22" i="1" s="1"/>
  <c r="S22" i="1" s="1"/>
  <c r="AI21" i="1" l="1"/>
  <c r="AJ21" i="1" s="1"/>
  <c r="AH21" i="1"/>
  <c r="AB21" i="1"/>
  <c r="AF21" i="1" s="1"/>
  <c r="Z17" i="1"/>
  <c r="AA17" i="1" s="1"/>
  <c r="AB26" i="1"/>
  <c r="AF26" i="1" s="1"/>
  <c r="AI26" i="1"/>
  <c r="AH26" i="1"/>
  <c r="AJ30" i="1"/>
  <c r="AB28" i="1"/>
  <c r="AF28" i="1" s="1"/>
  <c r="AI28" i="1"/>
  <c r="AH28" i="1"/>
  <c r="W28" i="1"/>
  <c r="U28" i="1" s="1"/>
  <c r="X28" i="1" s="1"/>
  <c r="R28" i="1" s="1"/>
  <c r="S28" i="1" s="1"/>
  <c r="AI32" i="1"/>
  <c r="AB32" i="1"/>
  <c r="AF32" i="1" s="1"/>
  <c r="AH32" i="1"/>
  <c r="AB31" i="1"/>
  <c r="AF31" i="1" s="1"/>
  <c r="AI31" i="1"/>
  <c r="AH31" i="1"/>
  <c r="AI35" i="1"/>
  <c r="AB35" i="1"/>
  <c r="AF35" i="1" s="1"/>
  <c r="AH35" i="1"/>
  <c r="W32" i="1"/>
  <c r="U32" i="1" s="1"/>
  <c r="X32" i="1" s="1"/>
  <c r="R32" i="1" s="1"/>
  <c r="S32" i="1" s="1"/>
  <c r="AI29" i="1"/>
  <c r="AJ29" i="1" s="1"/>
  <c r="AB29" i="1"/>
  <c r="AF29" i="1" s="1"/>
  <c r="AH29" i="1"/>
  <c r="AB18" i="1"/>
  <c r="AF18" i="1" s="1"/>
  <c r="AI18" i="1"/>
  <c r="AH18" i="1"/>
  <c r="W21" i="1"/>
  <c r="U21" i="1" s="1"/>
  <c r="X21" i="1" s="1"/>
  <c r="R21" i="1" s="1"/>
  <c r="S21" i="1" s="1"/>
  <c r="AB27" i="1"/>
  <c r="AF27" i="1" s="1"/>
  <c r="AI27" i="1"/>
  <c r="AJ27" i="1" s="1"/>
  <c r="AH27" i="1"/>
  <c r="BF25" i="1"/>
  <c r="BH25" i="1"/>
  <c r="AB23" i="1"/>
  <c r="AF23" i="1" s="1"/>
  <c r="AI23" i="1"/>
  <c r="AH23" i="1"/>
  <c r="AB34" i="1"/>
  <c r="AF34" i="1" s="1"/>
  <c r="AI34" i="1"/>
  <c r="AJ34" i="1" s="1"/>
  <c r="AH34" i="1"/>
  <c r="AB24" i="1"/>
  <c r="AF24" i="1" s="1"/>
  <c r="AI24" i="1"/>
  <c r="AH24" i="1"/>
  <c r="Z25" i="1"/>
  <c r="AA25" i="1" s="1"/>
  <c r="AI19" i="1"/>
  <c r="AJ19" i="1" s="1"/>
  <c r="AB19" i="1"/>
  <c r="AF19" i="1" s="1"/>
  <c r="AH19" i="1"/>
  <c r="AB33" i="1"/>
  <c r="AF33" i="1" s="1"/>
  <c r="AI33" i="1"/>
  <c r="AH33" i="1"/>
  <c r="W33" i="1"/>
  <c r="U33" i="1" s="1"/>
  <c r="X33" i="1" s="1"/>
  <c r="R33" i="1" s="1"/>
  <c r="S33" i="1" s="1"/>
  <c r="W26" i="1"/>
  <c r="U26" i="1" s="1"/>
  <c r="X26" i="1" s="1"/>
  <c r="R26" i="1" s="1"/>
  <c r="S26" i="1" s="1"/>
  <c r="W23" i="1"/>
  <c r="U23" i="1" s="1"/>
  <c r="X23" i="1" s="1"/>
  <c r="R23" i="1" s="1"/>
  <c r="S23" i="1" s="1"/>
  <c r="AB20" i="1"/>
  <c r="AF20" i="1" s="1"/>
  <c r="AI20" i="1"/>
  <c r="W20" i="1"/>
  <c r="U20" i="1" s="1"/>
  <c r="X20" i="1" s="1"/>
  <c r="R20" i="1" s="1"/>
  <c r="S20" i="1" s="1"/>
  <c r="AH20" i="1"/>
  <c r="BF17" i="1"/>
  <c r="BH17" i="1"/>
  <c r="AJ26" i="1" l="1"/>
  <c r="AB25" i="1"/>
  <c r="AF25" i="1" s="1"/>
  <c r="AI25" i="1"/>
  <c r="W25" i="1"/>
  <c r="U25" i="1" s="1"/>
  <c r="X25" i="1" s="1"/>
  <c r="R25" i="1" s="1"/>
  <c r="S25" i="1" s="1"/>
  <c r="AH25" i="1"/>
  <c r="AJ32" i="1"/>
  <c r="AJ23" i="1"/>
  <c r="AB17" i="1"/>
  <c r="AF17" i="1" s="1"/>
  <c r="AI17" i="1"/>
  <c r="AH17" i="1"/>
  <c r="W17" i="1"/>
  <c r="U17" i="1" s="1"/>
  <c r="X17" i="1" s="1"/>
  <c r="R17" i="1" s="1"/>
  <c r="S17" i="1" s="1"/>
  <c r="AJ18" i="1"/>
  <c r="AJ35" i="1"/>
  <c r="AJ33" i="1"/>
  <c r="AJ24" i="1"/>
  <c r="AJ28" i="1"/>
  <c r="AJ31" i="1"/>
  <c r="AJ20" i="1"/>
  <c r="AJ25" i="1" l="1"/>
  <c r="AJ17" i="1"/>
</calcChain>
</file>

<file path=xl/sharedStrings.xml><?xml version="1.0" encoding="utf-8"?>
<sst xmlns="http://schemas.openxmlformats.org/spreadsheetml/2006/main" count="694" uniqueCount="278">
  <si>
    <t>File opened</t>
  </si>
  <si>
    <t>2020-02-11 12:29:12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</si>
  <si>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</si>
  <si>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</si>
  <si>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</si>
  <si>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</si>
  <si>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</si>
  <si>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</si>
  <si>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</si>
  <si>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</si>
  <si>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</si>
  <si>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</si>
  <si>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</si>
  <si>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{"co2bspan2b": "0.294103", "co2aspan2": "-0.0336155", "flowmeterzero": "0.997559", "tbzero": "-0.0746956", "h2obspan2": "0", "co2bspanconc2": "301.4", "co2aspan2b": "0.293384", "h2obspan2b": "0.0727663", "h2oaspan2b": "0.0723615", "h2obspan1": "1.00315", "chamberpressurezero": "2.647", "ssa_ref": "34010.6", "co2bspan2a": "0.296716", "co2azero": "0.926417", "h2obspanconc1": "12.18", "co2bzero": "0.928899", "h2oaspan1": "1.00539", "co2aspan1": "1.00127", "flowazero": "0.28786", "h2obspan2a": "0.0725379", "co2bspan1": "1.00109", "h2obzero": "1.05718", "h2oazero": "1.04577", "co2bspan2": "-0.0333406", "co2bspanconc1": "2488", "ssb_ref": "36084.5", "flowbzero": "0.31642", "co2aspanconc2": "301.4", "oxygen": "21", "tazero": "-0.144751", "h2oaspan2a": "0.0719734", "co2aspanconc1": "2488", "h2oaspan2": "0", "h2oaspanconc2": "0", "co2aspan2a": "0.295951", "h2oaspanconc1": "12.18", "h2obspanconc2": "0"}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</si>
  <si>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</si>
  <si>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</si>
  <si>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</si>
  <si>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</si>
  <si>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</si>
  <si>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</si>
  <si>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</si>
  <si>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</si>
  <si>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</si>
  <si>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12:29:12</t>
  </si>
  <si>
    <t>Stability Definition:	Qamb_in (Meas): Per=20	Tleaf (Meas): Per=20	CO2_r (Meas): Std&lt;0.75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</si>
  <si>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</si>
  <si>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</si>
  <si>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</si>
  <si>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</si>
  <si>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</si>
  <si>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</si>
  <si>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</si>
  <si>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</si>
  <si>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</si>
  <si>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</si>
  <si>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</si>
  <si>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</si>
  <si>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</si>
  <si>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</si>
  <si>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</si>
  <si>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</si>
  <si>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</si>
  <si>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</si>
  <si>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</si>
  <si>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</si>
  <si>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</si>
  <si>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</si>
  <si>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</si>
  <si>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</si>
  <si>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</si>
  <si>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</si>
  <si>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</si>
  <si>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</si>
  <si>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</si>
  <si>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</si>
  <si>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</si>
  <si>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</si>
  <si>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</si>
  <si>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</si>
  <si>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</si>
  <si>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</si>
  <si>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</si>
  <si>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</si>
  <si>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</si>
  <si>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</si>
  <si>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</si>
  <si>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</si>
  <si>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</si>
  <si>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5.07097 84.069 398.667 650.034 885.016 1105.36 1296.16 1373.99</t>
  </si>
  <si>
    <t>Fs_true</t>
  </si>
  <si>
    <t>-0.00944834 99.7136 402.469 600.983 800.095 1000.25 1200.5 1401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</si>
  <si>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</si>
  <si>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</si>
  <si>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</si>
  <si>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</si>
  <si>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</si>
  <si>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</si>
  <si>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</si>
  <si>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</si>
  <si>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</si>
  <si>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</si>
  <si>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</si>
  <si>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</si>
  <si>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</si>
  <si>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</si>
  <si>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</si>
  <si>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</si>
  <si>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</si>
  <si>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</si>
  <si>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</si>
  <si>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</si>
  <si>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</si>
  <si>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</si>
  <si>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</si>
  <si>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</si>
  <si>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</si>
  <si>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</si>
  <si>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</si>
  <si>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</si>
  <si>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</si>
  <si>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</si>
  <si>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</si>
  <si>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</si>
  <si>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</si>
  <si>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</si>
  <si>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</si>
  <si>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</si>
  <si>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</si>
  <si>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</si>
  <si>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</si>
  <si>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</si>
  <si>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</si>
  <si>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</si>
  <si>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</si>
  <si>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</si>
  <si>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</si>
  <si>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</si>
  <si>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</si>
  <si>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</si>
  <si>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</si>
  <si>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</si>
  <si>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</si>
  <si>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</si>
  <si>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</si>
  <si>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</si>
  <si>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</si>
  <si>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</si>
  <si>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</si>
  <si>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</si>
  <si>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</si>
  <si>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</si>
  <si>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</si>
  <si>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</si>
  <si>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</si>
  <si>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</si>
  <si>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</si>
  <si>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</si>
  <si>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</si>
  <si>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</si>
  <si>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</si>
  <si>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</si>
  <si>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</si>
  <si>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</si>
  <si>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</si>
  <si>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</si>
  <si>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</si>
  <si>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</si>
  <si>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</si>
  <si>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</si>
  <si>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</si>
  <si>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</si>
  <si>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</si>
  <si>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</si>
  <si>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</si>
  <si>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</si>
  <si>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</si>
  <si>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</si>
  <si>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</si>
  <si>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</si>
  <si>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</si>
  <si>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</si>
  <si>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</si>
  <si>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</si>
  <si>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</si>
  <si>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</si>
  <si>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</si>
  <si>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</si>
  <si>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</si>
  <si>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</si>
  <si>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</si>
  <si>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</si>
  <si>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</si>
  <si>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</si>
  <si>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</si>
  <si>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</si>
  <si>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</si>
  <si>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</si>
  <si>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</si>
  <si>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</si>
  <si>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</si>
  <si>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</si>
  <si>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</si>
  <si>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</si>
  <si>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</si>
  <si>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</si>
  <si>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</si>
  <si>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</si>
  <si>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</si>
  <si>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</si>
  <si>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</si>
  <si>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</si>
  <si>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</si>
  <si>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</si>
  <si>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</si>
  <si>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</si>
  <si>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</si>
  <si>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</si>
  <si>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</si>
  <si>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</si>
  <si>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</si>
  <si>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</si>
  <si>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</si>
  <si>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</si>
  <si>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</si>
  <si>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</si>
  <si>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</si>
  <si>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</si>
  <si>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</si>
  <si>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</si>
  <si>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</si>
  <si>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</si>
  <si>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</si>
  <si>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</si>
  <si>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</si>
  <si>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</si>
  <si>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</si>
  <si>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</si>
  <si>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</si>
  <si>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</si>
  <si>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</si>
  <si>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</si>
  <si>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</si>
  <si>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</si>
  <si>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</si>
  <si>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</si>
  <si>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</si>
  <si>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</si>
  <si>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</si>
  <si>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</si>
  <si>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</si>
  <si>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20200211 12:53:40</t>
  </si>
  <si>
    <t>12:53:40</t>
  </si>
  <si>
    <t>Lindsey</t>
  </si>
  <si>
    <t>20200211</t>
  </si>
  <si>
    <t>KD</t>
  </si>
  <si>
    <t>UNKNOW</t>
  </si>
  <si>
    <t>BNL17516</t>
  </si>
  <si>
    <t>Mature</t>
  </si>
  <si>
    <t>C10</t>
  </si>
  <si>
    <t>Sun</t>
  </si>
  <si>
    <t>-</t>
  </si>
  <si>
    <t>0: Broadleaf</t>
  </si>
  <si>
    <t>20200211 12:55:08</t>
  </si>
  <si>
    <t>12:55:08</t>
  </si>
  <si>
    <t>20200211 12:56:37</t>
  </si>
  <si>
    <t>12:56:37</t>
  </si>
  <si>
    <t>20200211 12:57:44</t>
  </si>
  <si>
    <t>12:57:44</t>
  </si>
  <si>
    <t>20200211 12:59:03</t>
  </si>
  <si>
    <t>12:59:03</t>
  </si>
  <si>
    <t>20200211 13:00:10</t>
  </si>
  <si>
    <t>13:00:10</t>
  </si>
  <si>
    <t>20200211 13:01:32</t>
  </si>
  <si>
    <t>13:01:32</t>
  </si>
  <si>
    <t>20200211 13:02:32</t>
  </si>
  <si>
    <t>13:02:32</t>
  </si>
  <si>
    <t>20200211 13:04:32</t>
  </si>
  <si>
    <t>13:04:32</t>
  </si>
  <si>
    <t>20200211 13:05:49</t>
  </si>
  <si>
    <t>13:05:49</t>
  </si>
  <si>
    <t>20200211 13:07:15</t>
  </si>
  <si>
    <t>13:07:15</t>
  </si>
  <si>
    <t>20200211 13:08:48</t>
  </si>
  <si>
    <t>13:08:48</t>
  </si>
  <si>
    <t>20200211 13:10:16</t>
  </si>
  <si>
    <t>13:10:16</t>
  </si>
  <si>
    <t>20200211 13:11:42</t>
  </si>
  <si>
    <t>13:11:42</t>
  </si>
  <si>
    <t>20200211 13:13:08</t>
  </si>
  <si>
    <t>13:13:08</t>
  </si>
  <si>
    <t>20200211 13:14:43</t>
  </si>
  <si>
    <t>13:14:43</t>
  </si>
  <si>
    <t>20200211 13:16:10</t>
  </si>
  <si>
    <t>13:16:10</t>
  </si>
  <si>
    <t>20200211 13:17:52</t>
  </si>
  <si>
    <t>13:17:52</t>
  </si>
  <si>
    <t>20200211 13:19:31</t>
  </si>
  <si>
    <t>13:19:31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</si>
</sst>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1581443620.5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1581443612.5</v>
      </c>
      <c r="O17">
        <f t="shared" ref="O17:O35" si="0">CC17*AP17*(CA17-CB17)/(100*BU17*(1000-AP17*CA17))</f>
        <v>5.2263073749208775E-4</v>
      </c>
      <c r="P17">
        <f t="shared" ref="P17:P35" si="1">CC17*AP17*(BZ17-BY17*(1000-AP17*CB17)/(1000-AP17*CA17))/(100*BU17)</f>
        <v>3.311221556898106</v>
      </c>
      <c r="Q17">
        <f t="shared" ref="Q17:Q35" si="2">BY17 - IF(AP17&gt;1, P17*BU17*100/(AR17*CK17), 0)</f>
        <v>394.72570967741899</v>
      </c>
      <c r="R17">
        <f t="shared" ref="R17:R35" si="3">((X17-O17/2)*Q17-P17)/(X17+O17/2)</f>
        <v>283.48764704117247</v>
      </c>
      <c r="S17">
        <f t="shared" ref="S17:S35" si="4">R17*(CD17+CE17)/1000</f>
        <v>28.247235066491506</v>
      </c>
      <c r="T17">
        <f t="shared" ref="T17:T35" si="5">(BY17 - IF(AP17&gt;1, P17*BU17*100/(AR17*CK17), 0))*(CD17+CE17)/1000</f>
        <v>39.331201992114927</v>
      </c>
      <c r="U17">
        <f t="shared" ref="U17:U35" si="6">2/((1/W17-1/V17)+SIGN(W17)*SQRT((1/W17-1/V17)*(1/W17-1/V17) + 4*BV17/((BV17+1)*(BV17+1))*(2*1/W17*1/V17-1/V17*1/V17)))</f>
        <v>5.0713463391756163E-2</v>
      </c>
      <c r="V17">
        <f t="shared" ref="V17:V35" si="7">AM17+AL17*BU17+AK17*BU17*BU17</f>
        <v>2.2516726093524175</v>
      </c>
      <c r="W17">
        <f t="shared" ref="W17:W35" si="8">O17*(1000-(1000*0.61365*EXP(17.502*AA17/(240.97+AA17))/(CD17+CE17)+CA17)/2)/(1000*0.61365*EXP(17.502*AA17/(240.97+AA17))/(CD17+CE17)-CA17)</f>
        <v>5.0087364312857173E-2</v>
      </c>
      <c r="X17">
        <f t="shared" ref="X17:X35" si="9">1/((BV17+1)/(U17/1.6)+1/(V17/1.37)) + BV17/((BV17+1)/(U17/1.6) + BV17/(V17/1.37))</f>
        <v>3.1360211132990527E-2</v>
      </c>
      <c r="Y17">
        <f t="shared" ref="Y17:Y35" si="10">(BR17*BT17)</f>
        <v>123.91687087966741</v>
      </c>
      <c r="Z17">
        <f t="shared" ref="Z17:Z35" si="11">(CF17+(Y17+2*0.95*0.0000000567*(((CF17+$B$7)+273)^4-(CF17+273)^4)-44100*O17)/(1.84*29.3*V17+8*0.95*0.0000000567*(CF17+273)^3))</f>
        <v>31.80600681152012</v>
      </c>
      <c r="AA17">
        <f t="shared" ref="AA17:AA35" si="12">($C$7*CG17+$D$7*CH17+$E$7*Z17)</f>
        <v>31.0139903225806</v>
      </c>
      <c r="AB17">
        <f t="shared" ref="AB17:AB35" si="13">0.61365*EXP(17.502*AA17/(240.97+AA17))</f>
        <v>4.5149782601672621</v>
      </c>
      <c r="AC17">
        <f t="shared" ref="AC17:AC35" si="14">(AD17/AE17*100)</f>
        <v>77.738529543438403</v>
      </c>
      <c r="AD17">
        <f t="shared" ref="AD17:AD35" si="15">CA17*(CD17+CE17)/1000</f>
        <v>3.5171823103836717</v>
      </c>
      <c r="AE17">
        <f t="shared" ref="AE17:AE35" si="16">0.61365*EXP(17.502*CF17/(240.97+CF17))</f>
        <v>4.5243746325538039</v>
      </c>
      <c r="AF17">
        <f t="shared" ref="AF17:AF35" si="17">(AB17-CA17*(CD17+CE17)/1000)</f>
        <v>0.99779594978359043</v>
      </c>
      <c r="AG17">
        <f t="shared" ref="AG17:AG35" si="18">(-O17*44100)</f>
        <v>-23.04801552340107</v>
      </c>
      <c r="AH17">
        <f t="shared" ref="AH17:AH35" si="19">2*29.3*V17*0.92*(CF17-AA17)</f>
        <v>4.4272900517056577</v>
      </c>
      <c r="AI17">
        <f t="shared" ref="AI17:AI35" si="20">2*0.95*0.0000000567*(((CF17+$B$7)+273)^4-(AA17+273)^4)</f>
        <v>0.44167497885556051</v>
      </c>
      <c r="AJ17">
        <f t="shared" ref="AJ17:AJ35" si="21">Y17+AI17+AG17+AH17</f>
        <v>105.73782038682756</v>
      </c>
      <c r="AK17">
        <v>-4.1228791522228601E-2</v>
      </c>
      <c r="AL17">
        <v>4.6282930324211199E-2</v>
      </c>
      <c r="AM17">
        <v>3.4582115222073799</v>
      </c>
      <c r="AN17">
        <v>10</v>
      </c>
      <c r="AO17">
        <v>3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51873.242649890941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632.22963232253164</v>
      </c>
      <c r="BE17">
        <f t="shared" ref="BE17:BE35" si="29">P17</f>
        <v>3.311221556898106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5.2373716567731014E-3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749.97593548387101</v>
      </c>
      <c r="BR17">
        <f t="shared" ref="BR17:BR35" si="40">BQ17*BS17</f>
        <v>632.22963232253164</v>
      </c>
      <c r="BS17">
        <f t="shared" ref="BS17:BS35" si="41">($B$11*$D$9+$C$11*$D$9+$F$11*((DA17+CS17)/MAX(DA17+CS17+DB17, 0.1)*$I$9+DB17/MAX(DA17+CS17+DB17, 0.1)*$J$9))/($B$11+$C$11+$F$11)</f>
        <v>0.84299989160936006</v>
      </c>
      <c r="BT17">
        <f t="shared" ref="BT17:BT35" si="42">($B$11*$K$9+$C$11*$K$9+$F$11*((DA17+CS17)/MAX(DA17+CS17+DB17, 0.1)*$P$9+DB17/MAX(DA17+CS17+DB17, 0.1)*$Q$9))/($B$11+$C$11+$F$11)</f>
        <v>0.19599978321872025</v>
      </c>
      <c r="BU17">
        <v>6</v>
      </c>
      <c r="BV17">
        <v>0.5</v>
      </c>
      <c r="BW17" t="s">
        <v>241</v>
      </c>
      <c r="BX17">
        <v>1581443612.5</v>
      </c>
      <c r="BY17">
        <v>394.72570967741899</v>
      </c>
      <c r="BZ17">
        <v>400.00158064516103</v>
      </c>
      <c r="CA17">
        <v>35.298241935483901</v>
      </c>
      <c r="CB17">
        <v>34.542025806451598</v>
      </c>
      <c r="CC17">
        <v>400.030709677419</v>
      </c>
      <c r="CD17">
        <v>99.441861290322606</v>
      </c>
      <c r="CE17">
        <v>0.19999387096774199</v>
      </c>
      <c r="CF17">
        <v>31.050461290322598</v>
      </c>
      <c r="CG17">
        <v>31.0139903225806</v>
      </c>
      <c r="CH17">
        <v>999.9</v>
      </c>
      <c r="CI17">
        <v>0</v>
      </c>
      <c r="CJ17">
        <v>0</v>
      </c>
      <c r="CK17">
        <v>9998.3280645161303</v>
      </c>
      <c r="CL17">
        <v>0</v>
      </c>
      <c r="CM17">
        <v>5.6992067741935504</v>
      </c>
      <c r="CN17">
        <v>749.97593548387101</v>
      </c>
      <c r="CO17">
        <v>0.90000387096774204</v>
      </c>
      <c r="CP17">
        <v>9.9996029032258099E-2</v>
      </c>
      <c r="CQ17">
        <v>0</v>
      </c>
      <c r="CR17">
        <v>2.6663790322580598</v>
      </c>
      <c r="CS17">
        <v>0</v>
      </c>
      <c r="CT17">
        <v>10656.183870967699</v>
      </c>
      <c r="CU17">
        <v>6849.62387096774</v>
      </c>
      <c r="CV17">
        <v>41.253999999999998</v>
      </c>
      <c r="CW17">
        <v>45.052</v>
      </c>
      <c r="CX17">
        <v>43.084483870967702</v>
      </c>
      <c r="CY17">
        <v>43.566064516129003</v>
      </c>
      <c r="CZ17">
        <v>41.828258064516099</v>
      </c>
      <c r="DA17">
        <v>674.98064516129</v>
      </c>
      <c r="DB17">
        <v>74.994838709677396</v>
      </c>
      <c r="DC17">
        <v>0</v>
      </c>
      <c r="DD17">
        <v>1581443620.4000001</v>
      </c>
      <c r="DE17">
        <v>2.7245192307692299</v>
      </c>
      <c r="DF17">
        <v>-1.22955554323834</v>
      </c>
      <c r="DG17">
        <v>1731.6341872887101</v>
      </c>
      <c r="DH17">
        <v>10665.1115384615</v>
      </c>
      <c r="DI17">
        <v>15</v>
      </c>
      <c r="DJ17">
        <v>100</v>
      </c>
      <c r="DK17">
        <v>100</v>
      </c>
      <c r="DL17">
        <v>3.1840000000000002</v>
      </c>
      <c r="DM17">
        <v>0.57299999999999995</v>
      </c>
      <c r="DN17">
        <v>2</v>
      </c>
      <c r="DO17">
        <v>385.93400000000003</v>
      </c>
      <c r="DP17">
        <v>603.48599999999999</v>
      </c>
      <c r="DQ17">
        <v>29.978400000000001</v>
      </c>
      <c r="DR17">
        <v>31.718399999999999</v>
      </c>
      <c r="DS17">
        <v>30</v>
      </c>
      <c r="DT17">
        <v>31.6462</v>
      </c>
      <c r="DU17">
        <v>31.652100000000001</v>
      </c>
      <c r="DV17">
        <v>21.095400000000001</v>
      </c>
      <c r="DW17">
        <v>16.75</v>
      </c>
      <c r="DX17">
        <v>100</v>
      </c>
      <c r="DY17">
        <v>29.956600000000002</v>
      </c>
      <c r="DZ17">
        <v>400</v>
      </c>
      <c r="EA17">
        <v>34.426600000000001</v>
      </c>
      <c r="EB17">
        <v>99.937799999999996</v>
      </c>
      <c r="EC17">
        <v>100.485</v>
      </c>
    </row>
    <row r="18" spans="1:133" x14ac:dyDescent="0.25">
      <c r="A18">
        <v>2</v>
      </c>
      <c r="B18">
        <v>1581443708.5</v>
      </c>
      <c r="C18">
        <v>88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1581443700.5</v>
      </c>
      <c r="O18">
        <f t="shared" si="0"/>
        <v>4.4083794108864535E-4</v>
      </c>
      <c r="P18">
        <f t="shared" si="1"/>
        <v>3.2648041785843622</v>
      </c>
      <c r="Q18">
        <f t="shared" si="2"/>
        <v>394.80925806451597</v>
      </c>
      <c r="R18">
        <f t="shared" si="3"/>
        <v>266.66139548187022</v>
      </c>
      <c r="S18">
        <f t="shared" si="4"/>
        <v>26.568926674127415</v>
      </c>
      <c r="T18">
        <f t="shared" si="5"/>
        <v>39.336995926341146</v>
      </c>
      <c r="U18">
        <f t="shared" si="6"/>
        <v>4.2969732580486544E-2</v>
      </c>
      <c r="V18">
        <f t="shared" si="7"/>
        <v>2.2512398147924095</v>
      </c>
      <c r="W18">
        <f t="shared" si="8"/>
        <v>4.2519239218705998E-2</v>
      </c>
      <c r="X18">
        <f t="shared" si="9"/>
        <v>2.6614605896253266E-2</v>
      </c>
      <c r="Y18">
        <f t="shared" si="10"/>
        <v>123.92094648666053</v>
      </c>
      <c r="Z18">
        <f t="shared" si="11"/>
        <v>31.77490745004522</v>
      </c>
      <c r="AA18">
        <f t="shared" si="12"/>
        <v>30.9887935483871</v>
      </c>
      <c r="AB18">
        <f t="shared" si="13"/>
        <v>4.5084965009832416</v>
      </c>
      <c r="AC18">
        <f t="shared" si="14"/>
        <v>77.995271937693033</v>
      </c>
      <c r="AD18">
        <f t="shared" si="15"/>
        <v>3.5170842663390371</v>
      </c>
      <c r="AE18">
        <f t="shared" si="16"/>
        <v>4.509355732676565</v>
      </c>
      <c r="AF18">
        <f t="shared" si="17"/>
        <v>0.99141223464420447</v>
      </c>
      <c r="AG18">
        <f t="shared" si="18"/>
        <v>-19.440953202009261</v>
      </c>
      <c r="AH18">
        <f t="shared" si="19"/>
        <v>0.40560683602699399</v>
      </c>
      <c r="AI18">
        <f t="shared" si="20"/>
        <v>4.0455222655600483E-2</v>
      </c>
      <c r="AJ18">
        <f t="shared" si="21"/>
        <v>104.92605534333386</v>
      </c>
      <c r="AK18">
        <v>-4.1217133244157197E-2</v>
      </c>
      <c r="AL18">
        <v>4.6269842885754801E-2</v>
      </c>
      <c r="AM18">
        <v>3.45743755426754</v>
      </c>
      <c r="AN18">
        <v>10</v>
      </c>
      <c r="AO18">
        <v>3</v>
      </c>
      <c r="AP18">
        <f t="shared" si="22"/>
        <v>1</v>
      </c>
      <c r="AQ18">
        <f t="shared" si="23"/>
        <v>0</v>
      </c>
      <c r="AR18">
        <f t="shared" si="24"/>
        <v>51868.986086968907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632.24943561294435</v>
      </c>
      <c r="BE18">
        <f t="shared" si="29"/>
        <v>3.2648041785843622</v>
      </c>
      <c r="BF18" t="e">
        <f t="shared" si="30"/>
        <v>#DIV/0!</v>
      </c>
      <c r="BG18" t="e">
        <f t="shared" si="31"/>
        <v>#DIV/0!</v>
      </c>
      <c r="BH18">
        <f t="shared" si="32"/>
        <v>5.1637913688594205E-3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749.99929032258103</v>
      </c>
      <c r="BR18">
        <f t="shared" si="40"/>
        <v>632.24943561294435</v>
      </c>
      <c r="BS18">
        <f t="shared" si="41"/>
        <v>0.84300004516138749</v>
      </c>
      <c r="BT18">
        <f t="shared" si="42"/>
        <v>0.19600009032277488</v>
      </c>
      <c r="BU18">
        <v>6</v>
      </c>
      <c r="BV18">
        <v>0.5</v>
      </c>
      <c r="BW18" t="s">
        <v>241</v>
      </c>
      <c r="BX18">
        <v>1581443700.5</v>
      </c>
      <c r="BY18">
        <v>394.80925806451597</v>
      </c>
      <c r="BZ18">
        <v>399.96725806451599</v>
      </c>
      <c r="CA18">
        <v>35.2995290322581</v>
      </c>
      <c r="CB18">
        <v>34.661648387096797</v>
      </c>
      <c r="CC18">
        <v>400.02145161290298</v>
      </c>
      <c r="CD18">
        <v>99.435432258064495</v>
      </c>
      <c r="CE18">
        <v>0.200012258064516</v>
      </c>
      <c r="CF18">
        <v>30.992135483870999</v>
      </c>
      <c r="CG18">
        <v>30.9887935483871</v>
      </c>
      <c r="CH18">
        <v>999.9</v>
      </c>
      <c r="CI18">
        <v>0</v>
      </c>
      <c r="CJ18">
        <v>0</v>
      </c>
      <c r="CK18">
        <v>9996.1470967742007</v>
      </c>
      <c r="CL18">
        <v>0</v>
      </c>
      <c r="CM18">
        <v>2.92598612903226</v>
      </c>
      <c r="CN18">
        <v>749.99929032258103</v>
      </c>
      <c r="CO18">
        <v>0.89999835483870905</v>
      </c>
      <c r="CP18">
        <v>0.100001606451613</v>
      </c>
      <c r="CQ18">
        <v>0</v>
      </c>
      <c r="CR18">
        <v>2.6543064516129</v>
      </c>
      <c r="CS18">
        <v>0</v>
      </c>
      <c r="CT18">
        <v>10222.8096774194</v>
      </c>
      <c r="CU18">
        <v>6849.8296774193504</v>
      </c>
      <c r="CV18">
        <v>41.29</v>
      </c>
      <c r="CW18">
        <v>45.108741935483899</v>
      </c>
      <c r="CX18">
        <v>43.157064516128997</v>
      </c>
      <c r="CY18">
        <v>43.606709677419403</v>
      </c>
      <c r="CZ18">
        <v>41.8648387096774</v>
      </c>
      <c r="DA18">
        <v>674.99741935483905</v>
      </c>
      <c r="DB18">
        <v>75.000967741935497</v>
      </c>
      <c r="DC18">
        <v>0</v>
      </c>
      <c r="DD18">
        <v>1581443708.5999999</v>
      </c>
      <c r="DE18">
        <v>2.6733846153846201</v>
      </c>
      <c r="DF18">
        <v>-0.47967521182766798</v>
      </c>
      <c r="DG18">
        <v>-37.237606840267098</v>
      </c>
      <c r="DH18">
        <v>10222.4538461538</v>
      </c>
      <c r="DI18">
        <v>15</v>
      </c>
      <c r="DJ18">
        <v>100</v>
      </c>
      <c r="DK18">
        <v>100</v>
      </c>
      <c r="DL18">
        <v>3.258</v>
      </c>
      <c r="DM18">
        <v>0.56799999999999995</v>
      </c>
      <c r="DN18">
        <v>2</v>
      </c>
      <c r="DO18">
        <v>386.04599999999999</v>
      </c>
      <c r="DP18">
        <v>603.48599999999999</v>
      </c>
      <c r="DQ18">
        <v>29.827500000000001</v>
      </c>
      <c r="DR18">
        <v>31.726700000000001</v>
      </c>
      <c r="DS18">
        <v>30.0002</v>
      </c>
      <c r="DT18">
        <v>31.651800000000001</v>
      </c>
      <c r="DU18">
        <v>31.662199999999999</v>
      </c>
      <c r="DV18">
        <v>21.101400000000002</v>
      </c>
      <c r="DW18">
        <v>16.126300000000001</v>
      </c>
      <c r="DX18">
        <v>100</v>
      </c>
      <c r="DY18">
        <v>29.820900000000002</v>
      </c>
      <c r="DZ18">
        <v>400</v>
      </c>
      <c r="EA18">
        <v>34.6614</v>
      </c>
      <c r="EB18">
        <v>99.9358</v>
      </c>
      <c r="EC18">
        <v>100.482</v>
      </c>
    </row>
    <row r="19" spans="1:133" x14ac:dyDescent="0.25">
      <c r="A19">
        <v>3</v>
      </c>
      <c r="B19">
        <v>1581443797.5</v>
      </c>
      <c r="C19">
        <v>177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1581443789.5</v>
      </c>
      <c r="O19">
        <f t="shared" si="0"/>
        <v>5.4146726473573194E-4</v>
      </c>
      <c r="P19">
        <f t="shared" si="1"/>
        <v>2.2487643399628174</v>
      </c>
      <c r="Q19">
        <f t="shared" si="2"/>
        <v>296.39212903225803</v>
      </c>
      <c r="R19">
        <f t="shared" si="3"/>
        <v>223.88798529813818</v>
      </c>
      <c r="S19">
        <f t="shared" si="4"/>
        <v>22.306598539898545</v>
      </c>
      <c r="T19">
        <f t="shared" si="5"/>
        <v>29.530393173641052</v>
      </c>
      <c r="U19">
        <f t="shared" si="6"/>
        <v>5.332693201521007E-2</v>
      </c>
      <c r="V19">
        <f t="shared" si="7"/>
        <v>2.2520381123023192</v>
      </c>
      <c r="W19">
        <f t="shared" si="8"/>
        <v>5.2635224801774641E-2</v>
      </c>
      <c r="X19">
        <f t="shared" si="9"/>
        <v>3.2958415093173758E-2</v>
      </c>
      <c r="Y19">
        <f t="shared" si="10"/>
        <v>123.92053182348441</v>
      </c>
      <c r="Z19">
        <f t="shared" si="11"/>
        <v>31.764979598642888</v>
      </c>
      <c r="AA19">
        <f t="shared" si="12"/>
        <v>30.993638709677398</v>
      </c>
      <c r="AB19">
        <f t="shared" si="13"/>
        <v>4.5097422675694459</v>
      </c>
      <c r="AC19">
        <f t="shared" si="14"/>
        <v>78.090938977324257</v>
      </c>
      <c r="AD19">
        <f t="shared" si="15"/>
        <v>3.5261358392995721</v>
      </c>
      <c r="AE19">
        <f t="shared" si="16"/>
        <v>4.5154225131336654</v>
      </c>
      <c r="AF19">
        <f t="shared" si="17"/>
        <v>0.98360642826987377</v>
      </c>
      <c r="AG19">
        <f t="shared" si="18"/>
        <v>-23.878706374845777</v>
      </c>
      <c r="AH19">
        <f t="shared" si="19"/>
        <v>2.6804609609567569</v>
      </c>
      <c r="AI19">
        <f t="shared" si="20"/>
        <v>0.26729187404226218</v>
      </c>
      <c r="AJ19">
        <f t="shared" si="21"/>
        <v>102.98957828363764</v>
      </c>
      <c r="AK19">
        <v>-4.1238638733548501E-2</v>
      </c>
      <c r="AL19">
        <v>4.6293984681580899E-2</v>
      </c>
      <c r="AM19">
        <v>3.4588651986205798</v>
      </c>
      <c r="AN19">
        <v>10</v>
      </c>
      <c r="AO19">
        <v>3</v>
      </c>
      <c r="AP19">
        <f t="shared" si="22"/>
        <v>1</v>
      </c>
      <c r="AQ19">
        <f t="shared" si="23"/>
        <v>0</v>
      </c>
      <c r="AR19">
        <f t="shared" si="24"/>
        <v>51890.863761762841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632.24712019374954</v>
      </c>
      <c r="BE19">
        <f t="shared" si="29"/>
        <v>2.2487643399628174</v>
      </c>
      <c r="BF19" t="e">
        <f t="shared" si="30"/>
        <v>#DIV/0!</v>
      </c>
      <c r="BG19" t="e">
        <f t="shared" si="31"/>
        <v>#DIV/0!</v>
      </c>
      <c r="BH19">
        <f t="shared" si="32"/>
        <v>3.5567806766343083E-3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749.99651612903199</v>
      </c>
      <c r="BR19">
        <f t="shared" si="40"/>
        <v>632.24712019374954</v>
      </c>
      <c r="BS19">
        <f t="shared" si="41"/>
        <v>0.84300007612965433</v>
      </c>
      <c r="BT19">
        <f t="shared" si="42"/>
        <v>0.19600015225930878</v>
      </c>
      <c r="BU19">
        <v>6</v>
      </c>
      <c r="BV19">
        <v>0.5</v>
      </c>
      <c r="BW19" t="s">
        <v>241</v>
      </c>
      <c r="BX19">
        <v>1581443789.5</v>
      </c>
      <c r="BY19">
        <v>296.39212903225803</v>
      </c>
      <c r="BZ19">
        <v>300.00580645161301</v>
      </c>
      <c r="CA19">
        <v>35.391296774193499</v>
      </c>
      <c r="CB19">
        <v>34.607883870967697</v>
      </c>
      <c r="CC19">
        <v>400.02203225806397</v>
      </c>
      <c r="CD19">
        <v>99.432867741935496</v>
      </c>
      <c r="CE19">
        <v>0.19998441935483899</v>
      </c>
      <c r="CF19">
        <v>31.015716129032299</v>
      </c>
      <c r="CG19">
        <v>30.993638709677398</v>
      </c>
      <c r="CH19">
        <v>999.9</v>
      </c>
      <c r="CI19">
        <v>0</v>
      </c>
      <c r="CJ19">
        <v>0</v>
      </c>
      <c r="CK19">
        <v>10001.6206451613</v>
      </c>
      <c r="CL19">
        <v>0</v>
      </c>
      <c r="CM19">
        <v>2.1957480645161298</v>
      </c>
      <c r="CN19">
        <v>749.99651612903199</v>
      </c>
      <c r="CO19">
        <v>0.89999399999999996</v>
      </c>
      <c r="CP19">
        <v>0.100006</v>
      </c>
      <c r="CQ19">
        <v>0</v>
      </c>
      <c r="CR19">
        <v>2.8712499999999999</v>
      </c>
      <c r="CS19">
        <v>0</v>
      </c>
      <c r="CT19">
        <v>10180.1129032258</v>
      </c>
      <c r="CU19">
        <v>6849.7980645161297</v>
      </c>
      <c r="CV19">
        <v>41.3</v>
      </c>
      <c r="CW19">
        <v>45.125</v>
      </c>
      <c r="CX19">
        <v>43.060290322580599</v>
      </c>
      <c r="CY19">
        <v>43.625</v>
      </c>
      <c r="CZ19">
        <v>41.875</v>
      </c>
      <c r="DA19">
        <v>674.99258064516096</v>
      </c>
      <c r="DB19">
        <v>75.001290322580601</v>
      </c>
      <c r="DC19">
        <v>0</v>
      </c>
      <c r="DD19">
        <v>1581443797.4000001</v>
      </c>
      <c r="DE19">
        <v>2.8548461538461498</v>
      </c>
      <c r="DF19">
        <v>-2.2227179401156301</v>
      </c>
      <c r="DG19">
        <v>-30.953846126379201</v>
      </c>
      <c r="DH19">
        <v>10179.9230769231</v>
      </c>
      <c r="DI19">
        <v>15</v>
      </c>
      <c r="DJ19">
        <v>100</v>
      </c>
      <c r="DK19">
        <v>100</v>
      </c>
      <c r="DL19">
        <v>2.8759999999999999</v>
      </c>
      <c r="DM19">
        <v>0.57499999999999996</v>
      </c>
      <c r="DN19">
        <v>2</v>
      </c>
      <c r="DO19">
        <v>386.20100000000002</v>
      </c>
      <c r="DP19">
        <v>602.76599999999996</v>
      </c>
      <c r="DQ19">
        <v>30.051300000000001</v>
      </c>
      <c r="DR19">
        <v>31.7407</v>
      </c>
      <c r="DS19">
        <v>30.000599999999999</v>
      </c>
      <c r="DT19">
        <v>31.6602</v>
      </c>
      <c r="DU19">
        <v>31.666</v>
      </c>
      <c r="DV19">
        <v>16.759399999999999</v>
      </c>
      <c r="DW19">
        <v>16.809000000000001</v>
      </c>
      <c r="DX19">
        <v>100</v>
      </c>
      <c r="DY19">
        <v>29.943100000000001</v>
      </c>
      <c r="DZ19">
        <v>300</v>
      </c>
      <c r="EA19">
        <v>34.4373</v>
      </c>
      <c r="EB19">
        <v>99.934700000000007</v>
      </c>
      <c r="EC19">
        <v>100.477</v>
      </c>
    </row>
    <row r="20" spans="1:133" x14ac:dyDescent="0.25">
      <c r="A20">
        <v>4</v>
      </c>
      <c r="B20">
        <v>1581443864</v>
      </c>
      <c r="C20">
        <v>243.5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1581443843.74194</v>
      </c>
      <c r="O20">
        <f t="shared" si="0"/>
        <v>3.9657962490249177E-4</v>
      </c>
      <c r="P20">
        <f t="shared" si="1"/>
        <v>-0.51519221697651851</v>
      </c>
      <c r="Q20">
        <f t="shared" si="2"/>
        <v>225.62174193548401</v>
      </c>
      <c r="R20">
        <f t="shared" si="3"/>
        <v>243.73483023478752</v>
      </c>
      <c r="S20">
        <f t="shared" si="4"/>
        <v>24.284364740054116</v>
      </c>
      <c r="T20">
        <f t="shared" si="5"/>
        <v>22.479678711367221</v>
      </c>
      <c r="U20">
        <f t="shared" si="6"/>
        <v>3.7583752120309691E-2</v>
      </c>
      <c r="V20">
        <f t="shared" si="7"/>
        <v>2.2513478404263942</v>
      </c>
      <c r="W20">
        <f t="shared" si="8"/>
        <v>3.7238641055166631E-2</v>
      </c>
      <c r="X20">
        <f t="shared" si="9"/>
        <v>2.3304893308798532E-2</v>
      </c>
      <c r="Y20">
        <f t="shared" si="10"/>
        <v>123.92049989687024</v>
      </c>
      <c r="Z20">
        <f t="shared" si="11"/>
        <v>31.816002382565156</v>
      </c>
      <c r="AA20">
        <f t="shared" si="12"/>
        <v>30.9788</v>
      </c>
      <c r="AB20">
        <f t="shared" si="13"/>
        <v>4.5059279504170417</v>
      </c>
      <c r="AC20">
        <f t="shared" si="14"/>
        <v>77.220480492031101</v>
      </c>
      <c r="AD20">
        <f t="shared" si="15"/>
        <v>3.4874171066794712</v>
      </c>
      <c r="AE20">
        <f t="shared" si="16"/>
        <v>4.516181567970639</v>
      </c>
      <c r="AF20">
        <f t="shared" si="17"/>
        <v>1.0185108437375705</v>
      </c>
      <c r="AG20">
        <f t="shared" si="18"/>
        <v>-17.489161458199888</v>
      </c>
      <c r="AH20">
        <f t="shared" si="19"/>
        <v>4.838542281497995</v>
      </c>
      <c r="AI20">
        <f t="shared" si="20"/>
        <v>0.48261239038825621</v>
      </c>
      <c r="AJ20">
        <f t="shared" si="21"/>
        <v>111.7524931105566</v>
      </c>
      <c r="AK20">
        <v>-4.1220042963270399E-2</v>
      </c>
      <c r="AL20">
        <v>4.6273109300364802E-2</v>
      </c>
      <c r="AM20">
        <v>3.4576307313019399</v>
      </c>
      <c r="AN20">
        <v>13</v>
      </c>
      <c r="AO20">
        <v>3</v>
      </c>
      <c r="AP20">
        <f t="shared" si="22"/>
        <v>1</v>
      </c>
      <c r="AQ20">
        <f t="shared" si="23"/>
        <v>0</v>
      </c>
      <c r="AR20">
        <f t="shared" si="24"/>
        <v>51867.954039317148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632.24992916218321</v>
      </c>
      <c r="BE20">
        <f t="shared" si="29"/>
        <v>-0.51519221697651851</v>
      </c>
      <c r="BF20" t="e">
        <f t="shared" si="30"/>
        <v>#DIV/0!</v>
      </c>
      <c r="BG20" t="e">
        <f t="shared" si="31"/>
        <v>#DIV/0!</v>
      </c>
      <c r="BH20">
        <f t="shared" si="32"/>
        <v>-8.1485531783169669E-4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750.00025806451595</v>
      </c>
      <c r="BR20">
        <f t="shared" si="40"/>
        <v>632.24992916218321</v>
      </c>
      <c r="BS20">
        <f t="shared" si="41"/>
        <v>0.84299961548519398</v>
      </c>
      <c r="BT20">
        <f t="shared" si="42"/>
        <v>0.19599923097038807</v>
      </c>
      <c r="BU20">
        <v>6</v>
      </c>
      <c r="BV20">
        <v>0.5</v>
      </c>
      <c r="BW20" t="s">
        <v>241</v>
      </c>
      <c r="BX20">
        <v>1581443843.74194</v>
      </c>
      <c r="BY20">
        <v>225.62174193548401</v>
      </c>
      <c r="BZ20">
        <v>224.98325806451601</v>
      </c>
      <c r="CA20">
        <v>35.002151612903198</v>
      </c>
      <c r="CB20">
        <v>34.4281838709677</v>
      </c>
      <c r="CC20">
        <v>400.05574193548398</v>
      </c>
      <c r="CD20">
        <v>99.434590322580604</v>
      </c>
      <c r="CE20">
        <v>0.199773451612903</v>
      </c>
      <c r="CF20">
        <v>31.018664516129</v>
      </c>
      <c r="CG20">
        <v>30.9788</v>
      </c>
      <c r="CH20">
        <v>999.9</v>
      </c>
      <c r="CI20">
        <v>0</v>
      </c>
      <c r="CJ20">
        <v>0</v>
      </c>
      <c r="CK20">
        <v>9996.9374193548392</v>
      </c>
      <c r="CL20">
        <v>0</v>
      </c>
      <c r="CM20">
        <v>2.4948319354838699</v>
      </c>
      <c r="CN20">
        <v>750.00025806451595</v>
      </c>
      <c r="CO20">
        <v>0.90001580645161305</v>
      </c>
      <c r="CP20">
        <v>9.9984064516128998E-2</v>
      </c>
      <c r="CQ20">
        <v>0</v>
      </c>
      <c r="CR20">
        <v>2.6384596774193501</v>
      </c>
      <c r="CS20">
        <v>0</v>
      </c>
      <c r="CT20">
        <v>10183.183870967699</v>
      </c>
      <c r="CU20">
        <v>6849.8632258064499</v>
      </c>
      <c r="CV20">
        <v>41.26</v>
      </c>
      <c r="CW20">
        <v>45.082322580645098</v>
      </c>
      <c r="CX20">
        <v>43.060290322580599</v>
      </c>
      <c r="CY20">
        <v>43.570129032258002</v>
      </c>
      <c r="CZ20">
        <v>41.840451612903202</v>
      </c>
      <c r="DA20">
        <v>675.01193548387096</v>
      </c>
      <c r="DB20">
        <v>74.990645161290402</v>
      </c>
      <c r="DC20">
        <v>0</v>
      </c>
      <c r="DD20">
        <v>1581443864</v>
      </c>
      <c r="DE20">
        <v>2.7040961538461499</v>
      </c>
      <c r="DF20">
        <v>-6.6495721295874194E-2</v>
      </c>
      <c r="DG20">
        <v>-25.524786303808298</v>
      </c>
      <c r="DH20">
        <v>10174.7846153846</v>
      </c>
      <c r="DI20">
        <v>15</v>
      </c>
      <c r="DJ20">
        <v>100</v>
      </c>
      <c r="DK20">
        <v>100</v>
      </c>
      <c r="DL20">
        <v>2.609</v>
      </c>
      <c r="DM20">
        <v>0.56699999999999995</v>
      </c>
      <c r="DN20">
        <v>2</v>
      </c>
      <c r="DO20">
        <v>382.77600000000001</v>
      </c>
      <c r="DP20">
        <v>596.36599999999999</v>
      </c>
      <c r="DQ20">
        <v>30.049700000000001</v>
      </c>
      <c r="DR20">
        <v>31.724</v>
      </c>
      <c r="DS20">
        <v>29.9999</v>
      </c>
      <c r="DT20">
        <v>31.654</v>
      </c>
      <c r="DU20">
        <v>31.6662</v>
      </c>
      <c r="DV20">
        <v>13.384</v>
      </c>
      <c r="DW20">
        <v>16.177399999999999</v>
      </c>
      <c r="DX20">
        <v>100</v>
      </c>
      <c r="DY20">
        <v>30.0733</v>
      </c>
      <c r="DZ20">
        <v>225</v>
      </c>
      <c r="EA20">
        <v>34.545400000000001</v>
      </c>
      <c r="EB20">
        <v>99.935500000000005</v>
      </c>
      <c r="EC20">
        <v>100.476</v>
      </c>
    </row>
    <row r="21" spans="1:133" x14ac:dyDescent="0.25">
      <c r="A21">
        <v>5</v>
      </c>
      <c r="B21">
        <v>1581443943.0999999</v>
      </c>
      <c r="C21">
        <v>322.59999990463302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1581443923.0999999</v>
      </c>
      <c r="O21">
        <f t="shared" si="0"/>
        <v>3.9505865981497132E-4</v>
      </c>
      <c r="P21">
        <f t="shared" si="1"/>
        <v>9.2188601392235198E-2</v>
      </c>
      <c r="Q21">
        <f t="shared" si="2"/>
        <v>149.698806451613</v>
      </c>
      <c r="R21">
        <f t="shared" si="3"/>
        <v>143.24202399745363</v>
      </c>
      <c r="S21">
        <f t="shared" si="4"/>
        <v>14.27214332254735</v>
      </c>
      <c r="T21">
        <f t="shared" si="5"/>
        <v>14.915474951189442</v>
      </c>
      <c r="U21">
        <f t="shared" si="6"/>
        <v>3.7477289445206188E-2</v>
      </c>
      <c r="V21">
        <f t="shared" si="7"/>
        <v>2.2538031972300332</v>
      </c>
      <c r="W21">
        <f t="shared" si="8"/>
        <v>3.7134491324905067E-2</v>
      </c>
      <c r="X21">
        <f t="shared" si="9"/>
        <v>2.3239594705056189E-2</v>
      </c>
      <c r="Y21">
        <f t="shared" si="10"/>
        <v>123.92032922991167</v>
      </c>
      <c r="Z21">
        <f t="shared" si="11"/>
        <v>31.858959747670479</v>
      </c>
      <c r="AA21">
        <f t="shared" si="12"/>
        <v>31.001961290322601</v>
      </c>
      <c r="AB21">
        <f t="shared" si="13"/>
        <v>4.5118828327905938</v>
      </c>
      <c r="AC21">
        <f t="shared" si="14"/>
        <v>77.186194208930331</v>
      </c>
      <c r="AD21">
        <f t="shared" si="15"/>
        <v>3.4944783776130106</v>
      </c>
      <c r="AE21">
        <f t="shared" si="16"/>
        <v>4.5273360261215005</v>
      </c>
      <c r="AF21">
        <f t="shared" si="17"/>
        <v>1.0174044551775832</v>
      </c>
      <c r="AG21">
        <f t="shared" si="18"/>
        <v>-17.422086897840234</v>
      </c>
      <c r="AH21">
        <f t="shared" si="19"/>
        <v>7.28807052902311</v>
      </c>
      <c r="AI21">
        <f t="shared" si="20"/>
        <v>0.7263826629848823</v>
      </c>
      <c r="AJ21">
        <f t="shared" si="21"/>
        <v>114.51269552407945</v>
      </c>
      <c r="AK21">
        <v>-4.12862132393257E-2</v>
      </c>
      <c r="AL21">
        <v>4.6347391232071398E-2</v>
      </c>
      <c r="AM21">
        <v>3.46202252645333</v>
      </c>
      <c r="AN21">
        <v>13</v>
      </c>
      <c r="AO21">
        <v>3</v>
      </c>
      <c r="AP21">
        <f t="shared" si="22"/>
        <v>1</v>
      </c>
      <c r="AQ21">
        <f t="shared" si="23"/>
        <v>0</v>
      </c>
      <c r="AR21">
        <f t="shared" si="24"/>
        <v>51940.456237181956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632.25139761333685</v>
      </c>
      <c r="BE21">
        <f t="shared" si="29"/>
        <v>9.2188601392235198E-2</v>
      </c>
      <c r="BF21" t="e">
        <f t="shared" si="30"/>
        <v>#DIV/0!</v>
      </c>
      <c r="BG21" t="e">
        <f t="shared" si="31"/>
        <v>#DIV/0!</v>
      </c>
      <c r="BH21">
        <f t="shared" si="32"/>
        <v>1.4581003970925909E-4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750.002322580645</v>
      </c>
      <c r="BR21">
        <f t="shared" si="40"/>
        <v>632.25139761333685</v>
      </c>
      <c r="BS21">
        <f t="shared" si="41"/>
        <v>0.84299925290611777</v>
      </c>
      <c r="BT21">
        <f t="shared" si="42"/>
        <v>0.19599850581223557</v>
      </c>
      <c r="BU21">
        <v>6</v>
      </c>
      <c r="BV21">
        <v>0.5</v>
      </c>
      <c r="BW21" t="s">
        <v>241</v>
      </c>
      <c r="BX21">
        <v>1581443923.0999999</v>
      </c>
      <c r="BY21">
        <v>149.698806451613</v>
      </c>
      <c r="BZ21">
        <v>149.92577419354799</v>
      </c>
      <c r="CA21">
        <v>35.072248387096799</v>
      </c>
      <c r="CB21">
        <v>34.5005064516129</v>
      </c>
      <c r="CC21">
        <v>400.04383870967803</v>
      </c>
      <c r="CD21">
        <v>99.436841935483898</v>
      </c>
      <c r="CE21">
        <v>0.19972367741935501</v>
      </c>
      <c r="CF21">
        <v>31.061941935483901</v>
      </c>
      <c r="CG21">
        <v>31.001961290322601</v>
      </c>
      <c r="CH21">
        <v>999.9</v>
      </c>
      <c r="CI21">
        <v>0</v>
      </c>
      <c r="CJ21">
        <v>0</v>
      </c>
      <c r="CK21">
        <v>10012.7587096774</v>
      </c>
      <c r="CL21">
        <v>0</v>
      </c>
      <c r="CM21">
        <v>2.5011899999999998</v>
      </c>
      <c r="CN21">
        <v>750.002322580645</v>
      </c>
      <c r="CO21">
        <v>0.90002606451612899</v>
      </c>
      <c r="CP21">
        <v>9.9973667741935501E-2</v>
      </c>
      <c r="CQ21">
        <v>0</v>
      </c>
      <c r="CR21">
        <v>2.6153387096774199</v>
      </c>
      <c r="CS21">
        <v>0</v>
      </c>
      <c r="CT21">
        <v>10189.390322580601</v>
      </c>
      <c r="CU21">
        <v>6849.89806451613</v>
      </c>
      <c r="CV21">
        <v>41.25</v>
      </c>
      <c r="CW21">
        <v>45.003999999999998</v>
      </c>
      <c r="CX21">
        <v>43.023935483871</v>
      </c>
      <c r="CY21">
        <v>43.537999999999997</v>
      </c>
      <c r="CZ21">
        <v>41.811999999999998</v>
      </c>
      <c r="DA21">
        <v>675.02129032258097</v>
      </c>
      <c r="DB21">
        <v>74.981612903225795</v>
      </c>
      <c r="DC21">
        <v>0</v>
      </c>
      <c r="DD21">
        <v>1581443943.2</v>
      </c>
      <c r="DE21">
        <v>2.62617307692308</v>
      </c>
      <c r="DF21">
        <v>-0.64599997705702905</v>
      </c>
      <c r="DG21">
        <v>-25.928205168579701</v>
      </c>
      <c r="DH21">
        <v>10182.746153846199</v>
      </c>
      <c r="DI21">
        <v>15</v>
      </c>
      <c r="DJ21">
        <v>100</v>
      </c>
      <c r="DK21">
        <v>100</v>
      </c>
      <c r="DL21">
        <v>2.3450000000000002</v>
      </c>
      <c r="DM21">
        <v>0.56499999999999995</v>
      </c>
      <c r="DN21">
        <v>2</v>
      </c>
      <c r="DO21">
        <v>382.726</v>
      </c>
      <c r="DP21">
        <v>596.86</v>
      </c>
      <c r="DQ21">
        <v>30.0017</v>
      </c>
      <c r="DR21">
        <v>31.688300000000002</v>
      </c>
      <c r="DS21">
        <v>29.9999</v>
      </c>
      <c r="DT21">
        <v>31.626100000000001</v>
      </c>
      <c r="DU21">
        <v>31.6402</v>
      </c>
      <c r="DV21">
        <v>9.9037199999999999</v>
      </c>
      <c r="DW21">
        <v>16.097000000000001</v>
      </c>
      <c r="DX21">
        <v>100</v>
      </c>
      <c r="DY21">
        <v>30.018699999999999</v>
      </c>
      <c r="DZ21">
        <v>150</v>
      </c>
      <c r="EA21">
        <v>34.5197</v>
      </c>
      <c r="EB21">
        <v>99.942999999999998</v>
      </c>
      <c r="EC21">
        <v>100.486</v>
      </c>
    </row>
    <row r="22" spans="1:133" x14ac:dyDescent="0.25">
      <c r="A22">
        <v>6</v>
      </c>
      <c r="B22">
        <v>1581444010.5999999</v>
      </c>
      <c r="C22">
        <v>390.09999990463302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1581443988.7290299</v>
      </c>
      <c r="O22">
        <f t="shared" si="0"/>
        <v>3.9291621083565979E-4</v>
      </c>
      <c r="P22">
        <f t="shared" si="1"/>
        <v>-1.1373993253931429</v>
      </c>
      <c r="Q22">
        <f t="shared" si="2"/>
        <v>101.594116129032</v>
      </c>
      <c r="R22">
        <f t="shared" si="3"/>
        <v>148.55256731586189</v>
      </c>
      <c r="S22">
        <f t="shared" si="4"/>
        <v>14.802070460702106</v>
      </c>
      <c r="T22">
        <f t="shared" si="5"/>
        <v>10.123037874782751</v>
      </c>
      <c r="U22">
        <f t="shared" si="6"/>
        <v>3.7372506824147431E-2</v>
      </c>
      <c r="V22">
        <f t="shared" si="7"/>
        <v>2.2506038976043823</v>
      </c>
      <c r="W22">
        <f t="shared" si="8"/>
        <v>3.7031133660115921E-2</v>
      </c>
      <c r="X22">
        <f t="shared" si="9"/>
        <v>2.3174869579008189E-2</v>
      </c>
      <c r="Y22">
        <f t="shared" si="10"/>
        <v>123.92367562333553</v>
      </c>
      <c r="Z22">
        <f t="shared" si="11"/>
        <v>31.865584000657066</v>
      </c>
      <c r="AA22">
        <f t="shared" si="12"/>
        <v>30.9967774193548</v>
      </c>
      <c r="AB22">
        <f t="shared" si="13"/>
        <v>4.5105494388306591</v>
      </c>
      <c r="AC22">
        <f t="shared" si="14"/>
        <v>77.193556471957237</v>
      </c>
      <c r="AD22">
        <f t="shared" si="15"/>
        <v>3.4957806985582751</v>
      </c>
      <c r="AE22">
        <f t="shared" si="16"/>
        <v>4.5285913207383022</v>
      </c>
      <c r="AF22">
        <f t="shared" si="17"/>
        <v>1.014768740272384</v>
      </c>
      <c r="AG22">
        <f t="shared" si="18"/>
        <v>-17.327604897852598</v>
      </c>
      <c r="AH22">
        <f t="shared" si="19"/>
        <v>8.4969416291203341</v>
      </c>
      <c r="AI22">
        <f t="shared" si="20"/>
        <v>0.84807015385556317</v>
      </c>
      <c r="AJ22">
        <f t="shared" si="21"/>
        <v>115.94108250845882</v>
      </c>
      <c r="AK22">
        <v>-4.1200007090636502E-2</v>
      </c>
      <c r="AL22">
        <v>4.6250617278094402E-2</v>
      </c>
      <c r="AM22">
        <v>3.4563004491987299</v>
      </c>
      <c r="AN22">
        <v>13</v>
      </c>
      <c r="AO22">
        <v>3</v>
      </c>
      <c r="AP22">
        <f t="shared" si="22"/>
        <v>1</v>
      </c>
      <c r="AQ22">
        <f t="shared" si="23"/>
        <v>0</v>
      </c>
      <c r="AR22">
        <f t="shared" si="24"/>
        <v>51835.723313919916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632.26862090233089</v>
      </c>
      <c r="BE22">
        <f t="shared" si="29"/>
        <v>-1.1373993253931429</v>
      </c>
      <c r="BF22" t="e">
        <f t="shared" si="30"/>
        <v>#DIV/0!</v>
      </c>
      <c r="BG22" t="e">
        <f t="shared" si="31"/>
        <v>#DIV/0!</v>
      </c>
      <c r="BH22">
        <f t="shared" si="32"/>
        <v>-1.7989178772938688E-3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750.022774193548</v>
      </c>
      <c r="BR22">
        <f t="shared" si="40"/>
        <v>632.26862090233089</v>
      </c>
      <c r="BS22">
        <f t="shared" si="41"/>
        <v>0.84299922969961727</v>
      </c>
      <c r="BT22">
        <f t="shared" si="42"/>
        <v>0.19599845939923455</v>
      </c>
      <c r="BU22">
        <v>6</v>
      </c>
      <c r="BV22">
        <v>0.5</v>
      </c>
      <c r="BW22" t="s">
        <v>241</v>
      </c>
      <c r="BX22">
        <v>1581443988.7290299</v>
      </c>
      <c r="BY22">
        <v>101.594116129032</v>
      </c>
      <c r="BZ22">
        <v>99.948109677419396</v>
      </c>
      <c r="CA22">
        <v>35.083416129032301</v>
      </c>
      <c r="CB22">
        <v>34.514793548387097</v>
      </c>
      <c r="CC22">
        <v>400.052387096774</v>
      </c>
      <c r="CD22">
        <v>99.442238709677397</v>
      </c>
      <c r="CE22">
        <v>0.19973132258064499</v>
      </c>
      <c r="CF22">
        <v>31.066806451612901</v>
      </c>
      <c r="CG22">
        <v>30.9967774193548</v>
      </c>
      <c r="CH22">
        <v>999.9</v>
      </c>
      <c r="CI22">
        <v>0</v>
      </c>
      <c r="CJ22">
        <v>0</v>
      </c>
      <c r="CK22">
        <v>9991.30967741936</v>
      </c>
      <c r="CL22">
        <v>0</v>
      </c>
      <c r="CM22">
        <v>2.1491506451612898</v>
      </c>
      <c r="CN22">
        <v>750.022774193548</v>
      </c>
      <c r="CO22">
        <v>0.90002448387096801</v>
      </c>
      <c r="CP22">
        <v>9.9975245161290402E-2</v>
      </c>
      <c r="CQ22">
        <v>0</v>
      </c>
      <c r="CR22">
        <v>2.62421774193548</v>
      </c>
      <c r="CS22">
        <v>0</v>
      </c>
      <c r="CT22">
        <v>10204.819354838701</v>
      </c>
      <c r="CU22">
        <v>6850.0841935483904</v>
      </c>
      <c r="CV22">
        <v>41.233741935483899</v>
      </c>
      <c r="CW22">
        <v>44.991870967741903</v>
      </c>
      <c r="CX22">
        <v>43.1166451612903</v>
      </c>
      <c r="CY22">
        <v>43.503935483870997</v>
      </c>
      <c r="CZ22">
        <v>41.81</v>
      </c>
      <c r="DA22">
        <v>675.03870967741898</v>
      </c>
      <c r="DB22">
        <v>74.982903225806396</v>
      </c>
      <c r="DC22">
        <v>0</v>
      </c>
      <c r="DD22">
        <v>1581444010.4000001</v>
      </c>
      <c r="DE22">
        <v>2.7343365384615401</v>
      </c>
      <c r="DF22">
        <v>-1.81438461332013</v>
      </c>
      <c r="DG22">
        <v>38.290598293534899</v>
      </c>
      <c r="DH22">
        <v>10207.1307692308</v>
      </c>
      <c r="DI22">
        <v>15</v>
      </c>
      <c r="DJ22">
        <v>100</v>
      </c>
      <c r="DK22">
        <v>100</v>
      </c>
      <c r="DL22">
        <v>2.2519999999999998</v>
      </c>
      <c r="DM22">
        <v>0.56799999999999995</v>
      </c>
      <c r="DN22">
        <v>2</v>
      </c>
      <c r="DO22">
        <v>382.738</v>
      </c>
      <c r="DP22">
        <v>597.14200000000005</v>
      </c>
      <c r="DQ22">
        <v>30.075199999999999</v>
      </c>
      <c r="DR22">
        <v>31.648800000000001</v>
      </c>
      <c r="DS22">
        <v>30.0002</v>
      </c>
      <c r="DT22">
        <v>31.594799999999999</v>
      </c>
      <c r="DU22">
        <v>31.608899999999998</v>
      </c>
      <c r="DV22">
        <v>7.5529999999999999</v>
      </c>
      <c r="DW22">
        <v>15.915800000000001</v>
      </c>
      <c r="DX22">
        <v>100</v>
      </c>
      <c r="DY22">
        <v>30.061699999999998</v>
      </c>
      <c r="DZ22">
        <v>100</v>
      </c>
      <c r="EA22">
        <v>34.482100000000003</v>
      </c>
      <c r="EB22">
        <v>99.952200000000005</v>
      </c>
      <c r="EC22">
        <v>100.491</v>
      </c>
    </row>
    <row r="23" spans="1:133" x14ac:dyDescent="0.25">
      <c r="A23">
        <v>7</v>
      </c>
      <c r="B23">
        <v>1581444092.0999999</v>
      </c>
      <c r="C23">
        <v>471.59999990463302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1581444066.03548</v>
      </c>
      <c r="O23">
        <f t="shared" si="0"/>
        <v>4.499432927258342E-4</v>
      </c>
      <c r="P23">
        <f t="shared" si="1"/>
        <v>-0.30142150891405117</v>
      </c>
      <c r="Q23">
        <f t="shared" si="2"/>
        <v>75.385287096774206</v>
      </c>
      <c r="R23">
        <f t="shared" si="3"/>
        <v>85.395805177935827</v>
      </c>
      <c r="S23">
        <f t="shared" si="4"/>
        <v>8.5087355336803885</v>
      </c>
      <c r="T23">
        <f t="shared" si="5"/>
        <v>7.5112995269555825</v>
      </c>
      <c r="U23">
        <f t="shared" si="6"/>
        <v>4.2778582268452381E-2</v>
      </c>
      <c r="V23">
        <f t="shared" si="7"/>
        <v>2.2502145347953859</v>
      </c>
      <c r="W23">
        <f t="shared" si="8"/>
        <v>4.2331864397060472E-2</v>
      </c>
      <c r="X23">
        <f t="shared" si="9"/>
        <v>2.6497162257780191E-2</v>
      </c>
      <c r="Y23">
        <f t="shared" si="10"/>
        <v>123.9185726261565</v>
      </c>
      <c r="Z23">
        <f t="shared" si="11"/>
        <v>31.842036123346343</v>
      </c>
      <c r="AA23">
        <f t="shared" si="12"/>
        <v>30.9771741935484</v>
      </c>
      <c r="AB23">
        <f t="shared" si="13"/>
        <v>4.5055102047893163</v>
      </c>
      <c r="AC23">
        <f t="shared" si="14"/>
        <v>77.06355059957032</v>
      </c>
      <c r="AD23">
        <f t="shared" si="15"/>
        <v>3.488940641935764</v>
      </c>
      <c r="AE23">
        <f t="shared" si="16"/>
        <v>4.5273551695854737</v>
      </c>
      <c r="AF23">
        <f t="shared" si="17"/>
        <v>1.0165695628535523</v>
      </c>
      <c r="AG23">
        <f t="shared" si="18"/>
        <v>-19.842499209209286</v>
      </c>
      <c r="AH23">
        <f t="shared" si="19"/>
        <v>10.29247773988453</v>
      </c>
      <c r="AI23">
        <f t="shared" si="20"/>
        <v>1.027334697020629</v>
      </c>
      <c r="AJ23">
        <f t="shared" si="21"/>
        <v>115.39588585385238</v>
      </c>
      <c r="AK23">
        <v>-4.1189523158151602E-2</v>
      </c>
      <c r="AL23">
        <v>4.6238848145437203E-2</v>
      </c>
      <c r="AM23">
        <v>3.4556042796162201</v>
      </c>
      <c r="AN23">
        <v>13</v>
      </c>
      <c r="AO23">
        <v>3</v>
      </c>
      <c r="AP23">
        <f t="shared" si="22"/>
        <v>1</v>
      </c>
      <c r="AQ23">
        <f t="shared" si="23"/>
        <v>0</v>
      </c>
      <c r="AR23">
        <f t="shared" si="24"/>
        <v>51823.816633724287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632.24035422488907</v>
      </c>
      <c r="BE23">
        <f t="shared" si="29"/>
        <v>-0.30142150891405117</v>
      </c>
      <c r="BF23" t="e">
        <f t="shared" si="30"/>
        <v>#DIV/0!</v>
      </c>
      <c r="BG23" t="e">
        <f t="shared" si="31"/>
        <v>#DIV/0!</v>
      </c>
      <c r="BH23">
        <f t="shared" si="32"/>
        <v>-4.7675145520185345E-4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749.98893548387105</v>
      </c>
      <c r="BR23">
        <f t="shared" si="40"/>
        <v>632.24035422488907</v>
      </c>
      <c r="BS23">
        <f t="shared" si="41"/>
        <v>0.84299957547638482</v>
      </c>
      <c r="BT23">
        <f t="shared" si="42"/>
        <v>0.19599915095276951</v>
      </c>
      <c r="BU23">
        <v>6</v>
      </c>
      <c r="BV23">
        <v>0.5</v>
      </c>
      <c r="BW23" t="s">
        <v>241</v>
      </c>
      <c r="BX23">
        <v>1581444066.03548</v>
      </c>
      <c r="BY23">
        <v>75.385287096774206</v>
      </c>
      <c r="BZ23">
        <v>74.984074193548395</v>
      </c>
      <c r="CA23">
        <v>35.015883870967698</v>
      </c>
      <c r="CB23">
        <v>34.364667741935499</v>
      </c>
      <c r="CC23">
        <v>400.04058064516101</v>
      </c>
      <c r="CD23">
        <v>99.438993548387103</v>
      </c>
      <c r="CE23">
        <v>0.19980622580645199</v>
      </c>
      <c r="CF23">
        <v>31.062016129032301</v>
      </c>
      <c r="CG23">
        <v>30.9771741935484</v>
      </c>
      <c r="CH23">
        <v>999.9</v>
      </c>
      <c r="CI23">
        <v>0</v>
      </c>
      <c r="CJ23">
        <v>0</v>
      </c>
      <c r="CK23">
        <v>9989.0932258064495</v>
      </c>
      <c r="CL23">
        <v>0</v>
      </c>
      <c r="CM23">
        <v>3.2723922580645199</v>
      </c>
      <c r="CN23">
        <v>749.98893548387105</v>
      </c>
      <c r="CO23">
        <v>0.90001061290322604</v>
      </c>
      <c r="CP23">
        <v>9.9989254838709699E-2</v>
      </c>
      <c r="CQ23">
        <v>0</v>
      </c>
      <c r="CR23">
        <v>2.7725887096774202</v>
      </c>
      <c r="CS23">
        <v>0</v>
      </c>
      <c r="CT23">
        <v>10306.870967741899</v>
      </c>
      <c r="CU23">
        <v>6849.7532258064502</v>
      </c>
      <c r="CV23">
        <v>41.1991935483871</v>
      </c>
      <c r="CW23">
        <v>44.941064516129003</v>
      </c>
      <c r="CX23">
        <v>43.076258064516097</v>
      </c>
      <c r="CY23">
        <v>43.487806451612897</v>
      </c>
      <c r="CZ23">
        <v>41.787999999999997</v>
      </c>
      <c r="DA23">
        <v>674.99870967742004</v>
      </c>
      <c r="DB23">
        <v>74.9880645161291</v>
      </c>
      <c r="DC23">
        <v>0</v>
      </c>
      <c r="DD23">
        <v>1581444092</v>
      </c>
      <c r="DE23">
        <v>2.75458653846154</v>
      </c>
      <c r="DF23">
        <v>-0.65045299474193596</v>
      </c>
      <c r="DG23">
        <v>454.10940135211001</v>
      </c>
      <c r="DH23">
        <v>10358.688461538501</v>
      </c>
      <c r="DI23">
        <v>15</v>
      </c>
      <c r="DJ23">
        <v>100</v>
      </c>
      <c r="DK23">
        <v>100</v>
      </c>
      <c r="DL23">
        <v>2.2509999999999999</v>
      </c>
      <c r="DM23">
        <v>0.56599999999999995</v>
      </c>
      <c r="DN23">
        <v>2</v>
      </c>
      <c r="DO23">
        <v>382.75799999999998</v>
      </c>
      <c r="DP23">
        <v>596.79600000000005</v>
      </c>
      <c r="DQ23">
        <v>30.145499999999998</v>
      </c>
      <c r="DR23">
        <v>31.604399999999998</v>
      </c>
      <c r="DS23">
        <v>29.9998</v>
      </c>
      <c r="DT23">
        <v>31.555800000000001</v>
      </c>
      <c r="DU23">
        <v>31.572800000000001</v>
      </c>
      <c r="DV23">
        <v>6.3841700000000001</v>
      </c>
      <c r="DW23">
        <v>15.912800000000001</v>
      </c>
      <c r="DX23">
        <v>100</v>
      </c>
      <c r="DY23">
        <v>30.171099999999999</v>
      </c>
      <c r="DZ23">
        <v>75</v>
      </c>
      <c r="EA23">
        <v>34.456899999999997</v>
      </c>
      <c r="EB23">
        <v>99.9602</v>
      </c>
      <c r="EC23">
        <v>100.501</v>
      </c>
    </row>
    <row r="24" spans="1:133" x14ac:dyDescent="0.25">
      <c r="A24">
        <v>8</v>
      </c>
      <c r="B24">
        <v>1581444152.5999999</v>
      </c>
      <c r="C24">
        <v>532.09999990463302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1581444144.5999999</v>
      </c>
      <c r="O24">
        <f t="shared" si="0"/>
        <v>6.8555077631536664E-4</v>
      </c>
      <c r="P24">
        <f t="shared" si="1"/>
        <v>-0.38362084199645902</v>
      </c>
      <c r="Q24">
        <f t="shared" si="2"/>
        <v>50.5201967741936</v>
      </c>
      <c r="R24">
        <f t="shared" si="3"/>
        <v>58.975299611362502</v>
      </c>
      <c r="S24">
        <f t="shared" si="4"/>
        <v>5.8760518418922407</v>
      </c>
      <c r="T24">
        <f t="shared" si="5"/>
        <v>5.0336208084403564</v>
      </c>
      <c r="U24">
        <f t="shared" si="6"/>
        <v>6.640928899635766E-2</v>
      </c>
      <c r="V24">
        <f t="shared" si="7"/>
        <v>2.2529703856523269</v>
      </c>
      <c r="W24">
        <f t="shared" si="8"/>
        <v>6.5340671021774557E-2</v>
      </c>
      <c r="X24">
        <f t="shared" si="9"/>
        <v>4.0932498088605794E-2</v>
      </c>
      <c r="Y24">
        <f t="shared" si="10"/>
        <v>123.92522278227166</v>
      </c>
      <c r="Z24">
        <f t="shared" si="11"/>
        <v>31.822405352550629</v>
      </c>
      <c r="AA24">
        <f t="shared" si="12"/>
        <v>31.031796774193602</v>
      </c>
      <c r="AB24">
        <f t="shared" si="13"/>
        <v>4.5195637848710266</v>
      </c>
      <c r="AC24">
        <f t="shared" si="14"/>
        <v>77.408178616278917</v>
      </c>
      <c r="AD24">
        <f t="shared" si="15"/>
        <v>3.5163464206308941</v>
      </c>
      <c r="AE24">
        <f t="shared" si="16"/>
        <v>4.5426032280927586</v>
      </c>
      <c r="AF24">
        <f t="shared" si="17"/>
        <v>1.0032173642401325</v>
      </c>
      <c r="AG24">
        <f t="shared" si="18"/>
        <v>-30.232789235507667</v>
      </c>
      <c r="AH24">
        <f t="shared" si="19"/>
        <v>10.837949157439716</v>
      </c>
      <c r="AI24">
        <f t="shared" si="20"/>
        <v>1.0810630820777345</v>
      </c>
      <c r="AJ24">
        <f t="shared" si="21"/>
        <v>105.61144578628145</v>
      </c>
      <c r="AK24">
        <v>-4.1263762173032098E-2</v>
      </c>
      <c r="AL24">
        <v>4.6322187943335397E-2</v>
      </c>
      <c r="AM24">
        <v>3.46053269622147</v>
      </c>
      <c r="AN24">
        <v>9</v>
      </c>
      <c r="AO24">
        <v>2</v>
      </c>
      <c r="AP24">
        <f t="shared" si="22"/>
        <v>1</v>
      </c>
      <c r="AQ24">
        <f t="shared" si="23"/>
        <v>0</v>
      </c>
      <c r="AR24">
        <f t="shared" si="24"/>
        <v>51903.265006717542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632.26961351548209</v>
      </c>
      <c r="BE24">
        <f t="shared" si="29"/>
        <v>-0.38362084199645902</v>
      </c>
      <c r="BF24" t="e">
        <f t="shared" si="30"/>
        <v>#DIV/0!</v>
      </c>
      <c r="BG24" t="e">
        <f t="shared" si="31"/>
        <v>#DIV/0!</v>
      </c>
      <c r="BH24">
        <f t="shared" si="32"/>
        <v>-6.0673616728706742E-4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750.02300000000002</v>
      </c>
      <c r="BR24">
        <f t="shared" si="40"/>
        <v>632.26961351548209</v>
      </c>
      <c r="BS24">
        <f t="shared" si="41"/>
        <v>0.84300029934479614</v>
      </c>
      <c r="BT24">
        <f t="shared" si="42"/>
        <v>0.19600059868959235</v>
      </c>
      <c r="BU24">
        <v>6</v>
      </c>
      <c r="BV24">
        <v>0.5</v>
      </c>
      <c r="BW24" t="s">
        <v>241</v>
      </c>
      <c r="BX24">
        <v>1581444144.5999999</v>
      </c>
      <c r="BY24">
        <v>50.5201967741936</v>
      </c>
      <c r="BZ24">
        <v>49.996745161290299</v>
      </c>
      <c r="CA24">
        <v>35.291993548387097</v>
      </c>
      <c r="CB24">
        <v>34.300012903225799</v>
      </c>
      <c r="CC24">
        <v>400.02170967741898</v>
      </c>
      <c r="CD24">
        <v>99.435822580645194</v>
      </c>
      <c r="CE24">
        <v>0.199989032258064</v>
      </c>
      <c r="CF24">
        <v>31.121025806451598</v>
      </c>
      <c r="CG24">
        <v>31.031796774193602</v>
      </c>
      <c r="CH24">
        <v>999.9</v>
      </c>
      <c r="CI24">
        <v>0</v>
      </c>
      <c r="CJ24">
        <v>0</v>
      </c>
      <c r="CK24">
        <v>10007.4164516129</v>
      </c>
      <c r="CL24">
        <v>0</v>
      </c>
      <c r="CM24">
        <v>4.31323677419355</v>
      </c>
      <c r="CN24">
        <v>750.02300000000002</v>
      </c>
      <c r="CO24">
        <v>0.89999277419354795</v>
      </c>
      <c r="CP24">
        <v>0.100007161290323</v>
      </c>
      <c r="CQ24">
        <v>0</v>
      </c>
      <c r="CR24">
        <v>2.54845161290323</v>
      </c>
      <c r="CS24">
        <v>0</v>
      </c>
      <c r="CT24">
        <v>10385.235483871</v>
      </c>
      <c r="CU24">
        <v>6850.0370967741901</v>
      </c>
      <c r="CV24">
        <v>41.195129032258002</v>
      </c>
      <c r="CW24">
        <v>44.953258064516099</v>
      </c>
      <c r="CX24">
        <v>43.017870967741899</v>
      </c>
      <c r="CY24">
        <v>43.495935483871001</v>
      </c>
      <c r="CZ24">
        <v>41.762</v>
      </c>
      <c r="DA24">
        <v>675.01516129032302</v>
      </c>
      <c r="DB24">
        <v>75.010000000000005</v>
      </c>
      <c r="DC24">
        <v>0</v>
      </c>
      <c r="DD24">
        <v>1581444152.5999999</v>
      </c>
      <c r="DE24">
        <v>2.5714903846153798</v>
      </c>
      <c r="DF24">
        <v>1.5944188008046001</v>
      </c>
      <c r="DG24">
        <v>-381.96581208214599</v>
      </c>
      <c r="DH24">
        <v>10381.9576923077</v>
      </c>
      <c r="DI24">
        <v>15</v>
      </c>
      <c r="DJ24">
        <v>100</v>
      </c>
      <c r="DK24">
        <v>100</v>
      </c>
      <c r="DL24">
        <v>2.2839999999999998</v>
      </c>
      <c r="DM24">
        <v>0.56200000000000006</v>
      </c>
      <c r="DN24">
        <v>2</v>
      </c>
      <c r="DO24">
        <v>386.72399999999999</v>
      </c>
      <c r="DP24">
        <v>602.81600000000003</v>
      </c>
      <c r="DQ24">
        <v>30.090199999999999</v>
      </c>
      <c r="DR24">
        <v>31.5822</v>
      </c>
      <c r="DS24">
        <v>30</v>
      </c>
      <c r="DT24">
        <v>31.5319</v>
      </c>
      <c r="DU24">
        <v>31.543600000000001</v>
      </c>
      <c r="DV24">
        <v>5.2238199999999999</v>
      </c>
      <c r="DW24">
        <v>16.770299999999999</v>
      </c>
      <c r="DX24">
        <v>100</v>
      </c>
      <c r="DY24">
        <v>30.076899999999998</v>
      </c>
      <c r="DZ24">
        <v>50</v>
      </c>
      <c r="EA24">
        <v>34.306800000000003</v>
      </c>
      <c r="EB24">
        <v>99.960099999999997</v>
      </c>
      <c r="EC24">
        <v>100.501</v>
      </c>
    </row>
    <row r="25" spans="1:133" x14ac:dyDescent="0.25">
      <c r="A25">
        <v>9</v>
      </c>
      <c r="B25">
        <v>1581444272.5999999</v>
      </c>
      <c r="C25">
        <v>652.09999990463302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1581444264.5999999</v>
      </c>
      <c r="O25">
        <f t="shared" si="0"/>
        <v>7.5162380196310984E-4</v>
      </c>
      <c r="P25">
        <f t="shared" si="1"/>
        <v>3.491903589587189</v>
      </c>
      <c r="Q25">
        <f t="shared" si="2"/>
        <v>394.38816129032301</v>
      </c>
      <c r="R25">
        <f t="shared" si="3"/>
        <v>311.89758735653442</v>
      </c>
      <c r="S25">
        <f t="shared" si="4"/>
        <v>31.075528628791492</v>
      </c>
      <c r="T25">
        <f t="shared" si="5"/>
        <v>39.294374480120851</v>
      </c>
      <c r="U25">
        <f t="shared" si="6"/>
        <v>7.4016665784958136E-2</v>
      </c>
      <c r="V25">
        <f t="shared" si="7"/>
        <v>2.2503902284037869</v>
      </c>
      <c r="W25">
        <f t="shared" si="8"/>
        <v>7.2690341473925488E-2</v>
      </c>
      <c r="X25">
        <f t="shared" si="9"/>
        <v>4.5548648775776329E-2</v>
      </c>
      <c r="Y25">
        <f t="shared" si="10"/>
        <v>123.9218145964601</v>
      </c>
      <c r="Z25">
        <f t="shared" si="11"/>
        <v>31.783757044102234</v>
      </c>
      <c r="AA25">
        <f t="shared" si="12"/>
        <v>31.028019354838701</v>
      </c>
      <c r="AB25">
        <f t="shared" si="13"/>
        <v>4.5185906834515919</v>
      </c>
      <c r="AC25">
        <f t="shared" si="14"/>
        <v>77.785975232841949</v>
      </c>
      <c r="AD25">
        <f t="shared" si="15"/>
        <v>3.5299812872720411</v>
      </c>
      <c r="AE25">
        <f t="shared" si="16"/>
        <v>4.5380690756984308</v>
      </c>
      <c r="AF25">
        <f t="shared" si="17"/>
        <v>0.98860939617955079</v>
      </c>
      <c r="AG25">
        <f t="shared" si="18"/>
        <v>-33.146609666573141</v>
      </c>
      <c r="AH25">
        <f t="shared" si="19"/>
        <v>9.1571498160488822</v>
      </c>
      <c r="AI25">
        <f t="shared" si="20"/>
        <v>0.91435795360270333</v>
      </c>
      <c r="AJ25">
        <f t="shared" si="21"/>
        <v>100.84671269953854</v>
      </c>
      <c r="AK25">
        <v>-4.11942536582902E-2</v>
      </c>
      <c r="AL25">
        <v>4.6244158546257297E-2</v>
      </c>
      <c r="AM25">
        <v>3.4559184088246901</v>
      </c>
      <c r="AN25">
        <v>9</v>
      </c>
      <c r="AO25">
        <v>2</v>
      </c>
      <c r="AP25">
        <f t="shared" si="22"/>
        <v>1</v>
      </c>
      <c r="AQ25">
        <f t="shared" si="23"/>
        <v>0</v>
      </c>
      <c r="AR25">
        <f t="shared" si="24"/>
        <v>51822.346459938017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632.25398961294115</v>
      </c>
      <c r="BE25">
        <f t="shared" si="29"/>
        <v>3.491903589587189</v>
      </c>
      <c r="BF25" t="e">
        <f t="shared" si="30"/>
        <v>#DIV/0!</v>
      </c>
      <c r="BG25" t="e">
        <f t="shared" si="31"/>
        <v>#DIV/0!</v>
      </c>
      <c r="BH25">
        <f t="shared" si="32"/>
        <v>5.5229443340087002E-3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750.00470967741899</v>
      </c>
      <c r="BR25">
        <f t="shared" si="40"/>
        <v>632.25398961294115</v>
      </c>
      <c r="BS25">
        <f t="shared" si="41"/>
        <v>0.84300002580634059</v>
      </c>
      <c r="BT25">
        <f t="shared" si="42"/>
        <v>0.19600005161268125</v>
      </c>
      <c r="BU25">
        <v>6</v>
      </c>
      <c r="BV25">
        <v>0.5</v>
      </c>
      <c r="BW25" t="s">
        <v>241</v>
      </c>
      <c r="BX25">
        <v>1581444264.5999999</v>
      </c>
      <c r="BY25">
        <v>394.38816129032301</v>
      </c>
      <c r="BZ25">
        <v>400.07032258064498</v>
      </c>
      <c r="CA25">
        <v>35.429570967741903</v>
      </c>
      <c r="CB25">
        <v>34.342145161290297</v>
      </c>
      <c r="CC25">
        <v>400.02403225806398</v>
      </c>
      <c r="CD25">
        <v>99.433777419354897</v>
      </c>
      <c r="CE25">
        <v>0.199980225806452</v>
      </c>
      <c r="CF25">
        <v>31.103496774193498</v>
      </c>
      <c r="CG25">
        <v>31.028019354838701</v>
      </c>
      <c r="CH25">
        <v>999.9</v>
      </c>
      <c r="CI25">
        <v>0</v>
      </c>
      <c r="CJ25">
        <v>0</v>
      </c>
      <c r="CK25">
        <v>9990.7645161290293</v>
      </c>
      <c r="CL25">
        <v>0</v>
      </c>
      <c r="CM25">
        <v>8.3113441935483898</v>
      </c>
      <c r="CN25">
        <v>750.00470967741899</v>
      </c>
      <c r="CO25">
        <v>0.89999838709677404</v>
      </c>
      <c r="CP25">
        <v>0.100001564516129</v>
      </c>
      <c r="CQ25">
        <v>0</v>
      </c>
      <c r="CR25">
        <v>2.6711612903225799</v>
      </c>
      <c r="CS25">
        <v>0</v>
      </c>
      <c r="CT25">
        <v>10659.367741935501</v>
      </c>
      <c r="CU25">
        <v>6849.8780645161296</v>
      </c>
      <c r="CV25">
        <v>41.25</v>
      </c>
      <c r="CW25">
        <v>45.060032258064503</v>
      </c>
      <c r="CX25">
        <v>43.152967741935498</v>
      </c>
      <c r="CY25">
        <v>43.576225806451603</v>
      </c>
      <c r="CZ25">
        <v>41.8241935483871</v>
      </c>
      <c r="DA25">
        <v>675.00225806451601</v>
      </c>
      <c r="DB25">
        <v>75.000967741935497</v>
      </c>
      <c r="DC25">
        <v>0</v>
      </c>
      <c r="DD25">
        <v>1581444272.5999999</v>
      </c>
      <c r="DE25">
        <v>2.7072403846153801</v>
      </c>
      <c r="DF25">
        <v>-0.31770088977920302</v>
      </c>
      <c r="DG25">
        <v>233.95213790807</v>
      </c>
      <c r="DH25">
        <v>10665.2038461538</v>
      </c>
      <c r="DI25">
        <v>15</v>
      </c>
      <c r="DJ25">
        <v>100</v>
      </c>
      <c r="DK25">
        <v>100</v>
      </c>
      <c r="DL25">
        <v>3.2879999999999998</v>
      </c>
      <c r="DM25">
        <v>0.57699999999999996</v>
      </c>
      <c r="DN25">
        <v>2</v>
      </c>
      <c r="DO25">
        <v>386.70800000000003</v>
      </c>
      <c r="DP25">
        <v>603.32500000000005</v>
      </c>
      <c r="DQ25">
        <v>29.949200000000001</v>
      </c>
      <c r="DR25">
        <v>31.604199999999999</v>
      </c>
      <c r="DS25">
        <v>30</v>
      </c>
      <c r="DT25">
        <v>31.540199999999999</v>
      </c>
      <c r="DU25">
        <v>31.5519</v>
      </c>
      <c r="DV25">
        <v>21.107299999999999</v>
      </c>
      <c r="DW25">
        <v>17.045100000000001</v>
      </c>
      <c r="DX25">
        <v>100</v>
      </c>
      <c r="DY25">
        <v>29.9316</v>
      </c>
      <c r="DZ25">
        <v>400</v>
      </c>
      <c r="EA25">
        <v>34.165500000000002</v>
      </c>
      <c r="EB25">
        <v>99.9542</v>
      </c>
      <c r="EC25">
        <v>100.499</v>
      </c>
    </row>
    <row r="26" spans="1:133" x14ac:dyDescent="0.25">
      <c r="A26">
        <v>10</v>
      </c>
      <c r="B26">
        <v>1581444349.5999999</v>
      </c>
      <c r="C26">
        <v>729.09999990463302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1581444341.5999999</v>
      </c>
      <c r="O26">
        <f t="shared" si="0"/>
        <v>5.830458000315611E-4</v>
      </c>
      <c r="P26">
        <f t="shared" si="1"/>
        <v>3.6274578535345174</v>
      </c>
      <c r="Q26">
        <f t="shared" si="2"/>
        <v>394.20206451612898</v>
      </c>
      <c r="R26">
        <f t="shared" si="3"/>
        <v>285.39598355128817</v>
      </c>
      <c r="S26">
        <f t="shared" si="4"/>
        <v>28.432533119832907</v>
      </c>
      <c r="T26">
        <f t="shared" si="5"/>
        <v>39.272323022188367</v>
      </c>
      <c r="U26">
        <f t="shared" si="6"/>
        <v>5.6931445570455042E-2</v>
      </c>
      <c r="V26">
        <f t="shared" si="7"/>
        <v>2.2511730264147518</v>
      </c>
      <c r="W26">
        <f t="shared" si="8"/>
        <v>5.6143515904200109E-2</v>
      </c>
      <c r="X26">
        <f t="shared" si="9"/>
        <v>3.5159581279178474E-2</v>
      </c>
      <c r="Y26">
        <f t="shared" si="10"/>
        <v>123.91746132029311</v>
      </c>
      <c r="Z26">
        <f t="shared" si="11"/>
        <v>31.73388912055206</v>
      </c>
      <c r="AA26">
        <f t="shared" si="12"/>
        <v>30.9838129032258</v>
      </c>
      <c r="AB26">
        <f t="shared" si="13"/>
        <v>4.5072162118272407</v>
      </c>
      <c r="AC26">
        <f t="shared" si="14"/>
        <v>77.906339156051118</v>
      </c>
      <c r="AD26">
        <f t="shared" si="15"/>
        <v>3.5142715363042161</v>
      </c>
      <c r="AE26">
        <f t="shared" si="16"/>
        <v>4.5108929188225844</v>
      </c>
      <c r="AF26">
        <f t="shared" si="17"/>
        <v>0.99294467552302468</v>
      </c>
      <c r="AG26">
        <f t="shared" si="18"/>
        <v>-25.712319781391844</v>
      </c>
      <c r="AH26">
        <f t="shared" si="19"/>
        <v>1.7355229348608667</v>
      </c>
      <c r="AI26">
        <f t="shared" si="20"/>
        <v>0.17310703107214503</v>
      </c>
      <c r="AJ26">
        <f t="shared" si="21"/>
        <v>100.11377150483429</v>
      </c>
      <c r="AK26">
        <v>-4.12153343323724E-2</v>
      </c>
      <c r="AL26">
        <v>4.6267823449683103E-2</v>
      </c>
      <c r="AM26">
        <v>3.4573181216820599</v>
      </c>
      <c r="AN26">
        <v>9</v>
      </c>
      <c r="AO26">
        <v>2</v>
      </c>
      <c r="AP26">
        <f t="shared" si="22"/>
        <v>1</v>
      </c>
      <c r="AQ26">
        <f t="shared" si="23"/>
        <v>0</v>
      </c>
      <c r="AR26">
        <f t="shared" si="24"/>
        <v>51865.570823674097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632.23518377291441</v>
      </c>
      <c r="BE26">
        <f t="shared" si="29"/>
        <v>3.6274578535345174</v>
      </c>
      <c r="BF26" t="e">
        <f t="shared" si="30"/>
        <v>#DIV/0!</v>
      </c>
      <c r="BG26" t="e">
        <f t="shared" si="31"/>
        <v>#DIV/0!</v>
      </c>
      <c r="BH26">
        <f t="shared" si="32"/>
        <v>5.7375134232286323E-3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749.98287096774197</v>
      </c>
      <c r="BR26">
        <f t="shared" si="40"/>
        <v>632.23518377291441</v>
      </c>
      <c r="BS26">
        <f t="shared" si="41"/>
        <v>0.84299949805134666</v>
      </c>
      <c r="BT26">
        <f t="shared" si="42"/>
        <v>0.19599899610269342</v>
      </c>
      <c r="BU26">
        <v>6</v>
      </c>
      <c r="BV26">
        <v>0.5</v>
      </c>
      <c r="BW26" t="s">
        <v>241</v>
      </c>
      <c r="BX26">
        <v>1581444341.5999999</v>
      </c>
      <c r="BY26">
        <v>394.20206451612898</v>
      </c>
      <c r="BZ26">
        <v>399.98783870967702</v>
      </c>
      <c r="CA26">
        <v>35.275048387096803</v>
      </c>
      <c r="CB26">
        <v>34.431354838709701</v>
      </c>
      <c r="CC26">
        <v>400.01170967741899</v>
      </c>
      <c r="CD26">
        <v>99.424906451612898</v>
      </c>
      <c r="CE26">
        <v>0.19994729032258099</v>
      </c>
      <c r="CF26">
        <v>30.998112903225799</v>
      </c>
      <c r="CG26">
        <v>30.9838129032258</v>
      </c>
      <c r="CH26">
        <v>999.9</v>
      </c>
      <c r="CI26">
        <v>0</v>
      </c>
      <c r="CJ26">
        <v>0</v>
      </c>
      <c r="CK26">
        <v>9996.7690322580602</v>
      </c>
      <c r="CL26">
        <v>0</v>
      </c>
      <c r="CM26">
        <v>3.7649083870967699</v>
      </c>
      <c r="CN26">
        <v>749.98287096774197</v>
      </c>
      <c r="CO26">
        <v>0.90001480645161303</v>
      </c>
      <c r="CP26">
        <v>9.9985012903225798E-2</v>
      </c>
      <c r="CQ26">
        <v>0</v>
      </c>
      <c r="CR26">
        <v>2.6531451612903201</v>
      </c>
      <c r="CS26">
        <v>0</v>
      </c>
      <c r="CT26">
        <v>10121.467741935499</v>
      </c>
      <c r="CU26">
        <v>6849.7029032258097</v>
      </c>
      <c r="CV26">
        <v>41.311999999999998</v>
      </c>
      <c r="CW26">
        <v>45.179000000000002</v>
      </c>
      <c r="CX26">
        <v>43.162999999999997</v>
      </c>
      <c r="CY26">
        <v>43.674999999999997</v>
      </c>
      <c r="CZ26">
        <v>41.883000000000003</v>
      </c>
      <c r="DA26">
        <v>674.99483870967697</v>
      </c>
      <c r="DB26">
        <v>74.985483870967698</v>
      </c>
      <c r="DC26">
        <v>0</v>
      </c>
      <c r="DD26">
        <v>1581444349.4000001</v>
      </c>
      <c r="DE26">
        <v>2.6568269230769199</v>
      </c>
      <c r="DF26">
        <v>0.34179486637484302</v>
      </c>
      <c r="DG26">
        <v>-106.027350409015</v>
      </c>
      <c r="DH26">
        <v>10120.9115384615</v>
      </c>
      <c r="DI26">
        <v>15</v>
      </c>
      <c r="DJ26">
        <v>100</v>
      </c>
      <c r="DK26">
        <v>100</v>
      </c>
      <c r="DL26">
        <v>3.1909999999999998</v>
      </c>
      <c r="DM26">
        <v>0.56000000000000005</v>
      </c>
      <c r="DN26">
        <v>2</v>
      </c>
      <c r="DO26">
        <v>386.82400000000001</v>
      </c>
      <c r="DP26">
        <v>603.03099999999995</v>
      </c>
      <c r="DQ26">
        <v>29.796500000000002</v>
      </c>
      <c r="DR26">
        <v>31.638200000000001</v>
      </c>
      <c r="DS26">
        <v>30.0001</v>
      </c>
      <c r="DT26">
        <v>31.559699999999999</v>
      </c>
      <c r="DU26">
        <v>31.5703</v>
      </c>
      <c r="DV26">
        <v>21.104099999999999</v>
      </c>
      <c r="DW26">
        <v>16.950500000000002</v>
      </c>
      <c r="DX26">
        <v>100</v>
      </c>
      <c r="DY26">
        <v>29.806100000000001</v>
      </c>
      <c r="DZ26">
        <v>400</v>
      </c>
      <c r="EA26">
        <v>34.323700000000002</v>
      </c>
      <c r="EB26">
        <v>99.947299999999998</v>
      </c>
      <c r="EC26">
        <v>100.491</v>
      </c>
    </row>
    <row r="27" spans="1:133" x14ac:dyDescent="0.25">
      <c r="A27">
        <v>11</v>
      </c>
      <c r="B27">
        <v>1581444435.5999999</v>
      </c>
      <c r="C27">
        <v>815.09999990463302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1581444427.5999999</v>
      </c>
      <c r="O27">
        <f t="shared" si="0"/>
        <v>6.7518576026837237E-4</v>
      </c>
      <c r="P27">
        <f t="shared" si="1"/>
        <v>3.4932664800913966</v>
      </c>
      <c r="Q27">
        <f t="shared" si="2"/>
        <v>394.38167741935501</v>
      </c>
      <c r="R27">
        <f t="shared" si="3"/>
        <v>302.76666272052267</v>
      </c>
      <c r="S27">
        <f t="shared" si="4"/>
        <v>30.160306412002193</v>
      </c>
      <c r="T27">
        <f t="shared" si="5"/>
        <v>39.286598225072311</v>
      </c>
      <c r="U27">
        <f t="shared" si="6"/>
        <v>6.6025176355552273E-2</v>
      </c>
      <c r="V27">
        <f t="shared" si="7"/>
        <v>2.2520929856159819</v>
      </c>
      <c r="W27">
        <f t="shared" si="8"/>
        <v>6.4968373976375227E-2</v>
      </c>
      <c r="X27">
        <f t="shared" si="9"/>
        <v>4.0698774195224864E-2</v>
      </c>
      <c r="Y27">
        <f t="shared" si="10"/>
        <v>123.92114591716141</v>
      </c>
      <c r="Z27">
        <f t="shared" si="11"/>
        <v>31.709261987977332</v>
      </c>
      <c r="AA27">
        <f t="shared" si="12"/>
        <v>30.996167741935501</v>
      </c>
      <c r="AB27">
        <f t="shared" si="13"/>
        <v>4.5103926403214825</v>
      </c>
      <c r="AC27">
        <f t="shared" si="14"/>
        <v>77.936487315169018</v>
      </c>
      <c r="AD27">
        <f t="shared" si="15"/>
        <v>3.5168453958461972</v>
      </c>
      <c r="AE27">
        <f t="shared" si="16"/>
        <v>4.5124504798687575</v>
      </c>
      <c r="AF27">
        <f t="shared" si="17"/>
        <v>0.99354724447528531</v>
      </c>
      <c r="AG27">
        <f t="shared" si="18"/>
        <v>-29.77569202783522</v>
      </c>
      <c r="AH27">
        <f t="shared" si="19"/>
        <v>0.9713186963241236</v>
      </c>
      <c r="AI27">
        <f t="shared" si="20"/>
        <v>9.6851891754930253E-2</v>
      </c>
      <c r="AJ27">
        <f t="shared" si="21"/>
        <v>95.213624477405233</v>
      </c>
      <c r="AK27">
        <v>-4.12401172300422E-2</v>
      </c>
      <c r="AL27">
        <v>4.6295644423418499E-2</v>
      </c>
      <c r="AM27">
        <v>3.4589633393569899</v>
      </c>
      <c r="AN27">
        <v>9</v>
      </c>
      <c r="AO27">
        <v>2</v>
      </c>
      <c r="AP27">
        <f t="shared" si="22"/>
        <v>1</v>
      </c>
      <c r="AQ27">
        <f t="shared" si="23"/>
        <v>0</v>
      </c>
      <c r="AR27">
        <f t="shared" si="24"/>
        <v>51894.251768580129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632.25036987089641</v>
      </c>
      <c r="BE27">
        <f t="shared" si="29"/>
        <v>3.4932664800913966</v>
      </c>
      <c r="BF27" t="e">
        <f t="shared" si="30"/>
        <v>#DIV/0!</v>
      </c>
      <c r="BG27" t="e">
        <f t="shared" si="31"/>
        <v>#DIV/0!</v>
      </c>
      <c r="BH27">
        <f t="shared" si="32"/>
        <v>5.5251315721724465E-3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750.00038709677403</v>
      </c>
      <c r="BR27">
        <f t="shared" si="40"/>
        <v>632.25036987089641</v>
      </c>
      <c r="BS27">
        <f t="shared" si="41"/>
        <v>0.84300005806439127</v>
      </c>
      <c r="BT27">
        <f t="shared" si="42"/>
        <v>0.19600011612878254</v>
      </c>
      <c r="BU27">
        <v>6</v>
      </c>
      <c r="BV27">
        <v>0.5</v>
      </c>
      <c r="BW27" t="s">
        <v>241</v>
      </c>
      <c r="BX27">
        <v>1581444427.5999999</v>
      </c>
      <c r="BY27">
        <v>394.38167741935501</v>
      </c>
      <c r="BZ27">
        <v>400.02067741935502</v>
      </c>
      <c r="CA27">
        <v>35.304135483871001</v>
      </c>
      <c r="CB27">
        <v>34.327167741935497</v>
      </c>
      <c r="CC27">
        <v>400.022774193548</v>
      </c>
      <c r="CD27">
        <v>99.415667741935493</v>
      </c>
      <c r="CE27">
        <v>0.20001035483870999</v>
      </c>
      <c r="CF27">
        <v>31.0041677419355</v>
      </c>
      <c r="CG27">
        <v>30.996167741935501</v>
      </c>
      <c r="CH27">
        <v>999.9</v>
      </c>
      <c r="CI27">
        <v>0</v>
      </c>
      <c r="CJ27">
        <v>0</v>
      </c>
      <c r="CK27">
        <v>10003.7096774194</v>
      </c>
      <c r="CL27">
        <v>0</v>
      </c>
      <c r="CM27">
        <v>3.4915996774193498</v>
      </c>
      <c r="CN27">
        <v>750.00038709677403</v>
      </c>
      <c r="CO27">
        <v>0.89999987096774203</v>
      </c>
      <c r="CP27">
        <v>0.100000093548387</v>
      </c>
      <c r="CQ27">
        <v>0</v>
      </c>
      <c r="CR27">
        <v>2.6135000000000002</v>
      </c>
      <c r="CS27">
        <v>0</v>
      </c>
      <c r="CT27">
        <v>10044.435483871001</v>
      </c>
      <c r="CU27">
        <v>6849.8419354838697</v>
      </c>
      <c r="CV27">
        <v>41.366870967741903</v>
      </c>
      <c r="CW27">
        <v>45.26</v>
      </c>
      <c r="CX27">
        <v>43.126677419354799</v>
      </c>
      <c r="CY27">
        <v>43.753935483870997</v>
      </c>
      <c r="CZ27">
        <v>41.941064516129003</v>
      </c>
      <c r="DA27">
        <v>675</v>
      </c>
      <c r="DB27">
        <v>75.001612903225805</v>
      </c>
      <c r="DC27">
        <v>0</v>
      </c>
      <c r="DD27">
        <v>1581444435.8</v>
      </c>
      <c r="DE27">
        <v>2.6660288461538499</v>
      </c>
      <c r="DF27">
        <v>-0.92118806440207601</v>
      </c>
      <c r="DG27">
        <v>-27.9418803365046</v>
      </c>
      <c r="DH27">
        <v>10044.0730769231</v>
      </c>
      <c r="DI27">
        <v>15</v>
      </c>
      <c r="DJ27">
        <v>100</v>
      </c>
      <c r="DK27">
        <v>100</v>
      </c>
      <c r="DL27">
        <v>3.258</v>
      </c>
      <c r="DM27">
        <v>0.56299999999999994</v>
      </c>
      <c r="DN27">
        <v>2</v>
      </c>
      <c r="DO27">
        <v>386.85899999999998</v>
      </c>
      <c r="DP27">
        <v>602.38400000000001</v>
      </c>
      <c r="DQ27">
        <v>29.826000000000001</v>
      </c>
      <c r="DR27">
        <v>31.698</v>
      </c>
      <c r="DS27">
        <v>30.000399999999999</v>
      </c>
      <c r="DT27">
        <v>31.605499999999999</v>
      </c>
      <c r="DU27">
        <v>31.6113</v>
      </c>
      <c r="DV27">
        <v>21.097899999999999</v>
      </c>
      <c r="DW27">
        <v>17.0915</v>
      </c>
      <c r="DX27">
        <v>100</v>
      </c>
      <c r="DY27">
        <v>29.829599999999999</v>
      </c>
      <c r="DZ27">
        <v>400</v>
      </c>
      <c r="EA27">
        <v>34.192799999999998</v>
      </c>
      <c r="EB27">
        <v>99.938800000000001</v>
      </c>
      <c r="EC27">
        <v>100.48</v>
      </c>
    </row>
    <row r="28" spans="1:133" x14ac:dyDescent="0.25">
      <c r="A28">
        <v>12</v>
      </c>
      <c r="B28">
        <v>1581444528.5999999</v>
      </c>
      <c r="C28">
        <v>908.09999990463302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1581444520.5999999</v>
      </c>
      <c r="O28">
        <f t="shared" si="0"/>
        <v>5.572830490543064E-4</v>
      </c>
      <c r="P28">
        <f t="shared" si="1"/>
        <v>4.168265830840026</v>
      </c>
      <c r="Q28">
        <f t="shared" si="2"/>
        <v>468.37270967741898</v>
      </c>
      <c r="R28">
        <f t="shared" si="3"/>
        <v>335.90014266137416</v>
      </c>
      <c r="S28">
        <f t="shared" si="4"/>
        <v>33.460314335955317</v>
      </c>
      <c r="T28">
        <f t="shared" si="5"/>
        <v>46.656419875321838</v>
      </c>
      <c r="U28">
        <f t="shared" si="6"/>
        <v>5.365205910512371E-2</v>
      </c>
      <c r="V28">
        <f t="shared" si="7"/>
        <v>2.2503032718520801</v>
      </c>
      <c r="W28">
        <f t="shared" si="8"/>
        <v>5.2951419265224703E-2</v>
      </c>
      <c r="X28">
        <f t="shared" si="9"/>
        <v>3.3156824416481004E-2</v>
      </c>
      <c r="Y28">
        <f t="shared" si="10"/>
        <v>123.92244717150078</v>
      </c>
      <c r="Z28">
        <f t="shared" si="11"/>
        <v>31.75770960980379</v>
      </c>
      <c r="AA28">
        <f t="shared" si="12"/>
        <v>30.998977419354802</v>
      </c>
      <c r="AB28">
        <f t="shared" si="13"/>
        <v>4.511115280336818</v>
      </c>
      <c r="AC28">
        <f t="shared" si="14"/>
        <v>77.632498391424505</v>
      </c>
      <c r="AD28">
        <f t="shared" si="15"/>
        <v>3.5049189608261422</v>
      </c>
      <c r="AE28">
        <f t="shared" si="16"/>
        <v>4.5147573934234027</v>
      </c>
      <c r="AF28">
        <f t="shared" si="17"/>
        <v>1.0061963195106758</v>
      </c>
      <c r="AG28">
        <f t="shared" si="18"/>
        <v>-24.576182463294913</v>
      </c>
      <c r="AH28">
        <f t="shared" si="19"/>
        <v>1.7172416766645713</v>
      </c>
      <c r="AI28">
        <f t="shared" si="20"/>
        <v>0.17137531926843474</v>
      </c>
      <c r="AJ28">
        <f t="shared" si="21"/>
        <v>101.23488170413887</v>
      </c>
      <c r="AK28">
        <v>-4.1191912336259101E-2</v>
      </c>
      <c r="AL28">
        <v>4.6241530207166301E-2</v>
      </c>
      <c r="AM28">
        <v>3.4557629347144099</v>
      </c>
      <c r="AN28">
        <v>9</v>
      </c>
      <c r="AO28">
        <v>2</v>
      </c>
      <c r="AP28">
        <f t="shared" si="22"/>
        <v>1</v>
      </c>
      <c r="AQ28">
        <f t="shared" si="23"/>
        <v>0</v>
      </c>
      <c r="AR28">
        <f t="shared" si="24"/>
        <v>51834.501642532479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632.2572003871735</v>
      </c>
      <c r="BE28">
        <f t="shared" si="29"/>
        <v>4.168265830840026</v>
      </c>
      <c r="BF28" t="e">
        <f t="shared" si="30"/>
        <v>#DIV/0!</v>
      </c>
      <c r="BG28" t="e">
        <f t="shared" si="31"/>
        <v>#DIV/0!</v>
      </c>
      <c r="BH28">
        <f t="shared" si="32"/>
        <v>6.5926743551319262E-3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750.00851612903205</v>
      </c>
      <c r="BR28">
        <f t="shared" si="40"/>
        <v>632.2572003871735</v>
      </c>
      <c r="BS28">
        <f t="shared" si="41"/>
        <v>0.84300002838687693</v>
      </c>
      <c r="BT28">
        <f t="shared" si="42"/>
        <v>0.19600005677375401</v>
      </c>
      <c r="BU28">
        <v>6</v>
      </c>
      <c r="BV28">
        <v>0.5</v>
      </c>
      <c r="BW28" t="s">
        <v>241</v>
      </c>
      <c r="BX28">
        <v>1581444520.5999999</v>
      </c>
      <c r="BY28">
        <v>468.37270967741898</v>
      </c>
      <c r="BZ28">
        <v>475.01629032258103</v>
      </c>
      <c r="CA28">
        <v>35.185048387096799</v>
      </c>
      <c r="CB28">
        <v>34.378577419354798</v>
      </c>
      <c r="CC28">
        <v>400.02061290322598</v>
      </c>
      <c r="CD28">
        <v>99.413874193548395</v>
      </c>
      <c r="CE28">
        <v>0.19999935483871001</v>
      </c>
      <c r="CF28">
        <v>31.013132258064498</v>
      </c>
      <c r="CG28">
        <v>30.998977419354802</v>
      </c>
      <c r="CH28">
        <v>999.9</v>
      </c>
      <c r="CI28">
        <v>0</v>
      </c>
      <c r="CJ28">
        <v>0</v>
      </c>
      <c r="CK28">
        <v>9992.1967741935496</v>
      </c>
      <c r="CL28">
        <v>0</v>
      </c>
      <c r="CM28">
        <v>2.4147793548387102</v>
      </c>
      <c r="CN28">
        <v>750.00851612903205</v>
      </c>
      <c r="CO28">
        <v>0.89999535483870896</v>
      </c>
      <c r="CP28">
        <v>0.100004641935484</v>
      </c>
      <c r="CQ28">
        <v>0</v>
      </c>
      <c r="CR28">
        <v>2.7400564516129</v>
      </c>
      <c r="CS28">
        <v>0</v>
      </c>
      <c r="CT28">
        <v>9978.5206451612903</v>
      </c>
      <c r="CU28">
        <v>6849.9080645161303</v>
      </c>
      <c r="CV28">
        <v>41.436999999999998</v>
      </c>
      <c r="CW28">
        <v>45.332322580645098</v>
      </c>
      <c r="CX28">
        <v>43.243709677419297</v>
      </c>
      <c r="CY28">
        <v>43.828258064516099</v>
      </c>
      <c r="CZ28">
        <v>42</v>
      </c>
      <c r="DA28">
        <v>675.00451612903203</v>
      </c>
      <c r="DB28">
        <v>75.001290322580601</v>
      </c>
      <c r="DC28">
        <v>0</v>
      </c>
      <c r="DD28">
        <v>1581444528.8</v>
      </c>
      <c r="DE28">
        <v>2.7362788461538501</v>
      </c>
      <c r="DF28">
        <v>1.74212820821226</v>
      </c>
      <c r="DG28">
        <v>-6.5025641244171801</v>
      </c>
      <c r="DH28">
        <v>9978.4338461538391</v>
      </c>
      <c r="DI28">
        <v>15</v>
      </c>
      <c r="DJ28">
        <v>100</v>
      </c>
      <c r="DK28">
        <v>100</v>
      </c>
      <c r="DL28">
        <v>3.4910000000000001</v>
      </c>
      <c r="DM28">
        <v>0.56100000000000005</v>
      </c>
      <c r="DN28">
        <v>2</v>
      </c>
      <c r="DO28">
        <v>386.79</v>
      </c>
      <c r="DP28">
        <v>602.57399999999996</v>
      </c>
      <c r="DQ28">
        <v>29.838100000000001</v>
      </c>
      <c r="DR28">
        <v>31.750900000000001</v>
      </c>
      <c r="DS28">
        <v>30.0002</v>
      </c>
      <c r="DT28">
        <v>31.649000000000001</v>
      </c>
      <c r="DU28">
        <v>31.651700000000002</v>
      </c>
      <c r="DV28">
        <v>24.228000000000002</v>
      </c>
      <c r="DW28">
        <v>16.730799999999999</v>
      </c>
      <c r="DX28">
        <v>100</v>
      </c>
      <c r="DY28">
        <v>29.8386</v>
      </c>
      <c r="DZ28">
        <v>475</v>
      </c>
      <c r="EA28">
        <v>34.358899999999998</v>
      </c>
      <c r="EB28">
        <v>99.930099999999996</v>
      </c>
      <c r="EC28">
        <v>100.47</v>
      </c>
    </row>
    <row r="29" spans="1:133" x14ac:dyDescent="0.25">
      <c r="A29">
        <v>13</v>
      </c>
      <c r="B29">
        <v>1581444616.5999999</v>
      </c>
      <c r="C29">
        <v>996.09999990463302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1581444608.5999999</v>
      </c>
      <c r="O29">
        <f t="shared" si="0"/>
        <v>5.3345154231323674E-4</v>
      </c>
      <c r="P29">
        <f t="shared" si="1"/>
        <v>4.8565071049543187</v>
      </c>
      <c r="Q29">
        <f t="shared" si="2"/>
        <v>567.309161290323</v>
      </c>
      <c r="R29">
        <f t="shared" si="3"/>
        <v>407.59438054373504</v>
      </c>
      <c r="S29">
        <f t="shared" si="4"/>
        <v>40.602792368158369</v>
      </c>
      <c r="T29">
        <f t="shared" si="5"/>
        <v>56.512889244687372</v>
      </c>
      <c r="U29">
        <f t="shared" si="6"/>
        <v>5.1817486633825786E-2</v>
      </c>
      <c r="V29">
        <f t="shared" si="7"/>
        <v>2.2512732114229048</v>
      </c>
      <c r="W29">
        <f t="shared" si="8"/>
        <v>5.1163905768923434E-2</v>
      </c>
      <c r="X29">
        <f t="shared" si="9"/>
        <v>3.2035475865389719E-2</v>
      </c>
      <c r="Y29">
        <f t="shared" si="10"/>
        <v>123.92173829002468</v>
      </c>
      <c r="Z29">
        <f t="shared" si="11"/>
        <v>31.764280518557914</v>
      </c>
      <c r="AA29">
        <f t="shared" si="12"/>
        <v>30.984983870967699</v>
      </c>
      <c r="AB29">
        <f t="shared" si="13"/>
        <v>4.5075171839736594</v>
      </c>
      <c r="AC29">
        <f t="shared" si="14"/>
        <v>77.764827955385059</v>
      </c>
      <c r="AD29">
        <f t="shared" si="15"/>
        <v>3.5106918700049405</v>
      </c>
      <c r="AE29">
        <f t="shared" si="16"/>
        <v>4.5144983436716162</v>
      </c>
      <c r="AF29">
        <f t="shared" si="17"/>
        <v>0.99682531396871887</v>
      </c>
      <c r="AG29">
        <f t="shared" si="18"/>
        <v>-23.52521301601374</v>
      </c>
      <c r="AH29">
        <f t="shared" si="19"/>
        <v>3.2942341178190118</v>
      </c>
      <c r="AI29">
        <f t="shared" si="20"/>
        <v>0.32858824515851748</v>
      </c>
      <c r="AJ29">
        <f t="shared" si="21"/>
        <v>104.01934763698847</v>
      </c>
      <c r="AK29">
        <v>-4.1218032783940199E-2</v>
      </c>
      <c r="AL29">
        <v>4.6270852697965298E-2</v>
      </c>
      <c r="AM29">
        <v>3.45749727545696</v>
      </c>
      <c r="AN29">
        <v>9</v>
      </c>
      <c r="AO29">
        <v>2</v>
      </c>
      <c r="AP29">
        <f t="shared" si="22"/>
        <v>1</v>
      </c>
      <c r="AQ29">
        <f t="shared" si="23"/>
        <v>0</v>
      </c>
      <c r="AR29">
        <f t="shared" si="24"/>
        <v>51866.241280070957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632.25358364520844</v>
      </c>
      <c r="BE29">
        <f t="shared" si="29"/>
        <v>4.8565071049543187</v>
      </c>
      <c r="BF29" t="e">
        <f t="shared" si="30"/>
        <v>#DIV/0!</v>
      </c>
      <c r="BG29" t="e">
        <f t="shared" si="31"/>
        <v>#DIV/0!</v>
      </c>
      <c r="BH29">
        <f t="shared" si="32"/>
        <v>7.6812646548470439E-3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750.00422580645204</v>
      </c>
      <c r="BR29">
        <f t="shared" si="40"/>
        <v>632.25358364520844</v>
      </c>
      <c r="BS29">
        <f t="shared" si="41"/>
        <v>0.84300002838699917</v>
      </c>
      <c r="BT29">
        <f t="shared" si="42"/>
        <v>0.1960000567739982</v>
      </c>
      <c r="BU29">
        <v>6</v>
      </c>
      <c r="BV29">
        <v>0.5</v>
      </c>
      <c r="BW29" t="s">
        <v>241</v>
      </c>
      <c r="BX29">
        <v>1581444608.5999999</v>
      </c>
      <c r="BY29">
        <v>567.309161290323</v>
      </c>
      <c r="BZ29">
        <v>575.04732258064496</v>
      </c>
      <c r="CA29">
        <v>35.242361290322599</v>
      </c>
      <c r="CB29">
        <v>34.470438709677403</v>
      </c>
      <c r="CC29">
        <v>400.02829032258097</v>
      </c>
      <c r="CD29">
        <v>99.415706451612905</v>
      </c>
      <c r="CE29">
        <v>0.19997596774193499</v>
      </c>
      <c r="CF29">
        <v>31.0121258064516</v>
      </c>
      <c r="CG29">
        <v>30.984983870967699</v>
      </c>
      <c r="CH29">
        <v>999.9</v>
      </c>
      <c r="CI29">
        <v>0</v>
      </c>
      <c r="CJ29">
        <v>0</v>
      </c>
      <c r="CK29">
        <v>9998.3487096774206</v>
      </c>
      <c r="CL29">
        <v>0</v>
      </c>
      <c r="CM29">
        <v>2.1687799999999999</v>
      </c>
      <c r="CN29">
        <v>750.00422580645204</v>
      </c>
      <c r="CO29">
        <v>0.89999670967741896</v>
      </c>
      <c r="CP29">
        <v>0.100003283870968</v>
      </c>
      <c r="CQ29">
        <v>0</v>
      </c>
      <c r="CR29">
        <v>2.68736290322581</v>
      </c>
      <c r="CS29">
        <v>0</v>
      </c>
      <c r="CT29">
        <v>9984.6409677419397</v>
      </c>
      <c r="CU29">
        <v>6849.8722580645199</v>
      </c>
      <c r="CV29">
        <v>41.495935483871001</v>
      </c>
      <c r="CW29">
        <v>45.375</v>
      </c>
      <c r="CX29">
        <v>43.388870967741902</v>
      </c>
      <c r="CY29">
        <v>43.878999999999998</v>
      </c>
      <c r="CZ29">
        <v>42.05</v>
      </c>
      <c r="DA29">
        <v>675.00161290322603</v>
      </c>
      <c r="DB29">
        <v>75.000967741935497</v>
      </c>
      <c r="DC29">
        <v>0</v>
      </c>
      <c r="DD29">
        <v>1581444616.4000001</v>
      </c>
      <c r="DE29">
        <v>2.6724999999999999</v>
      </c>
      <c r="DF29">
        <v>-0.92509401036915495</v>
      </c>
      <c r="DG29">
        <v>16.145982886255801</v>
      </c>
      <c r="DH29">
        <v>9984.7557692307691</v>
      </c>
      <c r="DI29">
        <v>15</v>
      </c>
      <c r="DJ29">
        <v>100</v>
      </c>
      <c r="DK29">
        <v>100</v>
      </c>
      <c r="DL29">
        <v>3.673</v>
      </c>
      <c r="DM29">
        <v>0.56499999999999995</v>
      </c>
      <c r="DN29">
        <v>2</v>
      </c>
      <c r="DO29">
        <v>386.55099999999999</v>
      </c>
      <c r="DP29">
        <v>603.07000000000005</v>
      </c>
      <c r="DQ29">
        <v>29.9466</v>
      </c>
      <c r="DR29">
        <v>31.765799999999999</v>
      </c>
      <c r="DS29">
        <v>30.0001</v>
      </c>
      <c r="DT29">
        <v>31.668600000000001</v>
      </c>
      <c r="DU29">
        <v>31.668800000000001</v>
      </c>
      <c r="DV29">
        <v>28.267900000000001</v>
      </c>
      <c r="DW29">
        <v>16.517299999999999</v>
      </c>
      <c r="DX29">
        <v>100</v>
      </c>
      <c r="DY29">
        <v>29.9575</v>
      </c>
      <c r="DZ29">
        <v>575</v>
      </c>
      <c r="EA29">
        <v>34.445300000000003</v>
      </c>
      <c r="EB29">
        <v>99.931600000000003</v>
      </c>
      <c r="EC29">
        <v>100.467</v>
      </c>
    </row>
    <row r="30" spans="1:133" x14ac:dyDescent="0.25">
      <c r="A30">
        <v>14</v>
      </c>
      <c r="B30">
        <v>1581444702.5999999</v>
      </c>
      <c r="C30">
        <v>1082.0999999046301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1581444694.5999999</v>
      </c>
      <c r="O30">
        <f t="shared" si="0"/>
        <v>4.7489646343781827E-4</v>
      </c>
      <c r="P30">
        <f t="shared" si="1"/>
        <v>5.315929216683859</v>
      </c>
      <c r="Q30">
        <f t="shared" si="2"/>
        <v>666.51629032258097</v>
      </c>
      <c r="R30">
        <f t="shared" si="3"/>
        <v>470.17538751680172</v>
      </c>
      <c r="S30">
        <f t="shared" si="4"/>
        <v>46.836028180341131</v>
      </c>
      <c r="T30">
        <f t="shared" si="5"/>
        <v>66.394321321401151</v>
      </c>
      <c r="U30">
        <f t="shared" si="6"/>
        <v>4.596119422424938E-2</v>
      </c>
      <c r="V30">
        <f t="shared" si="7"/>
        <v>2.2513266250117301</v>
      </c>
      <c r="W30">
        <f t="shared" si="8"/>
        <v>4.5446217794499338E-2</v>
      </c>
      <c r="X30">
        <f t="shared" si="9"/>
        <v>2.8449673836541015E-2</v>
      </c>
      <c r="Y30">
        <f t="shared" si="10"/>
        <v>123.92281217873229</v>
      </c>
      <c r="Z30">
        <f t="shared" si="11"/>
        <v>31.795728926414153</v>
      </c>
      <c r="AA30">
        <f t="shared" si="12"/>
        <v>30.995448387096801</v>
      </c>
      <c r="AB30">
        <f t="shared" si="13"/>
        <v>4.5102076407787886</v>
      </c>
      <c r="AC30">
        <f t="shared" si="14"/>
        <v>77.722107476094266</v>
      </c>
      <c r="AD30">
        <f t="shared" si="15"/>
        <v>3.5111883799961023</v>
      </c>
      <c r="AE30">
        <f t="shared" si="16"/>
        <v>4.5176185952961605</v>
      </c>
      <c r="AF30">
        <f t="shared" si="17"/>
        <v>0.99901926078268621</v>
      </c>
      <c r="AG30">
        <f t="shared" si="18"/>
        <v>-20.942934037607785</v>
      </c>
      <c r="AH30">
        <f t="shared" si="19"/>
        <v>3.4951658775266328</v>
      </c>
      <c r="AI30">
        <f t="shared" si="20"/>
        <v>0.34866105869528558</v>
      </c>
      <c r="AJ30">
        <f t="shared" si="21"/>
        <v>106.82370507734642</v>
      </c>
      <c r="AK30">
        <v>-4.1219471506541198E-2</v>
      </c>
      <c r="AL30">
        <v>4.6272467790123901E-2</v>
      </c>
      <c r="AM30">
        <v>3.4575927925064698</v>
      </c>
      <c r="AN30">
        <v>9</v>
      </c>
      <c r="AO30">
        <v>2</v>
      </c>
      <c r="AP30">
        <f t="shared" si="22"/>
        <v>1</v>
      </c>
      <c r="AQ30">
        <f t="shared" si="23"/>
        <v>0</v>
      </c>
      <c r="AR30">
        <f t="shared" si="24"/>
        <v>51865.872941200592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632.25758922549142</v>
      </c>
      <c r="BE30">
        <f t="shared" si="29"/>
        <v>5.315929216683859</v>
      </c>
      <c r="BF30" t="e">
        <f t="shared" si="30"/>
        <v>#DIV/0!</v>
      </c>
      <c r="BG30" t="e">
        <f t="shared" si="31"/>
        <v>#DIV/0!</v>
      </c>
      <c r="BH30">
        <f t="shared" si="32"/>
        <v>8.4078535509487743E-3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750.00877419354799</v>
      </c>
      <c r="BR30">
        <f t="shared" si="40"/>
        <v>632.25758922549142</v>
      </c>
      <c r="BS30">
        <f t="shared" si="41"/>
        <v>0.84300025677076995</v>
      </c>
      <c r="BT30">
        <f t="shared" si="42"/>
        <v>0.19600051354153988</v>
      </c>
      <c r="BU30">
        <v>6</v>
      </c>
      <c r="BV30">
        <v>0.5</v>
      </c>
      <c r="BW30" t="s">
        <v>241</v>
      </c>
      <c r="BX30">
        <v>1581444694.5999999</v>
      </c>
      <c r="BY30">
        <v>666.51629032258097</v>
      </c>
      <c r="BZ30">
        <v>674.96445161290296</v>
      </c>
      <c r="CA30">
        <v>35.247958064516098</v>
      </c>
      <c r="CB30">
        <v>34.560764516128998</v>
      </c>
      <c r="CC30">
        <v>400.02470967741903</v>
      </c>
      <c r="CD30">
        <v>99.413961290322604</v>
      </c>
      <c r="CE30">
        <v>0.199990064516129</v>
      </c>
      <c r="CF30">
        <v>31.024245161290299</v>
      </c>
      <c r="CG30">
        <v>30.995448387096801</v>
      </c>
      <c r="CH30">
        <v>999.9</v>
      </c>
      <c r="CI30">
        <v>0</v>
      </c>
      <c r="CJ30">
        <v>0</v>
      </c>
      <c r="CK30">
        <v>9998.8732258064501</v>
      </c>
      <c r="CL30">
        <v>0</v>
      </c>
      <c r="CM30">
        <v>2.7381029032258102</v>
      </c>
      <c r="CN30">
        <v>750.00877419354799</v>
      </c>
      <c r="CO30">
        <v>0.89999399999999996</v>
      </c>
      <c r="CP30">
        <v>0.100006</v>
      </c>
      <c r="CQ30">
        <v>0</v>
      </c>
      <c r="CR30">
        <v>2.6816612903225798</v>
      </c>
      <c r="CS30">
        <v>0</v>
      </c>
      <c r="CT30">
        <v>10113.151612903201</v>
      </c>
      <c r="CU30">
        <v>6849.9090322580596</v>
      </c>
      <c r="CV30">
        <v>41.469516129032201</v>
      </c>
      <c r="CW30">
        <v>45.340387096774201</v>
      </c>
      <c r="CX30">
        <v>43.3445161290323</v>
      </c>
      <c r="CY30">
        <v>43.870935483871001</v>
      </c>
      <c r="CZ30">
        <v>42.058</v>
      </c>
      <c r="DA30">
        <v>675.00258064516095</v>
      </c>
      <c r="DB30">
        <v>75.007419354838703</v>
      </c>
      <c r="DC30">
        <v>0</v>
      </c>
      <c r="DD30">
        <v>1581444702.8</v>
      </c>
      <c r="DE30">
        <v>2.6896923076923098</v>
      </c>
      <c r="DF30">
        <v>0.158940170123574</v>
      </c>
      <c r="DG30">
        <v>60.205128242403497</v>
      </c>
      <c r="DH30">
        <v>10113.807692307701</v>
      </c>
      <c r="DI30">
        <v>15</v>
      </c>
      <c r="DJ30">
        <v>100</v>
      </c>
      <c r="DK30">
        <v>100</v>
      </c>
      <c r="DL30">
        <v>3.891</v>
      </c>
      <c r="DM30">
        <v>0.56799999999999995</v>
      </c>
      <c r="DN30">
        <v>2</v>
      </c>
      <c r="DO30">
        <v>386.678</v>
      </c>
      <c r="DP30">
        <v>603.64499999999998</v>
      </c>
      <c r="DQ30">
        <v>29.8962</v>
      </c>
      <c r="DR30">
        <v>31.749300000000002</v>
      </c>
      <c r="DS30">
        <v>29.9999</v>
      </c>
      <c r="DT30">
        <v>31.661200000000001</v>
      </c>
      <c r="DU30">
        <v>31.6632</v>
      </c>
      <c r="DV30">
        <v>32.1937</v>
      </c>
      <c r="DW30">
        <v>15.962400000000001</v>
      </c>
      <c r="DX30">
        <v>100</v>
      </c>
      <c r="DY30">
        <v>29.8992</v>
      </c>
      <c r="DZ30">
        <v>675</v>
      </c>
      <c r="EA30">
        <v>34.521299999999997</v>
      </c>
      <c r="EB30">
        <v>99.9375</v>
      </c>
      <c r="EC30">
        <v>100.468</v>
      </c>
    </row>
    <row r="31" spans="1:133" x14ac:dyDescent="0.25">
      <c r="A31">
        <v>15</v>
      </c>
      <c r="B31">
        <v>1581444788.5999999</v>
      </c>
      <c r="C31">
        <v>1168.0999999046301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1581444780.5999999</v>
      </c>
      <c r="O31">
        <f t="shared" si="0"/>
        <v>4.938020330685917E-4</v>
      </c>
      <c r="P31">
        <f t="shared" si="1"/>
        <v>5.643633361829747</v>
      </c>
      <c r="Q31">
        <f t="shared" si="2"/>
        <v>790.952870967742</v>
      </c>
      <c r="R31">
        <f t="shared" si="3"/>
        <v>589.28847970794277</v>
      </c>
      <c r="S31">
        <f t="shared" si="4"/>
        <v>58.700540847547707</v>
      </c>
      <c r="T31">
        <f t="shared" si="5"/>
        <v>78.788849450676381</v>
      </c>
      <c r="U31">
        <f t="shared" si="6"/>
        <v>4.7961408692323924E-2</v>
      </c>
      <c r="V31">
        <f t="shared" si="7"/>
        <v>2.2493228980044302</v>
      </c>
      <c r="W31">
        <f t="shared" si="8"/>
        <v>4.7400435565173371E-2</v>
      </c>
      <c r="X31">
        <f t="shared" si="9"/>
        <v>2.9675126664601224E-2</v>
      </c>
      <c r="Y31">
        <f t="shared" si="10"/>
        <v>123.92213835379408</v>
      </c>
      <c r="Z31">
        <f t="shared" si="11"/>
        <v>31.818026865131195</v>
      </c>
      <c r="AA31">
        <f t="shared" si="12"/>
        <v>31.007412903225799</v>
      </c>
      <c r="AB31">
        <f t="shared" si="13"/>
        <v>4.513285465642336</v>
      </c>
      <c r="AC31">
        <f t="shared" si="14"/>
        <v>77.735337064861966</v>
      </c>
      <c r="AD31">
        <f t="shared" si="15"/>
        <v>3.5173851315413711</v>
      </c>
      <c r="AE31">
        <f t="shared" si="16"/>
        <v>4.524821354548811</v>
      </c>
      <c r="AF31">
        <f t="shared" si="17"/>
        <v>0.9959003341009649</v>
      </c>
      <c r="AG31">
        <f t="shared" si="18"/>
        <v>-21.776669658324895</v>
      </c>
      <c r="AH31">
        <f t="shared" si="19"/>
        <v>5.4303471501427456</v>
      </c>
      <c r="AI31">
        <f t="shared" si="20"/>
        <v>0.5422948436516567</v>
      </c>
      <c r="AJ31">
        <f t="shared" si="21"/>
        <v>108.1181106892636</v>
      </c>
      <c r="AK31">
        <v>-4.1165521240479098E-2</v>
      </c>
      <c r="AL31">
        <v>4.62119038901663E-2</v>
      </c>
      <c r="AM31">
        <v>3.45401023932068</v>
      </c>
      <c r="AN31">
        <v>9</v>
      </c>
      <c r="AO31">
        <v>2</v>
      </c>
      <c r="AP31">
        <f t="shared" si="22"/>
        <v>1</v>
      </c>
      <c r="AQ31">
        <f t="shared" si="23"/>
        <v>0</v>
      </c>
      <c r="AR31">
        <f t="shared" si="24"/>
        <v>51795.958054704519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632.2585467091842</v>
      </c>
      <c r="BE31">
        <f t="shared" si="29"/>
        <v>5.643633361829747</v>
      </c>
      <c r="BF31" t="e">
        <f t="shared" si="30"/>
        <v>#DIV/0!</v>
      </c>
      <c r="BG31" t="e">
        <f t="shared" si="31"/>
        <v>#DIV/0!</v>
      </c>
      <c r="BH31">
        <f t="shared" si="32"/>
        <v>8.9261479994284867E-3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750.010516129032</v>
      </c>
      <c r="BR31">
        <f t="shared" si="40"/>
        <v>632.2585467091842</v>
      </c>
      <c r="BS31">
        <f t="shared" si="41"/>
        <v>0.84299957548916593</v>
      </c>
      <c r="BT31">
        <f t="shared" si="42"/>
        <v>0.19599915097833187</v>
      </c>
      <c r="BU31">
        <v>6</v>
      </c>
      <c r="BV31">
        <v>0.5</v>
      </c>
      <c r="BW31" t="s">
        <v>241</v>
      </c>
      <c r="BX31">
        <v>1581444780.5999999</v>
      </c>
      <c r="BY31">
        <v>790.952870967742</v>
      </c>
      <c r="BZ31">
        <v>800.003774193548</v>
      </c>
      <c r="CA31">
        <v>35.310654838709702</v>
      </c>
      <c r="CB31">
        <v>34.596138709677398</v>
      </c>
      <c r="CC31">
        <v>400.01803225806498</v>
      </c>
      <c r="CD31">
        <v>99.412593548387093</v>
      </c>
      <c r="CE31">
        <v>0.19997799999999999</v>
      </c>
      <c r="CF31">
        <v>31.052193548387098</v>
      </c>
      <c r="CG31">
        <v>31.007412903225799</v>
      </c>
      <c r="CH31">
        <v>999.9</v>
      </c>
      <c r="CI31">
        <v>0</v>
      </c>
      <c r="CJ31">
        <v>0</v>
      </c>
      <c r="CK31">
        <v>9985.9235483870907</v>
      </c>
      <c r="CL31">
        <v>0</v>
      </c>
      <c r="CM31">
        <v>3.5942212903225799</v>
      </c>
      <c r="CN31">
        <v>750.010516129032</v>
      </c>
      <c r="CO31">
        <v>0.90001319354838705</v>
      </c>
      <c r="CP31">
        <v>9.9986625806451596E-2</v>
      </c>
      <c r="CQ31">
        <v>0</v>
      </c>
      <c r="CR31">
        <v>2.71417741935484</v>
      </c>
      <c r="CS31">
        <v>0</v>
      </c>
      <c r="CT31">
        <v>10355.6870967742</v>
      </c>
      <c r="CU31">
        <v>6849.9538709677399</v>
      </c>
      <c r="CV31">
        <v>41.433</v>
      </c>
      <c r="CW31">
        <v>45.265999999999998</v>
      </c>
      <c r="CX31">
        <v>43.205387096774203</v>
      </c>
      <c r="CY31">
        <v>43.810129032258097</v>
      </c>
      <c r="CZ31">
        <v>42.006</v>
      </c>
      <c r="DA31">
        <v>675.01903225806404</v>
      </c>
      <c r="DB31">
        <v>74.990322580645099</v>
      </c>
      <c r="DC31">
        <v>0</v>
      </c>
      <c r="DD31">
        <v>1581444788.5999999</v>
      </c>
      <c r="DE31">
        <v>2.7262596153846199</v>
      </c>
      <c r="DF31">
        <v>0.58161538993948603</v>
      </c>
      <c r="DG31">
        <v>42.116239263715102</v>
      </c>
      <c r="DH31">
        <v>10356.265384615401</v>
      </c>
      <c r="DI31">
        <v>15</v>
      </c>
      <c r="DJ31">
        <v>100</v>
      </c>
      <c r="DK31">
        <v>100</v>
      </c>
      <c r="DL31">
        <v>4.29</v>
      </c>
      <c r="DM31">
        <v>0.57299999999999995</v>
      </c>
      <c r="DN31">
        <v>2</v>
      </c>
      <c r="DO31">
        <v>386.87900000000002</v>
      </c>
      <c r="DP31">
        <v>604.28300000000002</v>
      </c>
      <c r="DQ31">
        <v>29.950500000000002</v>
      </c>
      <c r="DR31">
        <v>31.710999999999999</v>
      </c>
      <c r="DS31">
        <v>30</v>
      </c>
      <c r="DT31">
        <v>31.635300000000001</v>
      </c>
      <c r="DU31">
        <v>31.639199999999999</v>
      </c>
      <c r="DV31">
        <v>36.957099999999997</v>
      </c>
      <c r="DW31">
        <v>16.108000000000001</v>
      </c>
      <c r="DX31">
        <v>100</v>
      </c>
      <c r="DY31">
        <v>29.9481</v>
      </c>
      <c r="DZ31">
        <v>800</v>
      </c>
      <c r="EA31">
        <v>34.520699999999998</v>
      </c>
      <c r="EB31">
        <v>99.946700000000007</v>
      </c>
      <c r="EC31">
        <v>100.479</v>
      </c>
    </row>
    <row r="32" spans="1:133" x14ac:dyDescent="0.25">
      <c r="A32">
        <v>16</v>
      </c>
      <c r="B32">
        <v>1581444883.5999999</v>
      </c>
      <c r="C32">
        <v>1263.0999999046301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1581444875.5999999</v>
      </c>
      <c r="O32">
        <f t="shared" si="0"/>
        <v>4.2012326077036581E-4</v>
      </c>
      <c r="P32">
        <f t="shared" si="1"/>
        <v>5.9469000676503052</v>
      </c>
      <c r="Q32">
        <f t="shared" si="2"/>
        <v>990.42200000000003</v>
      </c>
      <c r="R32">
        <f t="shared" si="3"/>
        <v>739.59250762035174</v>
      </c>
      <c r="S32">
        <f t="shared" si="4"/>
        <v>73.673586066621226</v>
      </c>
      <c r="T32">
        <f t="shared" si="5"/>
        <v>98.659653400289841</v>
      </c>
      <c r="U32">
        <f t="shared" si="6"/>
        <v>4.0597616936429333E-2</v>
      </c>
      <c r="V32">
        <f t="shared" si="7"/>
        <v>2.2504276708356223</v>
      </c>
      <c r="W32">
        <f t="shared" si="8"/>
        <v>4.0195094166204925E-2</v>
      </c>
      <c r="X32">
        <f t="shared" si="9"/>
        <v>2.5157766241299687E-2</v>
      </c>
      <c r="Y32">
        <f t="shared" si="10"/>
        <v>123.92036241455015</v>
      </c>
      <c r="Z32">
        <f t="shared" si="11"/>
        <v>31.818999493090896</v>
      </c>
      <c r="AA32">
        <f t="shared" si="12"/>
        <v>31.002858064516101</v>
      </c>
      <c r="AB32">
        <f t="shared" si="13"/>
        <v>4.5121135356498483</v>
      </c>
      <c r="AC32">
        <f t="shared" si="14"/>
        <v>77.737777604466331</v>
      </c>
      <c r="AD32">
        <f t="shared" si="15"/>
        <v>3.5128793538695349</v>
      </c>
      <c r="AE32">
        <f t="shared" si="16"/>
        <v>4.5188831763923574</v>
      </c>
      <c r="AF32">
        <f t="shared" si="17"/>
        <v>0.99923418178031342</v>
      </c>
      <c r="AG32">
        <f t="shared" si="18"/>
        <v>-18.527435799973134</v>
      </c>
      <c r="AH32">
        <f t="shared" si="19"/>
        <v>3.1904576171753662</v>
      </c>
      <c r="AI32">
        <f t="shared" si="20"/>
        <v>0.31841130495105674</v>
      </c>
      <c r="AJ32">
        <f t="shared" si="21"/>
        <v>108.90179553670345</v>
      </c>
      <c r="AK32">
        <v>-4.1195261828241597E-2</v>
      </c>
      <c r="AL32">
        <v>4.6245290305348297E-2</v>
      </c>
      <c r="AM32">
        <v>3.4559853548202302</v>
      </c>
      <c r="AN32">
        <v>9</v>
      </c>
      <c r="AO32">
        <v>2</v>
      </c>
      <c r="AP32">
        <f t="shared" si="22"/>
        <v>1</v>
      </c>
      <c r="AQ32">
        <f t="shared" si="23"/>
        <v>0</v>
      </c>
      <c r="AR32">
        <f t="shared" si="24"/>
        <v>51835.810122868694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632.24802899940357</v>
      </c>
      <c r="BE32">
        <f t="shared" si="29"/>
        <v>5.9469000676503052</v>
      </c>
      <c r="BF32" t="e">
        <f t="shared" si="30"/>
        <v>#DIV/0!</v>
      </c>
      <c r="BG32" t="e">
        <f t="shared" si="31"/>
        <v>#DIV/0!</v>
      </c>
      <c r="BH32">
        <f t="shared" si="32"/>
        <v>9.4059606276066625E-3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749.99783870967701</v>
      </c>
      <c r="BR32">
        <f t="shared" si="40"/>
        <v>632.24802899940357</v>
      </c>
      <c r="BS32">
        <f t="shared" si="41"/>
        <v>0.84299980128895513</v>
      </c>
      <c r="BT32">
        <f t="shared" si="42"/>
        <v>0.19599960257791021</v>
      </c>
      <c r="BU32">
        <v>6</v>
      </c>
      <c r="BV32">
        <v>0.5</v>
      </c>
      <c r="BW32" t="s">
        <v>241</v>
      </c>
      <c r="BX32">
        <v>1581444875.5999999</v>
      </c>
      <c r="BY32">
        <v>990.42200000000003</v>
      </c>
      <c r="BZ32">
        <v>999.965838709678</v>
      </c>
      <c r="CA32">
        <v>35.265003225806502</v>
      </c>
      <c r="CB32">
        <v>34.657083870967703</v>
      </c>
      <c r="CC32">
        <v>400.02767741935497</v>
      </c>
      <c r="CD32">
        <v>99.413735483870994</v>
      </c>
      <c r="CE32">
        <v>0.20001845161290299</v>
      </c>
      <c r="CF32">
        <v>31.029154838709701</v>
      </c>
      <c r="CG32">
        <v>31.002858064516101</v>
      </c>
      <c r="CH32">
        <v>999.9</v>
      </c>
      <c r="CI32">
        <v>0</v>
      </c>
      <c r="CJ32">
        <v>0</v>
      </c>
      <c r="CK32">
        <v>9993.0232258064498</v>
      </c>
      <c r="CL32">
        <v>0</v>
      </c>
      <c r="CM32">
        <v>4.3426374193548396</v>
      </c>
      <c r="CN32">
        <v>749.99783870967701</v>
      </c>
      <c r="CO32">
        <v>0.90000348387096796</v>
      </c>
      <c r="CP32">
        <v>9.9996435483870993E-2</v>
      </c>
      <c r="CQ32">
        <v>0</v>
      </c>
      <c r="CR32">
        <v>2.6740403225806402</v>
      </c>
      <c r="CS32">
        <v>0</v>
      </c>
      <c r="CT32">
        <v>10641.890322580601</v>
      </c>
      <c r="CU32">
        <v>6849.8238709677398</v>
      </c>
      <c r="CV32">
        <v>41.433</v>
      </c>
      <c r="CW32">
        <v>45.2398387096774</v>
      </c>
      <c r="CX32">
        <v>43.336451612903197</v>
      </c>
      <c r="CY32">
        <v>43.75</v>
      </c>
      <c r="CZ32">
        <v>41.995935483871001</v>
      </c>
      <c r="DA32">
        <v>675.00032258064505</v>
      </c>
      <c r="DB32">
        <v>74.994516129032206</v>
      </c>
      <c r="DC32">
        <v>0</v>
      </c>
      <c r="DD32">
        <v>1581444883.4000001</v>
      </c>
      <c r="DE32">
        <v>2.7253173076923098</v>
      </c>
      <c r="DF32">
        <v>-9.6897444388749907E-2</v>
      </c>
      <c r="DG32">
        <v>-53.405128318669199</v>
      </c>
      <c r="DH32">
        <v>10641.65</v>
      </c>
      <c r="DI32">
        <v>15</v>
      </c>
      <c r="DJ32">
        <v>100</v>
      </c>
      <c r="DK32">
        <v>100</v>
      </c>
      <c r="DL32">
        <v>4.5419999999999998</v>
      </c>
      <c r="DM32">
        <v>0.57499999999999996</v>
      </c>
      <c r="DN32">
        <v>2</v>
      </c>
      <c r="DO32">
        <v>386.92500000000001</v>
      </c>
      <c r="DP32">
        <v>604.93799999999999</v>
      </c>
      <c r="DQ32">
        <v>29.9636</v>
      </c>
      <c r="DR32">
        <v>31.668299999999999</v>
      </c>
      <c r="DS32">
        <v>30.0001</v>
      </c>
      <c r="DT32">
        <v>31.603200000000001</v>
      </c>
      <c r="DU32">
        <v>31.613</v>
      </c>
      <c r="DV32">
        <v>44.332000000000001</v>
      </c>
      <c r="DW32">
        <v>15.9307</v>
      </c>
      <c r="DX32">
        <v>100</v>
      </c>
      <c r="DY32">
        <v>29.934699999999999</v>
      </c>
      <c r="DZ32">
        <v>1000</v>
      </c>
      <c r="EA32">
        <v>34.585500000000003</v>
      </c>
      <c r="EB32">
        <v>99.955299999999994</v>
      </c>
      <c r="EC32">
        <v>100.489</v>
      </c>
    </row>
    <row r="33" spans="1:133" x14ac:dyDescent="0.25">
      <c r="A33">
        <v>17</v>
      </c>
      <c r="B33">
        <v>1581444970.5999999</v>
      </c>
      <c r="C33">
        <v>1350.0999999046301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1581444962.5999999</v>
      </c>
      <c r="O33">
        <f t="shared" si="0"/>
        <v>3.7083229613506436E-4</v>
      </c>
      <c r="P33">
        <f t="shared" si="1"/>
        <v>6.0328971872395529</v>
      </c>
      <c r="Q33">
        <f t="shared" si="2"/>
        <v>1390.2296774193601</v>
      </c>
      <c r="R33">
        <f t="shared" si="3"/>
        <v>1097.5620759342175</v>
      </c>
      <c r="S33">
        <f t="shared" si="4"/>
        <v>109.33307085922799</v>
      </c>
      <c r="T33">
        <f t="shared" si="5"/>
        <v>138.48700056670197</v>
      </c>
      <c r="U33">
        <f t="shared" si="6"/>
        <v>3.5771482228534969E-2</v>
      </c>
      <c r="V33">
        <f t="shared" si="7"/>
        <v>2.25171439428946</v>
      </c>
      <c r="W33">
        <f t="shared" si="8"/>
        <v>3.5458751917065448E-2</v>
      </c>
      <c r="X33">
        <f t="shared" si="9"/>
        <v>2.2189589549324346E-2</v>
      </c>
      <c r="Y33">
        <f t="shared" si="10"/>
        <v>123.92108974998357</v>
      </c>
      <c r="Z33">
        <f t="shared" si="11"/>
        <v>31.820809364179386</v>
      </c>
      <c r="AA33">
        <f t="shared" si="12"/>
        <v>30.9946290322581</v>
      </c>
      <c r="AB33">
        <f t="shared" si="13"/>
        <v>4.5099969318623163</v>
      </c>
      <c r="AC33">
        <f t="shared" si="14"/>
        <v>77.739820190757456</v>
      </c>
      <c r="AD33">
        <f t="shared" si="15"/>
        <v>3.5101535230971619</v>
      </c>
      <c r="AE33">
        <f t="shared" si="16"/>
        <v>4.5152580935792885</v>
      </c>
      <c r="AF33">
        <f t="shared" si="17"/>
        <v>0.99984340876515443</v>
      </c>
      <c r="AG33">
        <f t="shared" si="18"/>
        <v>-16.353704259556338</v>
      </c>
      <c r="AH33">
        <f t="shared" si="19"/>
        <v>2.4823202229188572</v>
      </c>
      <c r="AI33">
        <f t="shared" si="20"/>
        <v>0.24756956878778955</v>
      </c>
      <c r="AJ33">
        <f t="shared" si="21"/>
        <v>110.29727528213388</v>
      </c>
      <c r="AK33">
        <v>-4.1229917199333901E-2</v>
      </c>
      <c r="AL33">
        <v>4.6284193995376699E-2</v>
      </c>
      <c r="AM33">
        <v>3.4582862494932201</v>
      </c>
      <c r="AN33">
        <v>9</v>
      </c>
      <c r="AO33">
        <v>2</v>
      </c>
      <c r="AP33">
        <f t="shared" si="22"/>
        <v>1</v>
      </c>
      <c r="AQ33">
        <f t="shared" si="23"/>
        <v>0</v>
      </c>
      <c r="AR33">
        <f t="shared" si="24"/>
        <v>51880.055410970912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632.2526056448927</v>
      </c>
      <c r="BE33">
        <f t="shared" si="29"/>
        <v>6.0328971872395529</v>
      </c>
      <c r="BF33" t="e">
        <f t="shared" si="30"/>
        <v>#DIV/0!</v>
      </c>
      <c r="BG33" t="e">
        <f t="shared" si="31"/>
        <v>#DIV/0!</v>
      </c>
      <c r="BH33">
        <f t="shared" si="32"/>
        <v>9.5419095680689923E-3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750.00338709677396</v>
      </c>
      <c r="BR33">
        <f t="shared" si="40"/>
        <v>632.2526056448927</v>
      </c>
      <c r="BS33">
        <f t="shared" si="41"/>
        <v>0.84299966709791974</v>
      </c>
      <c r="BT33">
        <f t="shared" si="42"/>
        <v>0.19599933419583937</v>
      </c>
      <c r="BU33">
        <v>6</v>
      </c>
      <c r="BV33">
        <v>0.5</v>
      </c>
      <c r="BW33" t="s">
        <v>241</v>
      </c>
      <c r="BX33">
        <v>1581444962.5999999</v>
      </c>
      <c r="BY33">
        <v>1390.2296774193601</v>
      </c>
      <c r="BZ33">
        <v>1400.05193548387</v>
      </c>
      <c r="CA33">
        <v>35.237383870967697</v>
      </c>
      <c r="CB33">
        <v>34.700758064516101</v>
      </c>
      <c r="CC33">
        <v>400.01632258064501</v>
      </c>
      <c r="CD33">
        <v>99.414509677419403</v>
      </c>
      <c r="CE33">
        <v>0.19996612903225799</v>
      </c>
      <c r="CF33">
        <v>31.0150774193548</v>
      </c>
      <c r="CG33">
        <v>30.9946290322581</v>
      </c>
      <c r="CH33">
        <v>999.9</v>
      </c>
      <c r="CI33">
        <v>0</v>
      </c>
      <c r="CJ33">
        <v>0</v>
      </c>
      <c r="CK33">
        <v>10001.351935483901</v>
      </c>
      <c r="CL33">
        <v>0</v>
      </c>
      <c r="CM33">
        <v>4.7767767741935501</v>
      </c>
      <c r="CN33">
        <v>750.00338709677396</v>
      </c>
      <c r="CO33">
        <v>0.90001074193548403</v>
      </c>
      <c r="CP33">
        <v>9.9989096774193598E-2</v>
      </c>
      <c r="CQ33">
        <v>0</v>
      </c>
      <c r="CR33">
        <v>2.7480000000000002</v>
      </c>
      <c r="CS33">
        <v>0</v>
      </c>
      <c r="CT33">
        <v>10660.609677419399</v>
      </c>
      <c r="CU33">
        <v>6849.8867741935501</v>
      </c>
      <c r="CV33">
        <v>41.433</v>
      </c>
      <c r="CW33">
        <v>45.191064516129003</v>
      </c>
      <c r="CX33">
        <v>43.241580645161299</v>
      </c>
      <c r="CY33">
        <v>43.747967741935497</v>
      </c>
      <c r="CZ33">
        <v>41.991870967741903</v>
      </c>
      <c r="DA33">
        <v>675.01064516128997</v>
      </c>
      <c r="DB33">
        <v>74.991935483871003</v>
      </c>
      <c r="DC33">
        <v>0</v>
      </c>
      <c r="DD33">
        <v>1581444970.4000001</v>
      </c>
      <c r="DE33">
        <v>2.7400673076923101</v>
      </c>
      <c r="DF33">
        <v>-0.68327350151371602</v>
      </c>
      <c r="DG33">
        <v>-95.969230778932399</v>
      </c>
      <c r="DH33">
        <v>10660.242307692301</v>
      </c>
      <c r="DI33">
        <v>15</v>
      </c>
      <c r="DJ33">
        <v>100</v>
      </c>
      <c r="DK33">
        <v>100</v>
      </c>
      <c r="DL33">
        <v>5.2640000000000002</v>
      </c>
      <c r="DM33">
        <v>0.57999999999999996</v>
      </c>
      <c r="DN33">
        <v>2</v>
      </c>
      <c r="DO33">
        <v>386.76600000000002</v>
      </c>
      <c r="DP33">
        <v>605.89800000000002</v>
      </c>
      <c r="DQ33">
        <v>29.8414</v>
      </c>
      <c r="DR33">
        <v>31.6477</v>
      </c>
      <c r="DS33">
        <v>30.0001</v>
      </c>
      <c r="DT33">
        <v>31.582999999999998</v>
      </c>
      <c r="DU33">
        <v>31.593599999999999</v>
      </c>
      <c r="DV33">
        <v>58.3401</v>
      </c>
      <c r="DW33">
        <v>15.288</v>
      </c>
      <c r="DX33">
        <v>100</v>
      </c>
      <c r="DY33">
        <v>29.844000000000001</v>
      </c>
      <c r="DZ33">
        <v>1400</v>
      </c>
      <c r="EA33">
        <v>34.672199999999997</v>
      </c>
      <c r="EB33">
        <v>99.96</v>
      </c>
      <c r="EC33">
        <v>100.494</v>
      </c>
    </row>
    <row r="34" spans="1:133" x14ac:dyDescent="0.25">
      <c r="A34">
        <v>18</v>
      </c>
      <c r="B34">
        <v>1581445072.5999999</v>
      </c>
      <c r="C34">
        <v>1452.0999999046301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1581445064.5999999</v>
      </c>
      <c r="O34">
        <f t="shared" si="0"/>
        <v>3.8637502287722578E-4</v>
      </c>
      <c r="P34">
        <f t="shared" si="1"/>
        <v>5.799125388379526</v>
      </c>
      <c r="Q34">
        <f t="shared" si="2"/>
        <v>1790.2448387096799</v>
      </c>
      <c r="R34">
        <f t="shared" si="3"/>
        <v>1513.1933349347055</v>
      </c>
      <c r="S34">
        <f t="shared" si="4"/>
        <v>150.73110574811554</v>
      </c>
      <c r="T34">
        <f t="shared" si="5"/>
        <v>178.32855714383032</v>
      </c>
      <c r="U34">
        <f t="shared" si="6"/>
        <v>3.7470408841531327E-2</v>
      </c>
      <c r="V34">
        <f t="shared" si="7"/>
        <v>2.2500809556716947</v>
      </c>
      <c r="W34">
        <f t="shared" si="8"/>
        <v>3.7127174689205948E-2</v>
      </c>
      <c r="X34">
        <f t="shared" si="9"/>
        <v>2.3235060270835717E-2</v>
      </c>
      <c r="Y34">
        <f t="shared" si="10"/>
        <v>123.92061142313214</v>
      </c>
      <c r="Z34">
        <f t="shared" si="11"/>
        <v>31.830386575883455</v>
      </c>
      <c r="AA34">
        <f t="shared" si="12"/>
        <v>31.004183870967701</v>
      </c>
      <c r="AB34">
        <f t="shared" si="13"/>
        <v>4.5124546295646999</v>
      </c>
      <c r="AC34">
        <f t="shared" si="14"/>
        <v>77.841798072649453</v>
      </c>
      <c r="AD34">
        <f t="shared" si="15"/>
        <v>3.5176038505100218</v>
      </c>
      <c r="AE34">
        <f t="shared" si="16"/>
        <v>4.518913922346778</v>
      </c>
      <c r="AF34">
        <f t="shared" si="17"/>
        <v>0.99485077905467811</v>
      </c>
      <c r="AG34">
        <f t="shared" si="18"/>
        <v>-17.039138508885657</v>
      </c>
      <c r="AH34">
        <f t="shared" si="19"/>
        <v>3.0436158159495115</v>
      </c>
      <c r="AI34">
        <f t="shared" si="20"/>
        <v>0.30380529791396987</v>
      </c>
      <c r="AJ34">
        <f t="shared" si="21"/>
        <v>110.22889402810996</v>
      </c>
      <c r="AK34">
        <v>-4.1185926802000998E-2</v>
      </c>
      <c r="AL34">
        <v>4.6234810920600097E-2</v>
      </c>
      <c r="AM34">
        <v>3.45536545502013</v>
      </c>
      <c r="AN34">
        <v>9</v>
      </c>
      <c r="AO34">
        <v>2</v>
      </c>
      <c r="AP34">
        <f t="shared" si="22"/>
        <v>1</v>
      </c>
      <c r="AQ34">
        <f t="shared" si="23"/>
        <v>0</v>
      </c>
      <c r="AR34">
        <f t="shared" si="24"/>
        <v>51824.468806908706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632.24891651620055</v>
      </c>
      <c r="BE34">
        <f t="shared" si="29"/>
        <v>5.799125388379526</v>
      </c>
      <c r="BF34" t="e">
        <f t="shared" si="30"/>
        <v>#DIV/0!</v>
      </c>
      <c r="BG34" t="e">
        <f t="shared" si="31"/>
        <v>#DIV/0!</v>
      </c>
      <c r="BH34">
        <f t="shared" si="32"/>
        <v>9.1722187842308948E-3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749.99883870967699</v>
      </c>
      <c r="BR34">
        <f t="shared" si="40"/>
        <v>632.24891651620055</v>
      </c>
      <c r="BS34">
        <f t="shared" si="41"/>
        <v>0.84299986064504129</v>
      </c>
      <c r="BT34">
        <f t="shared" si="42"/>
        <v>0.19599972129008281</v>
      </c>
      <c r="BU34">
        <v>6</v>
      </c>
      <c r="BV34">
        <v>0.5</v>
      </c>
      <c r="BW34" t="s">
        <v>241</v>
      </c>
      <c r="BX34">
        <v>1581445064.5999999</v>
      </c>
      <c r="BY34">
        <v>1790.2448387096799</v>
      </c>
      <c r="BZ34">
        <v>1799.9806451612901</v>
      </c>
      <c r="CA34">
        <v>35.3133129032258</v>
      </c>
      <c r="CB34">
        <v>34.754241935483897</v>
      </c>
      <c r="CC34">
        <v>400.01809677419402</v>
      </c>
      <c r="CD34">
        <v>99.411258064516105</v>
      </c>
      <c r="CE34">
        <v>0.200009225806452</v>
      </c>
      <c r="CF34">
        <v>31.0292741935484</v>
      </c>
      <c r="CG34">
        <v>31.004183870967701</v>
      </c>
      <c r="CH34">
        <v>999.9</v>
      </c>
      <c r="CI34">
        <v>0</v>
      </c>
      <c r="CJ34">
        <v>0</v>
      </c>
      <c r="CK34">
        <v>9991.0077419354802</v>
      </c>
      <c r="CL34">
        <v>0</v>
      </c>
      <c r="CM34">
        <v>3.8298116129032298</v>
      </c>
      <c r="CN34">
        <v>749.99883870967699</v>
      </c>
      <c r="CO34">
        <v>0.90000361290322595</v>
      </c>
      <c r="CP34">
        <v>9.9996329032258094E-2</v>
      </c>
      <c r="CQ34">
        <v>0</v>
      </c>
      <c r="CR34">
        <v>2.6408951612903202</v>
      </c>
      <c r="CS34">
        <v>0</v>
      </c>
      <c r="CT34">
        <v>10562.0935483871</v>
      </c>
      <c r="CU34">
        <v>6849.83161290322</v>
      </c>
      <c r="CV34">
        <v>41.399000000000001</v>
      </c>
      <c r="CW34">
        <v>45.186999999999998</v>
      </c>
      <c r="CX34">
        <v>43.167096774193503</v>
      </c>
      <c r="CY34">
        <v>43.75</v>
      </c>
      <c r="CZ34">
        <v>41.981709677419303</v>
      </c>
      <c r="DA34">
        <v>675.00290322580702</v>
      </c>
      <c r="DB34">
        <v>74.996451612903201</v>
      </c>
      <c r="DC34">
        <v>0</v>
      </c>
      <c r="DD34">
        <v>1581445072.4000001</v>
      </c>
      <c r="DE34">
        <v>2.62326923076923</v>
      </c>
      <c r="DF34">
        <v>0.65950428842429198</v>
      </c>
      <c r="DG34">
        <v>-77.049572571599896</v>
      </c>
      <c r="DH34">
        <v>10561.6730769231</v>
      </c>
      <c r="DI34">
        <v>15</v>
      </c>
      <c r="DJ34">
        <v>100</v>
      </c>
      <c r="DK34">
        <v>100</v>
      </c>
      <c r="DL34">
        <v>5.585</v>
      </c>
      <c r="DM34">
        <v>0.58799999999999997</v>
      </c>
      <c r="DN34">
        <v>2</v>
      </c>
      <c r="DO34">
        <v>386.745</v>
      </c>
      <c r="DP34">
        <v>607.11900000000003</v>
      </c>
      <c r="DQ34">
        <v>29.904599999999999</v>
      </c>
      <c r="DR34">
        <v>31.623899999999999</v>
      </c>
      <c r="DS34">
        <v>30</v>
      </c>
      <c r="DT34">
        <v>31.559699999999999</v>
      </c>
      <c r="DU34">
        <v>31.5686</v>
      </c>
      <c r="DV34">
        <v>71.444999999999993</v>
      </c>
      <c r="DW34">
        <v>15.2438</v>
      </c>
      <c r="DX34">
        <v>100</v>
      </c>
      <c r="DY34">
        <v>29.907399999999999</v>
      </c>
      <c r="DZ34">
        <v>1800</v>
      </c>
      <c r="EA34">
        <v>34.691600000000001</v>
      </c>
      <c r="EB34">
        <v>99.966899999999995</v>
      </c>
      <c r="EC34">
        <v>100.492</v>
      </c>
    </row>
    <row r="35" spans="1:133" x14ac:dyDescent="0.25">
      <c r="A35">
        <v>19</v>
      </c>
      <c r="B35">
        <v>1581445171.5999999</v>
      </c>
      <c r="C35">
        <v>1551.0999999046301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1581445163.5999999</v>
      </c>
      <c r="O35">
        <f t="shared" si="0"/>
        <v>3.6693718774225107E-4</v>
      </c>
      <c r="P35">
        <f t="shared" si="1"/>
        <v>2.1018087425127892</v>
      </c>
      <c r="Q35">
        <f t="shared" si="2"/>
        <v>396.58129032258103</v>
      </c>
      <c r="R35">
        <f t="shared" si="3"/>
        <v>295.13218763922958</v>
      </c>
      <c r="S35">
        <f t="shared" si="4"/>
        <v>29.399496496742</v>
      </c>
      <c r="T35">
        <f t="shared" si="5"/>
        <v>39.505315732503192</v>
      </c>
      <c r="U35">
        <f t="shared" si="6"/>
        <v>3.5412822418127016E-2</v>
      </c>
      <c r="V35">
        <f t="shared" si="7"/>
        <v>2.2524907116727029</v>
      </c>
      <c r="W35">
        <f t="shared" si="8"/>
        <v>3.5106407462001575E-2</v>
      </c>
      <c r="X35">
        <f t="shared" si="9"/>
        <v>2.1968813747249606E-2</v>
      </c>
      <c r="Y35">
        <f t="shared" si="10"/>
        <v>123.91911114059106</v>
      </c>
      <c r="Z35">
        <f t="shared" si="11"/>
        <v>31.846707103877829</v>
      </c>
      <c r="AA35">
        <f t="shared" si="12"/>
        <v>31.006464516129</v>
      </c>
      <c r="AB35">
        <f t="shared" si="13"/>
        <v>4.5130414300381689</v>
      </c>
      <c r="AC35">
        <f t="shared" si="14"/>
        <v>77.710286653958875</v>
      </c>
      <c r="AD35">
        <f t="shared" si="15"/>
        <v>3.5138034926050068</v>
      </c>
      <c r="AE35">
        <f t="shared" si="16"/>
        <v>4.5216709960829871</v>
      </c>
      <c r="AF35">
        <f t="shared" si="17"/>
        <v>0.99923793743316214</v>
      </c>
      <c r="AG35">
        <f t="shared" si="18"/>
        <v>-16.181929979433271</v>
      </c>
      <c r="AH35">
        <f t="shared" si="19"/>
        <v>4.069290544602473</v>
      </c>
      <c r="AI35">
        <f t="shared" si="20"/>
        <v>0.40577675070794877</v>
      </c>
      <c r="AJ35">
        <f t="shared" si="21"/>
        <v>112.21224845646819</v>
      </c>
      <c r="AK35">
        <v>-4.1250834464274799E-2</v>
      </c>
      <c r="AL35">
        <v>4.6307675457725898E-2</v>
      </c>
      <c r="AM35">
        <v>3.4596746996402401</v>
      </c>
      <c r="AN35">
        <v>9</v>
      </c>
      <c r="AO35">
        <v>2</v>
      </c>
      <c r="AP35">
        <f t="shared" si="22"/>
        <v>1</v>
      </c>
      <c r="AQ35">
        <f t="shared" si="23"/>
        <v>0</v>
      </c>
      <c r="AR35">
        <f t="shared" si="24"/>
        <v>51901.051467865851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632.24107887127184</v>
      </c>
      <c r="BE35">
        <f t="shared" si="29"/>
        <v>2.1018087425127892</v>
      </c>
      <c r="BF35" t="e">
        <f t="shared" si="30"/>
        <v>#DIV/0!</v>
      </c>
      <c r="BG35" t="e">
        <f t="shared" si="31"/>
        <v>#DIV/0!</v>
      </c>
      <c r="BH35">
        <f t="shared" si="32"/>
        <v>3.3243786472481494E-3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749.98951612903204</v>
      </c>
      <c r="BR35">
        <f t="shared" si="40"/>
        <v>632.24107887127184</v>
      </c>
      <c r="BS35">
        <f t="shared" si="41"/>
        <v>0.84299988903111256</v>
      </c>
      <c r="BT35">
        <f t="shared" si="42"/>
        <v>0.19599977806222513</v>
      </c>
      <c r="BU35">
        <v>6</v>
      </c>
      <c r="BV35">
        <v>0.5</v>
      </c>
      <c r="BW35" t="s">
        <v>241</v>
      </c>
      <c r="BX35">
        <v>1581445163.5999999</v>
      </c>
      <c r="BY35">
        <v>396.58129032258103</v>
      </c>
      <c r="BZ35">
        <v>399.95209677419399</v>
      </c>
      <c r="CA35">
        <v>35.273954838709699</v>
      </c>
      <c r="CB35">
        <v>34.742993548387098</v>
      </c>
      <c r="CC35">
        <v>400.02222580645201</v>
      </c>
      <c r="CD35">
        <v>99.414719354838695</v>
      </c>
      <c r="CE35">
        <v>0.19995409677419401</v>
      </c>
      <c r="CF35">
        <v>31.039974193548399</v>
      </c>
      <c r="CG35">
        <v>31.006464516129</v>
      </c>
      <c r="CH35">
        <v>999.9</v>
      </c>
      <c r="CI35">
        <v>0</v>
      </c>
      <c r="CJ35">
        <v>0</v>
      </c>
      <c r="CK35">
        <v>10006.404838709699</v>
      </c>
      <c r="CL35">
        <v>0</v>
      </c>
      <c r="CM35">
        <v>4.8511116129032299</v>
      </c>
      <c r="CN35">
        <v>749.98951612903204</v>
      </c>
      <c r="CO35">
        <v>0.90000664516129003</v>
      </c>
      <c r="CP35">
        <v>9.9993261290322599E-2</v>
      </c>
      <c r="CQ35">
        <v>0</v>
      </c>
      <c r="CR35">
        <v>2.6765806451612901</v>
      </c>
      <c r="CS35">
        <v>0</v>
      </c>
      <c r="CT35">
        <v>10369.316129032301</v>
      </c>
      <c r="CU35">
        <v>6849.7509677419403</v>
      </c>
      <c r="CV35">
        <v>41.340451612903202</v>
      </c>
      <c r="CW35">
        <v>45.125</v>
      </c>
      <c r="CX35">
        <v>43.116838709677403</v>
      </c>
      <c r="CY35">
        <v>43.691064516129003</v>
      </c>
      <c r="CZ35">
        <v>41.929000000000002</v>
      </c>
      <c r="DA35">
        <v>674.99580645161302</v>
      </c>
      <c r="DB35">
        <v>74.996451612903201</v>
      </c>
      <c r="DC35">
        <v>0</v>
      </c>
      <c r="DD35">
        <v>1581445171.4000001</v>
      </c>
      <c r="DE35">
        <v>2.7021250000000001</v>
      </c>
      <c r="DF35">
        <v>0.63523932059727695</v>
      </c>
      <c r="DG35">
        <v>-689.76068385570898</v>
      </c>
      <c r="DH35">
        <v>10367.65</v>
      </c>
      <c r="DI35">
        <v>15</v>
      </c>
      <c r="DJ35">
        <v>100</v>
      </c>
      <c r="DK35">
        <v>100</v>
      </c>
      <c r="DL35">
        <v>3.0190000000000001</v>
      </c>
      <c r="DM35">
        <v>0.58099999999999996</v>
      </c>
      <c r="DN35">
        <v>2</v>
      </c>
      <c r="DO35">
        <v>386.84300000000002</v>
      </c>
      <c r="DP35">
        <v>603.81799999999998</v>
      </c>
      <c r="DQ35">
        <v>30.013400000000001</v>
      </c>
      <c r="DR35">
        <v>31.579499999999999</v>
      </c>
      <c r="DS35">
        <v>30.000399999999999</v>
      </c>
      <c r="DT35">
        <v>31.521000000000001</v>
      </c>
      <c r="DU35">
        <v>31.532499999999999</v>
      </c>
      <c r="DV35">
        <v>21.086400000000001</v>
      </c>
      <c r="DW35">
        <v>15.2438</v>
      </c>
      <c r="DX35">
        <v>100</v>
      </c>
      <c r="DY35">
        <v>29.993200000000002</v>
      </c>
      <c r="DZ35">
        <v>400</v>
      </c>
      <c r="EA35">
        <v>34.726500000000001</v>
      </c>
      <c r="EB35">
        <v>99.9739</v>
      </c>
      <c r="EC35">
        <v>100.501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2020-02-11T13:20:44Z</dcterms:created>
  <dcterms:modified xsi:type="dcterms:W3CDTF">2020-02-15T18:00:29Z</dcterms:modified>
</cp:coreProperties>
</file>