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48DDB340-4830-4C61-B0A7-88B73DEDEADE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I35" i="1"/>
  <c r="BG35" i="1"/>
  <c r="BB35" i="1"/>
  <c r="AV35" i="1"/>
  <c r="AW35" i="1" s="1"/>
  <c r="AR35" i="1"/>
  <c r="AP35" i="1" s="1"/>
  <c r="AE35" i="1"/>
  <c r="AD35" i="1"/>
  <c r="AC35" i="1" s="1"/>
  <c r="V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/>
  <c r="T34" i="1" s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/>
  <c r="O33" i="1" s="1"/>
  <c r="AE33" i="1"/>
  <c r="AD33" i="1"/>
  <c r="AC33" i="1"/>
  <c r="V33" i="1"/>
  <c r="T33" i="1"/>
  <c r="Q33" i="1"/>
  <c r="P33" i="1"/>
  <c r="BE33" i="1" s="1"/>
  <c r="BT32" i="1"/>
  <c r="BS32" i="1"/>
  <c r="BR32" i="1"/>
  <c r="BQ32" i="1"/>
  <c r="BP32" i="1"/>
  <c r="BO32" i="1"/>
  <c r="BN32" i="1"/>
  <c r="BM32" i="1"/>
  <c r="BL32" i="1"/>
  <c r="BG32" i="1" s="1"/>
  <c r="BI32" i="1"/>
  <c r="BD32" i="1"/>
  <c r="BF32" i="1" s="1"/>
  <c r="BB32" i="1"/>
  <c r="AW32" i="1"/>
  <c r="AV32" i="1"/>
  <c r="AR32" i="1"/>
  <c r="AP32" i="1"/>
  <c r="Q32" i="1" s="1"/>
  <c r="AE32" i="1"/>
  <c r="AD32" i="1"/>
  <c r="AC32" i="1"/>
  <c r="Y32" i="1"/>
  <c r="V32" i="1"/>
  <c r="T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BT30" i="1"/>
  <c r="Y30" i="1" s="1"/>
  <c r="BS30" i="1"/>
  <c r="BR30" i="1"/>
  <c r="BQ30" i="1"/>
  <c r="BP30" i="1"/>
  <c r="BO30" i="1"/>
  <c r="BN30" i="1"/>
  <c r="BM30" i="1"/>
  <c r="BL30" i="1"/>
  <c r="BG30" i="1" s="1"/>
  <c r="BI30" i="1"/>
  <c r="BD30" i="1"/>
  <c r="BB30" i="1"/>
  <c r="BF30" i="1" s="1"/>
  <c r="AW30" i="1"/>
  <c r="AV30" i="1"/>
  <c r="AR30" i="1"/>
  <c r="AP30" i="1" s="1"/>
  <c r="AE30" i="1"/>
  <c r="AC30" i="1" s="1"/>
  <c r="AD30" i="1"/>
  <c r="V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/>
  <c r="Q29" i="1" s="1"/>
  <c r="AE29" i="1"/>
  <c r="AD29" i="1"/>
  <c r="AC29" i="1"/>
  <c r="V29" i="1"/>
  <c r="T29" i="1"/>
  <c r="BT28" i="1"/>
  <c r="BS28" i="1"/>
  <c r="BR28" i="1"/>
  <c r="BD28" i="1" s="1"/>
  <c r="BF28" i="1" s="1"/>
  <c r="BQ28" i="1"/>
  <c r="BP28" i="1"/>
  <c r="BO28" i="1"/>
  <c r="BN28" i="1"/>
  <c r="BM28" i="1"/>
  <c r="BL28" i="1"/>
  <c r="BG28" i="1" s="1"/>
  <c r="BI28" i="1"/>
  <c r="BB28" i="1"/>
  <c r="AV28" i="1"/>
  <c r="AW28" i="1" s="1"/>
  <c r="AR28" i="1"/>
  <c r="AP28" i="1" s="1"/>
  <c r="AE28" i="1"/>
  <c r="AC28" i="1" s="1"/>
  <c r="AD28" i="1"/>
  <c r="V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V27" i="1"/>
  <c r="AW27" i="1" s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/>
  <c r="T26" i="1" s="1"/>
  <c r="AE26" i="1"/>
  <c r="AD26" i="1"/>
  <c r="AC26" i="1"/>
  <c r="V26" i="1"/>
  <c r="BT25" i="1"/>
  <c r="BS25" i="1"/>
  <c r="BQ25" i="1"/>
  <c r="BR25" i="1" s="1"/>
  <c r="BP25" i="1"/>
  <c r="BO25" i="1"/>
  <c r="BN25" i="1"/>
  <c r="BM25" i="1"/>
  <c r="BL25" i="1"/>
  <c r="BG25" i="1" s="1"/>
  <c r="BI25" i="1"/>
  <c r="BB25" i="1"/>
  <c r="AV25" i="1"/>
  <c r="AW25" i="1" s="1"/>
  <c r="AR25" i="1"/>
  <c r="AQ25" i="1"/>
  <c r="AP25" i="1"/>
  <c r="O25" i="1" s="1"/>
  <c r="AE25" i="1"/>
  <c r="AD25" i="1"/>
  <c r="AC25" i="1" s="1"/>
  <c r="V25" i="1"/>
  <c r="T25" i="1"/>
  <c r="Q25" i="1"/>
  <c r="P25" i="1"/>
  <c r="BE25" i="1" s="1"/>
  <c r="BT24" i="1"/>
  <c r="BS24" i="1"/>
  <c r="BR24" i="1"/>
  <c r="BQ24" i="1"/>
  <c r="BP24" i="1"/>
  <c r="BO24" i="1"/>
  <c r="BN24" i="1"/>
  <c r="BM24" i="1"/>
  <c r="BL24" i="1"/>
  <c r="BG24" i="1" s="1"/>
  <c r="BI24" i="1"/>
  <c r="BD24" i="1"/>
  <c r="BF24" i="1" s="1"/>
  <c r="BB24" i="1"/>
  <c r="AW24" i="1"/>
  <c r="AV24" i="1"/>
  <c r="AR24" i="1"/>
  <c r="AP24" i="1"/>
  <c r="Q24" i="1" s="1"/>
  <c r="AE24" i="1"/>
  <c r="AD24" i="1"/>
  <c r="AC24" i="1"/>
  <c r="Y24" i="1"/>
  <c r="V24" i="1"/>
  <c r="T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P23" i="1" s="1"/>
  <c r="AE23" i="1"/>
  <c r="AD23" i="1"/>
  <c r="AC23" i="1" s="1"/>
  <c r="V23" i="1"/>
  <c r="BT22" i="1"/>
  <c r="Y22" i="1" s="1"/>
  <c r="BS22" i="1"/>
  <c r="BR22" i="1"/>
  <c r="BQ22" i="1"/>
  <c r="BP22" i="1"/>
  <c r="BO22" i="1"/>
  <c r="BN22" i="1"/>
  <c r="BM22" i="1"/>
  <c r="BL22" i="1"/>
  <c r="BG22" i="1" s="1"/>
  <c r="BI22" i="1"/>
  <c r="BD22" i="1"/>
  <c r="BB22" i="1"/>
  <c r="BF22" i="1" s="1"/>
  <c r="AW22" i="1"/>
  <c r="AV22" i="1"/>
  <c r="AR22" i="1"/>
  <c r="AP22" i="1" s="1"/>
  <c r="AE22" i="1"/>
  <c r="AC22" i="1" s="1"/>
  <c r="AD22" i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P21" i="1"/>
  <c r="Q21" i="1" s="1"/>
  <c r="AE21" i="1"/>
  <c r="AD21" i="1"/>
  <c r="AC21" i="1"/>
  <c r="V21" i="1"/>
  <c r="T21" i="1"/>
  <c r="BT20" i="1"/>
  <c r="BS20" i="1"/>
  <c r="BR20" i="1"/>
  <c r="BD20" i="1" s="1"/>
  <c r="BF20" i="1" s="1"/>
  <c r="BQ20" i="1"/>
  <c r="BP20" i="1"/>
  <c r="BO20" i="1"/>
  <c r="BN20" i="1"/>
  <c r="BM20" i="1"/>
  <c r="BL20" i="1"/>
  <c r="BG20" i="1" s="1"/>
  <c r="BI20" i="1"/>
  <c r="BB20" i="1"/>
  <c r="AV20" i="1"/>
  <c r="AW20" i="1" s="1"/>
  <c r="AR20" i="1"/>
  <c r="AP20" i="1" s="1"/>
  <c r="AE20" i="1"/>
  <c r="AC20" i="1" s="1"/>
  <c r="AD20" i="1"/>
  <c r="V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V19" i="1"/>
  <c r="AW19" i="1" s="1"/>
  <c r="AR19" i="1"/>
  <c r="AP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/>
  <c r="AE18" i="1"/>
  <c r="AD18" i="1"/>
  <c r="AC18" i="1"/>
  <c r="V18" i="1"/>
  <c r="BT17" i="1"/>
  <c r="BS17" i="1"/>
  <c r="BQ17" i="1"/>
  <c r="BR17" i="1" s="1"/>
  <c r="BP17" i="1"/>
  <c r="BO17" i="1"/>
  <c r="BN17" i="1"/>
  <c r="BM17" i="1"/>
  <c r="BL17" i="1"/>
  <c r="BG17" i="1" s="1"/>
  <c r="BI17" i="1"/>
  <c r="BB17" i="1"/>
  <c r="AV17" i="1"/>
  <c r="AW17" i="1" s="1"/>
  <c r="AR17" i="1"/>
  <c r="AQ17" i="1"/>
  <c r="AP17" i="1"/>
  <c r="O17" i="1" s="1"/>
  <c r="AE17" i="1"/>
  <c r="AD17" i="1"/>
  <c r="AC17" i="1" s="1"/>
  <c r="V17" i="1"/>
  <c r="T17" i="1"/>
  <c r="Q17" i="1"/>
  <c r="P17" i="1"/>
  <c r="BE17" i="1" s="1"/>
  <c r="P22" i="1" l="1"/>
  <c r="BE22" i="1" s="1"/>
  <c r="BH22" i="1" s="1"/>
  <c r="O22" i="1"/>
  <c r="AQ22" i="1"/>
  <c r="Q22" i="1"/>
  <c r="T22" i="1"/>
  <c r="Z30" i="1"/>
  <c r="AA30" i="1" s="1"/>
  <c r="Y33" i="1"/>
  <c r="BD33" i="1"/>
  <c r="BF33" i="1" s="1"/>
  <c r="BD26" i="1"/>
  <c r="BF26" i="1" s="1"/>
  <c r="Y26" i="1"/>
  <c r="BF27" i="1"/>
  <c r="Y27" i="1"/>
  <c r="BD27" i="1"/>
  <c r="Y19" i="1"/>
  <c r="BD19" i="1"/>
  <c r="BF19" i="1" s="1"/>
  <c r="BF25" i="1"/>
  <c r="Q27" i="1"/>
  <c r="P27" i="1"/>
  <c r="BE27" i="1" s="1"/>
  <c r="BH27" i="1" s="1"/>
  <c r="O27" i="1"/>
  <c r="AQ27" i="1"/>
  <c r="T27" i="1"/>
  <c r="AQ28" i="1"/>
  <c r="P28" i="1"/>
  <c r="BE28" i="1" s="1"/>
  <c r="BH28" i="1" s="1"/>
  <c r="O28" i="1"/>
  <c r="T28" i="1"/>
  <c r="Q28" i="1"/>
  <c r="Y17" i="1"/>
  <c r="BD17" i="1"/>
  <c r="T18" i="1"/>
  <c r="AQ18" i="1"/>
  <c r="Q18" i="1"/>
  <c r="P18" i="1"/>
  <c r="BE18" i="1" s="1"/>
  <c r="BH18" i="1" s="1"/>
  <c r="O18" i="1"/>
  <c r="BD21" i="1"/>
  <c r="BF21" i="1" s="1"/>
  <c r="Y21" i="1"/>
  <c r="T23" i="1"/>
  <c r="AQ23" i="1"/>
  <c r="Q23" i="1"/>
  <c r="O23" i="1"/>
  <c r="P23" i="1"/>
  <c r="BE23" i="1" s="1"/>
  <c r="BH23" i="1" s="1"/>
  <c r="P30" i="1"/>
  <c r="BE30" i="1" s="1"/>
  <c r="BH30" i="1" s="1"/>
  <c r="O30" i="1"/>
  <c r="AQ30" i="1"/>
  <c r="Q30" i="1"/>
  <c r="T30" i="1"/>
  <c r="Q35" i="1"/>
  <c r="P35" i="1"/>
  <c r="BE35" i="1" s="1"/>
  <c r="BH35" i="1" s="1"/>
  <c r="O35" i="1"/>
  <c r="AQ35" i="1"/>
  <c r="T35" i="1"/>
  <c r="BH17" i="1"/>
  <c r="BF17" i="1"/>
  <c r="AG25" i="1"/>
  <c r="BD34" i="1"/>
  <c r="BF34" i="1" s="1"/>
  <c r="Y34" i="1"/>
  <c r="BD23" i="1"/>
  <c r="BF23" i="1" s="1"/>
  <c r="Y23" i="1"/>
  <c r="BD29" i="1"/>
  <c r="BF29" i="1" s="1"/>
  <c r="Y29" i="1"/>
  <c r="T31" i="1"/>
  <c r="O31" i="1"/>
  <c r="Q31" i="1"/>
  <c r="AQ31" i="1"/>
  <c r="P31" i="1"/>
  <c r="BE31" i="1" s="1"/>
  <c r="BH31" i="1" s="1"/>
  <c r="BF35" i="1"/>
  <c r="Y35" i="1"/>
  <c r="BD35" i="1"/>
  <c r="AG17" i="1"/>
  <c r="BH33" i="1"/>
  <c r="Q19" i="1"/>
  <c r="P19" i="1"/>
  <c r="BE19" i="1" s="1"/>
  <c r="BH19" i="1" s="1"/>
  <c r="O19" i="1"/>
  <c r="AQ19" i="1"/>
  <c r="T19" i="1"/>
  <c r="AQ20" i="1"/>
  <c r="P20" i="1"/>
  <c r="BE20" i="1" s="1"/>
  <c r="BH20" i="1" s="1"/>
  <c r="O20" i="1"/>
  <c r="T20" i="1"/>
  <c r="Q20" i="1"/>
  <c r="BD18" i="1"/>
  <c r="BF18" i="1" s="1"/>
  <c r="Y18" i="1"/>
  <c r="Z22" i="1"/>
  <c r="AA22" i="1" s="1"/>
  <c r="Y25" i="1"/>
  <c r="BD25" i="1"/>
  <c r="BH25" i="1" s="1"/>
  <c r="BD31" i="1"/>
  <c r="BF31" i="1" s="1"/>
  <c r="Y31" i="1"/>
  <c r="AG33" i="1"/>
  <c r="Y20" i="1"/>
  <c r="AQ21" i="1"/>
  <c r="O26" i="1"/>
  <c r="Y28" i="1"/>
  <c r="AQ29" i="1"/>
  <c r="O34" i="1"/>
  <c r="O21" i="1"/>
  <c r="AQ24" i="1"/>
  <c r="P26" i="1"/>
  <c r="BE26" i="1" s="1"/>
  <c r="BH26" i="1" s="1"/>
  <c r="O29" i="1"/>
  <c r="AQ32" i="1"/>
  <c r="P34" i="1"/>
  <c r="BE34" i="1" s="1"/>
  <c r="BH34" i="1" s="1"/>
  <c r="P21" i="1"/>
  <c r="BE21" i="1" s="1"/>
  <c r="BH21" i="1" s="1"/>
  <c r="O24" i="1"/>
  <c r="Q26" i="1"/>
  <c r="P29" i="1"/>
  <c r="BE29" i="1" s="1"/>
  <c r="BH29" i="1" s="1"/>
  <c r="O32" i="1"/>
  <c r="Q34" i="1"/>
  <c r="P24" i="1"/>
  <c r="BE24" i="1" s="1"/>
  <c r="BH24" i="1" s="1"/>
  <c r="P32" i="1"/>
  <c r="BE32" i="1" s="1"/>
  <c r="BH32" i="1" s="1"/>
  <c r="AQ33" i="1"/>
  <c r="AQ26" i="1"/>
  <c r="AQ34" i="1"/>
  <c r="AG21" i="1" l="1"/>
  <c r="AG18" i="1"/>
  <c r="AB22" i="1"/>
  <c r="AF22" i="1" s="1"/>
  <c r="AH22" i="1"/>
  <c r="AI22" i="1"/>
  <c r="Z26" i="1"/>
  <c r="AA26" i="1" s="1"/>
  <c r="AG24" i="1"/>
  <c r="AG34" i="1"/>
  <c r="Z31" i="1"/>
  <c r="AA31" i="1" s="1"/>
  <c r="Z18" i="1"/>
  <c r="AA18" i="1" s="1"/>
  <c r="W18" i="1" s="1"/>
  <c r="U18" i="1" s="1"/>
  <c r="X18" i="1" s="1"/>
  <c r="R18" i="1" s="1"/>
  <c r="S18" i="1" s="1"/>
  <c r="W31" i="1"/>
  <c r="U31" i="1" s="1"/>
  <c r="X31" i="1" s="1"/>
  <c r="R31" i="1" s="1"/>
  <c r="S31" i="1" s="1"/>
  <c r="AG31" i="1"/>
  <c r="Z34" i="1"/>
  <c r="AA34" i="1" s="1"/>
  <c r="Z19" i="1"/>
  <c r="AA19" i="1" s="1"/>
  <c r="Z24" i="1"/>
  <c r="AA24" i="1" s="1"/>
  <c r="AG35" i="1"/>
  <c r="W35" i="1"/>
  <c r="U35" i="1" s="1"/>
  <c r="X35" i="1" s="1"/>
  <c r="R35" i="1" s="1"/>
  <c r="S35" i="1" s="1"/>
  <c r="W23" i="1"/>
  <c r="U23" i="1" s="1"/>
  <c r="X23" i="1" s="1"/>
  <c r="R23" i="1" s="1"/>
  <c r="S23" i="1" s="1"/>
  <c r="AG23" i="1"/>
  <c r="AG28" i="1"/>
  <c r="Z28" i="1"/>
  <c r="AA28" i="1" s="1"/>
  <c r="Z29" i="1"/>
  <c r="AA29" i="1" s="1"/>
  <c r="Z21" i="1"/>
  <c r="AA21" i="1" s="1"/>
  <c r="W22" i="1"/>
  <c r="U22" i="1" s="1"/>
  <c r="X22" i="1" s="1"/>
  <c r="R22" i="1" s="1"/>
  <c r="S22" i="1" s="1"/>
  <c r="AG22" i="1"/>
  <c r="AG29" i="1"/>
  <c r="W29" i="1"/>
  <c r="U29" i="1" s="1"/>
  <c r="X29" i="1" s="1"/>
  <c r="R29" i="1" s="1"/>
  <c r="S29" i="1" s="1"/>
  <c r="Z25" i="1"/>
  <c r="AA25" i="1" s="1"/>
  <c r="Z27" i="1"/>
  <c r="AA27" i="1" s="1"/>
  <c r="AG32" i="1"/>
  <c r="Z20" i="1"/>
  <c r="AA20" i="1" s="1"/>
  <c r="Z23" i="1"/>
  <c r="AA23" i="1" s="1"/>
  <c r="AH30" i="1"/>
  <c r="AB30" i="1"/>
  <c r="AF30" i="1" s="1"/>
  <c r="AI30" i="1"/>
  <c r="AG20" i="1"/>
  <c r="AG26" i="1"/>
  <c r="W26" i="1"/>
  <c r="U26" i="1" s="1"/>
  <c r="X26" i="1" s="1"/>
  <c r="R26" i="1" s="1"/>
  <c r="S26" i="1" s="1"/>
  <c r="AG19" i="1"/>
  <c r="W19" i="1"/>
  <c r="U19" i="1" s="1"/>
  <c r="X19" i="1" s="1"/>
  <c r="R19" i="1" s="1"/>
  <c r="S19" i="1" s="1"/>
  <c r="Z35" i="1"/>
  <c r="AA35" i="1" s="1"/>
  <c r="Z32" i="1"/>
  <c r="AA32" i="1" s="1"/>
  <c r="W30" i="1"/>
  <c r="U30" i="1" s="1"/>
  <c r="X30" i="1" s="1"/>
  <c r="R30" i="1" s="1"/>
  <c r="S30" i="1" s="1"/>
  <c r="AG30" i="1"/>
  <c r="Z17" i="1"/>
  <c r="AA17" i="1" s="1"/>
  <c r="AG27" i="1"/>
  <c r="Z33" i="1"/>
  <c r="AA33" i="1" s="1"/>
  <c r="AB20" i="1" l="1"/>
  <c r="AF20" i="1" s="1"/>
  <c r="AI20" i="1"/>
  <c r="AJ20" i="1" s="1"/>
  <c r="AH20" i="1"/>
  <c r="AB28" i="1"/>
  <c r="AF28" i="1" s="1"/>
  <c r="AI28" i="1"/>
  <c r="AH28" i="1"/>
  <c r="AB24" i="1"/>
  <c r="AF24" i="1" s="1"/>
  <c r="AI24" i="1"/>
  <c r="AJ24" i="1" s="1"/>
  <c r="AH24" i="1"/>
  <c r="AB31" i="1"/>
  <c r="AF31" i="1" s="1"/>
  <c r="AI31" i="1"/>
  <c r="AH31" i="1"/>
  <c r="AJ22" i="1"/>
  <c r="AB33" i="1"/>
  <c r="AF33" i="1" s="1"/>
  <c r="AI33" i="1"/>
  <c r="AH33" i="1"/>
  <c r="W33" i="1"/>
  <c r="U33" i="1" s="1"/>
  <c r="X33" i="1" s="1"/>
  <c r="R33" i="1" s="1"/>
  <c r="S33" i="1" s="1"/>
  <c r="AB32" i="1"/>
  <c r="AF32" i="1" s="1"/>
  <c r="AI32" i="1"/>
  <c r="AH32" i="1"/>
  <c r="W20" i="1"/>
  <c r="U20" i="1" s="1"/>
  <c r="X20" i="1" s="1"/>
  <c r="R20" i="1" s="1"/>
  <c r="S20" i="1" s="1"/>
  <c r="W32" i="1"/>
  <c r="U32" i="1" s="1"/>
  <c r="X32" i="1" s="1"/>
  <c r="R32" i="1" s="1"/>
  <c r="S32" i="1" s="1"/>
  <c r="AI19" i="1"/>
  <c r="AH19" i="1"/>
  <c r="AB19" i="1"/>
  <c r="AF19" i="1" s="1"/>
  <c r="AH27" i="1"/>
  <c r="AI27" i="1"/>
  <c r="AB27" i="1"/>
  <c r="AF27" i="1" s="1"/>
  <c r="AB23" i="1"/>
  <c r="AF23" i="1" s="1"/>
  <c r="AI23" i="1"/>
  <c r="AJ23" i="1" s="1"/>
  <c r="AH23" i="1"/>
  <c r="AJ30" i="1"/>
  <c r="W28" i="1"/>
  <c r="U28" i="1" s="1"/>
  <c r="X28" i="1" s="1"/>
  <c r="R28" i="1" s="1"/>
  <c r="S28" i="1" s="1"/>
  <c r="AB34" i="1"/>
  <c r="AF34" i="1" s="1"/>
  <c r="AI34" i="1"/>
  <c r="AH34" i="1"/>
  <c r="W34" i="1"/>
  <c r="U34" i="1" s="1"/>
  <c r="X34" i="1" s="1"/>
  <c r="R34" i="1" s="1"/>
  <c r="S34" i="1" s="1"/>
  <c r="AB25" i="1"/>
  <c r="AF25" i="1" s="1"/>
  <c r="AI25" i="1"/>
  <c r="AH25" i="1"/>
  <c r="W25" i="1"/>
  <c r="U25" i="1" s="1"/>
  <c r="X25" i="1" s="1"/>
  <c r="R25" i="1" s="1"/>
  <c r="S25" i="1" s="1"/>
  <c r="W27" i="1"/>
  <c r="U27" i="1" s="1"/>
  <c r="X27" i="1" s="1"/>
  <c r="R27" i="1" s="1"/>
  <c r="S27" i="1" s="1"/>
  <c r="AI35" i="1"/>
  <c r="AH35" i="1"/>
  <c r="AB35" i="1"/>
  <c r="AF35" i="1" s="1"/>
  <c r="W24" i="1"/>
  <c r="U24" i="1" s="1"/>
  <c r="X24" i="1" s="1"/>
  <c r="R24" i="1" s="1"/>
  <c r="S24" i="1" s="1"/>
  <c r="AI21" i="1"/>
  <c r="AJ21" i="1" s="1"/>
  <c r="AB21" i="1"/>
  <c r="AF21" i="1" s="1"/>
  <c r="AH21" i="1"/>
  <c r="AB17" i="1"/>
  <c r="AF17" i="1" s="1"/>
  <c r="AI17" i="1"/>
  <c r="AH17" i="1"/>
  <c r="W17" i="1"/>
  <c r="U17" i="1" s="1"/>
  <c r="X17" i="1" s="1"/>
  <c r="R17" i="1" s="1"/>
  <c r="S17" i="1" s="1"/>
  <c r="W21" i="1"/>
  <c r="U21" i="1" s="1"/>
  <c r="X21" i="1" s="1"/>
  <c r="R21" i="1" s="1"/>
  <c r="S21" i="1" s="1"/>
  <c r="AI29" i="1"/>
  <c r="AJ29" i="1" s="1"/>
  <c r="AB29" i="1"/>
  <c r="AF29" i="1" s="1"/>
  <c r="AH29" i="1"/>
  <c r="AB18" i="1"/>
  <c r="AF18" i="1" s="1"/>
  <c r="AI18" i="1"/>
  <c r="AH18" i="1"/>
  <c r="AB26" i="1"/>
  <c r="AF26" i="1" s="1"/>
  <c r="AI26" i="1"/>
  <c r="AJ26" i="1" s="1"/>
  <c r="AH26" i="1"/>
  <c r="AJ25" i="1" l="1"/>
  <c r="AJ19" i="1"/>
  <c r="AJ33" i="1"/>
  <c r="AJ18" i="1"/>
  <c r="AJ17" i="1"/>
  <c r="AJ35" i="1"/>
  <c r="AJ34" i="1"/>
  <c r="AJ27" i="1"/>
  <c r="AJ32" i="1"/>
  <c r="AJ31" i="1"/>
  <c r="AJ28" i="1"/>
</calcChain>
</file>

<file path=xl/sharedStrings.xml><?xml version="1.0" encoding="utf-8"?>
<sst xmlns="http://schemas.openxmlformats.org/spreadsheetml/2006/main" count="694" uniqueCount="278">
  <si>
    <t>File opened</t>
  </si>
  <si>
    <t>2020-02-12 09:42:35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</si>
  <si>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</si>
  <si>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</si>
  <si>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</si>
  <si>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</si>
  <si>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</si>
  <si>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</si>
  <si>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</si>
  <si>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</si>
  <si>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</si>
  <si>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</si>
  <si>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</si>
  <si>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{"h2obspan2": "0", "co2aspan2b": "0.293384", "h2oazero": "1.04577", "h2obspan2b": "0.0727663", "co2bzero": "0.928899", "flowbzero": "0.31642", "flowazero": "0.28786", "ssb_ref": "36084.5", "co2bspan1": "1.00109", "co2aspan1": "1.00127", "h2obspan2a": "0.0725379", "h2oaspan2a": "0.0719734", "h2oaspan2": "0", "flowmeterzero": "0.997559", "co2bspan2a": "0.296716", "h2obzero": "1.05718", "co2aspan2a": "0.295951", "h2oaspan1": "1.00539", "h2oaspan2b": "0.0723615", "co2bspan2b": "0.294103", "co2azero": "0.926417", "co2bspan2": "-0.0333406", "h2oaspanconc1": "12.18", "co2aspanconc2": "301.4", "tazero": "-0.144751", "ssa_ref": "34010.6", "h2obspan1": "1.00315", "co2bspanconc2": "301.4", "co2bspanconc1": "2488", "h2obspanconc2": "0", "chamberpressurezero": "2.647", "oxygen": "21", "h2oaspanconc2": "0", "co2aspan2": "-0.0336155", "tbzero": "-0.0746956", "h2obspanconc1": "12.18", "co2aspanconc1":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</si>
  <si>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</si>
  <si>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</si>
  <si>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</si>
  <si>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</si>
  <si>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</si>
  <si>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</si>
  <si>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</si>
  <si>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</si>
  <si>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</si>
  <si>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09:42:35</t>
  </si>
  <si>
    <t>Stability Definition:	CO2_r (Meas): Std&lt;0.75 Per=20	Tleaf (Meas): Per=20	Qamb_in (Meas):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</si>
  <si>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</si>
  <si>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</si>
  <si>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</si>
  <si>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</si>
  <si>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</si>
  <si>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</si>
  <si>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</si>
  <si>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</si>
  <si>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</si>
  <si>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</si>
  <si>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</si>
  <si>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</si>
  <si>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</si>
  <si>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</si>
  <si>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</si>
  <si>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</si>
  <si>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</si>
  <si>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</si>
  <si>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</si>
  <si>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</si>
  <si>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</si>
  <si>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</si>
  <si>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</si>
  <si>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</si>
  <si>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</si>
  <si>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</si>
  <si>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</si>
  <si>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</si>
  <si>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</si>
  <si>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</si>
  <si>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</si>
  <si>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</si>
  <si>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</si>
  <si>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</si>
  <si>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</si>
  <si>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</si>
  <si>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</si>
  <si>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</si>
  <si>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</si>
  <si>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</si>
  <si>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</si>
  <si>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</si>
  <si>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</si>
  <si>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5.16322 84.4367 399.43 650.953 885.784 1104.34 1299.74 1384.71</t>
  </si>
  <si>
    <t>Fs_true</t>
  </si>
  <si>
    <t>-0.045957 100.255 401.887 601.179 799.788 999.93 1200.28 1401.39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</si>
  <si>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</si>
  <si>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</si>
  <si>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</si>
  <si>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</si>
  <si>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</si>
  <si>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</si>
  <si>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</si>
  <si>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</si>
  <si>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</si>
  <si>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</si>
  <si>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</si>
  <si>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</si>
  <si>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</si>
  <si>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</si>
  <si>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</si>
  <si>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</si>
  <si>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</si>
  <si>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</si>
  <si>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</si>
  <si>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</si>
  <si>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</si>
  <si>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</si>
  <si>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</si>
  <si>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</si>
  <si>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</si>
  <si>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</si>
  <si>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</si>
  <si>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</si>
  <si>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</si>
  <si>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</si>
  <si>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</si>
  <si>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</si>
  <si>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</si>
  <si>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</si>
  <si>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</si>
  <si>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</si>
  <si>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</si>
  <si>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</si>
  <si>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</si>
  <si>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</si>
  <si>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</si>
  <si>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</si>
  <si>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</si>
  <si>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</si>
  <si>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</si>
  <si>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</si>
  <si>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</si>
  <si>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</si>
  <si>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</si>
  <si>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</si>
  <si>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</si>
  <si>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</si>
  <si>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</si>
  <si>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</si>
  <si>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</si>
  <si>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</si>
  <si>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</si>
  <si>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</si>
  <si>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</si>
  <si>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</si>
  <si>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</si>
  <si>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</si>
  <si>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</si>
  <si>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</si>
  <si>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</si>
  <si>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</si>
  <si>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</si>
  <si>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</si>
  <si>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</si>
  <si>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</si>
  <si>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</si>
  <si>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</si>
  <si>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</si>
  <si>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</si>
  <si>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</si>
  <si>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</si>
  <si>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</si>
  <si>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</si>
  <si>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</si>
  <si>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</si>
  <si>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</si>
  <si>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</si>
  <si>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</si>
  <si>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</si>
  <si>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</si>
  <si>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</si>
  <si>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</si>
  <si>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</si>
  <si>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</si>
  <si>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</si>
  <si>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</si>
  <si>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</si>
  <si>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</si>
  <si>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</si>
  <si>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</si>
  <si>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</si>
  <si>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</si>
  <si>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</si>
  <si>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</si>
  <si>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</si>
  <si>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</si>
  <si>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</si>
  <si>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</si>
  <si>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</si>
  <si>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</si>
  <si>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</si>
  <si>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</si>
  <si>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</si>
  <si>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</si>
  <si>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</si>
  <si>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</si>
  <si>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</si>
  <si>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</si>
  <si>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</si>
  <si>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</si>
  <si>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</si>
  <si>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</si>
  <si>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</si>
  <si>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</si>
  <si>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</si>
  <si>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</si>
  <si>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</si>
  <si>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</si>
  <si>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</si>
  <si>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</si>
  <si>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</si>
  <si>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</si>
  <si>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</si>
  <si>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</si>
  <si>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</si>
  <si>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</si>
  <si>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</si>
  <si>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</si>
  <si>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</si>
  <si>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</si>
  <si>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</si>
  <si>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</si>
  <si>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</si>
  <si>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</si>
  <si>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</si>
  <si>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</si>
  <si>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</si>
  <si>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</si>
  <si>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</si>
  <si>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</si>
  <si>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</si>
  <si>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</si>
  <si>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</si>
  <si>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</si>
  <si>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</si>
  <si>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</si>
  <si>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</si>
  <si>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</si>
  <si>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</si>
  <si>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</si>
  <si>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</si>
  <si>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</si>
  <si>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</si>
  <si>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</si>
  <si>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20200212 10:20:11</t>
  </si>
  <si>
    <t>10:20:11</t>
  </si>
  <si>
    <t>Lindsey</t>
  </si>
  <si>
    <t>20200212</t>
  </si>
  <si>
    <t>KD</t>
  </si>
  <si>
    <t>UNKNOW</t>
  </si>
  <si>
    <t>BNL17534</t>
  </si>
  <si>
    <t>Mature</t>
  </si>
  <si>
    <t>E8</t>
  </si>
  <si>
    <t>Sun</t>
  </si>
  <si>
    <t>-</t>
  </si>
  <si>
    <t>0: Broadleaf</t>
  </si>
  <si>
    <t>20200212 10:21:38</t>
  </si>
  <si>
    <t>10:21:38</t>
  </si>
  <si>
    <t>20200212 10:23:09</t>
  </si>
  <si>
    <t>10:23:09</t>
  </si>
  <si>
    <t>20200212 10:24:39</t>
  </si>
  <si>
    <t>10:24:39</t>
  </si>
  <si>
    <t>20200212 10:26:14</t>
  </si>
  <si>
    <t>10:26:14</t>
  </si>
  <si>
    <t>20200212 10:27:16</t>
  </si>
  <si>
    <t>10:27:16</t>
  </si>
  <si>
    <t>20200212 10:28:16</t>
  </si>
  <si>
    <t>10:28:16</t>
  </si>
  <si>
    <t>20200212 10:29:20</t>
  </si>
  <si>
    <t>10:29:20</t>
  </si>
  <si>
    <t>20200212 10:31:06</t>
  </si>
  <si>
    <t>10:31:06</t>
  </si>
  <si>
    <t>20200212 10:32:40</t>
  </si>
  <si>
    <t>10:32:40</t>
  </si>
  <si>
    <t>20200212 10:34:01</t>
  </si>
  <si>
    <t>10:34:01</t>
  </si>
  <si>
    <t>20200212 10:35:23</t>
  </si>
  <si>
    <t>10:35:23</t>
  </si>
  <si>
    <t>20200212 10:36:52</t>
  </si>
  <si>
    <t>10:36:52</t>
  </si>
  <si>
    <t>20200212 10:38:26</t>
  </si>
  <si>
    <t>10:38:26</t>
  </si>
  <si>
    <t>20200212 10:39:50</t>
  </si>
  <si>
    <t>10:39:50</t>
  </si>
  <si>
    <t>20200212 10:41:17</t>
  </si>
  <si>
    <t>10:41:17</t>
  </si>
  <si>
    <t>20200212 10:43:00</t>
  </si>
  <si>
    <t>10:43:00</t>
  </si>
  <si>
    <t>20200212 10:44:28</t>
  </si>
  <si>
    <t>10:44:28</t>
  </si>
  <si>
    <t>20200212 10:46:17</t>
  </si>
  <si>
    <t>10:46:17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</si>
</sst>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1581520811.5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1581520803.5</v>
      </c>
      <c r="O17">
        <f t="shared" ref="O17:O35" si="0">CC17*AP17*(CA17-CB17)/(100*BU17*(1000-AP17*CA17))</f>
        <v>1.3861899683207193E-3</v>
      </c>
      <c r="P17">
        <f t="shared" ref="P17:P35" si="1">CC17*AP17*(BZ17-BY17*(1000-AP17*CB17)/(1000-AP17*CA17))/(100*BU17)</f>
        <v>7.1384848591381749</v>
      </c>
      <c r="Q17">
        <f t="shared" ref="Q17:Q35" si="2">BY17 - IF(AP17&gt;1, P17*BU17*100/(AR17*CK17), 0)</f>
        <v>392.349516129032</v>
      </c>
      <c r="R17">
        <f t="shared" ref="R17:R35" si="3">((X17-O17/2)*Q17-P17)/(X17+O17/2)</f>
        <v>283.22566965280004</v>
      </c>
      <c r="S17">
        <f t="shared" ref="S17:S35" si="4">R17*(CD17+CE17)/1000</f>
        <v>28.239579980264104</v>
      </c>
      <c r="T17">
        <f t="shared" ref="T17:T35" si="5">(BY17 - IF(AP17&gt;1, P17*BU17*100/(AR17*CK17), 0))*(CD17+CE17)/1000</f>
        <v>39.119990622764455</v>
      </c>
      <c r="U17">
        <f t="shared" ref="U17:U35" si="6">2/((1/W17-1/V17)+SIGN(W17)*SQRT((1/W17-1/V17)*(1/W17-1/V17) + 4*BV17/((BV17+1)*(BV17+1))*(2*1/W17*1/V17-1/V17*1/V17)))</f>
        <v>0.11421549416873114</v>
      </c>
      <c r="V17">
        <f t="shared" ref="V17:V35" si="7">AM17+AL17*BU17+AK17*BU17*BU17</f>
        <v>2.2535207896019851</v>
      </c>
      <c r="W17">
        <f t="shared" ref="W17:W35" si="8">O17*(1000-(1000*0.61365*EXP(17.502*AA17/(240.97+AA17))/(CD17+CE17)+CA17)/2)/(1000*0.61365*EXP(17.502*AA17/(240.97+AA17))/(CD17+CE17)-CA17)</f>
        <v>0.11109427098804898</v>
      </c>
      <c r="X17">
        <f t="shared" ref="X17:X35" si="9">1/((BV17+1)/(U17/1.6)+1/(V17/1.37)) + BV17/((BV17+1)/(U17/1.6) + BV17/(V17/1.37))</f>
        <v>6.9707244360045245E-2</v>
      </c>
      <c r="Y17">
        <f t="shared" ref="Y17:Y35" si="10">(BR17*BT17)</f>
        <v>123.91881368055037</v>
      </c>
      <c r="Z17">
        <f t="shared" ref="Z17:Z35" si="11">(CF17+(Y17+2*0.95*0.0000000567*(((CF17+$B$7)+273)^4-(CF17+273)^4)-44100*O17)/(1.84*29.3*V17+8*0.95*0.0000000567*(CF17+273)^3))</f>
        <v>31.829426847747342</v>
      </c>
      <c r="AA17">
        <f t="shared" ref="AA17:AA35" si="12">($C$7*CG17+$D$7*CH17+$E$7*Z17)</f>
        <v>31.0076161290323</v>
      </c>
      <c r="AB17">
        <f t="shared" ref="AB17:AB35" si="13">0.61365*EXP(17.502*AA17/(240.97+AA17))</f>
        <v>4.5133377604814484</v>
      </c>
      <c r="AC17">
        <f t="shared" ref="AC17:AC35" si="14">(AD17/AE17*100)</f>
        <v>72.058687371134013</v>
      </c>
      <c r="AD17">
        <f t="shared" ref="AD17:AD35" si="15">CA17*(CD17+CE17)/1000</f>
        <v>3.3180924261612836</v>
      </c>
      <c r="AE17">
        <f t="shared" ref="AE17:AE35" si="16">0.61365*EXP(17.502*CF17/(240.97+CF17))</f>
        <v>4.6047083942448808</v>
      </c>
      <c r="AF17">
        <f t="shared" ref="AF17:AF35" si="17">(AB17-CA17*(CD17+CE17)/1000)</f>
        <v>1.1952453343201648</v>
      </c>
      <c r="AG17">
        <f t="shared" ref="AG17:AG35" si="18">(-O17*44100)</f>
        <v>-61.130977602943723</v>
      </c>
      <c r="AH17">
        <f t="shared" ref="AH17:AH35" si="19">2*29.3*V17*0.92*(CF17-AA17)</f>
        <v>42.763550472470058</v>
      </c>
      <c r="AI17">
        <f t="shared" ref="AI17:AI35" si="20">2*0.95*0.0000000567*(((CF17+$B$7)+273)^4-(AA17+273)^4)</f>
        <v>4.269047309173855</v>
      </c>
      <c r="AJ17">
        <f t="shared" ref="AJ17:AJ35" si="21">Y17+AI17+AG17+AH17</f>
        <v>109.82043385925056</v>
      </c>
      <c r="AK17">
        <v>-4.1278599205483303E-2</v>
      </c>
      <c r="AL17">
        <v>4.6338843812057301E-2</v>
      </c>
      <c r="AM17">
        <v>3.4615172981270401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51881.986052809116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632.23970274152862</v>
      </c>
      <c r="BE17">
        <f t="shared" ref="BE17:BE35" si="29">P17</f>
        <v>7.1384848591381749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1.1290788648963605E-2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749.98790322580703</v>
      </c>
      <c r="BR17">
        <f t="shared" ref="BR17:BR35" si="40">BQ17*BS17</f>
        <v>632.23970274152862</v>
      </c>
      <c r="BS17">
        <f t="shared" ref="BS17:BS35" si="41">($B$11*$D$9+$C$11*$D$9+$F$11*((DA17+CS17)/MAX(DA17+CS17+DB17, 0.1)*$I$9+DB17/MAX(DA17+CS17+DB17, 0.1)*$J$9))/($B$11+$C$11+$F$11)</f>
        <v>0.84299986709408747</v>
      </c>
      <c r="BT17">
        <f t="shared" ref="BT17:BT35" si="42">($B$11*$K$9+$C$11*$K$9+$F$11*((DA17+CS17)/MAX(DA17+CS17+DB17, 0.1)*$P$9+DB17/MAX(DA17+CS17+DB17, 0.1)*$Q$9))/($B$11+$C$11+$F$11)</f>
        <v>0.19599973418817498</v>
      </c>
      <c r="BU17">
        <v>6</v>
      </c>
      <c r="BV17">
        <v>0.5</v>
      </c>
      <c r="BW17" t="s">
        <v>241</v>
      </c>
      <c r="BX17">
        <v>1581520803.5</v>
      </c>
      <c r="BY17">
        <v>392.349516129032</v>
      </c>
      <c r="BZ17">
        <v>400.03167741935499</v>
      </c>
      <c r="CA17">
        <v>33.278432258064498</v>
      </c>
      <c r="CB17">
        <v>31.938406451612899</v>
      </c>
      <c r="CC17">
        <v>600.01519354838695</v>
      </c>
      <c r="CD17">
        <v>99.507035483870993</v>
      </c>
      <c r="CE17">
        <v>0.199957935483871</v>
      </c>
      <c r="CF17">
        <v>31.359603225806399</v>
      </c>
      <c r="CG17">
        <v>31.0076161290323</v>
      </c>
      <c r="CH17">
        <v>999.9</v>
      </c>
      <c r="CI17">
        <v>0</v>
      </c>
      <c r="CJ17">
        <v>0</v>
      </c>
      <c r="CK17">
        <v>10003.8503225806</v>
      </c>
      <c r="CL17">
        <v>0</v>
      </c>
      <c r="CM17">
        <v>3.5709229032258101</v>
      </c>
      <c r="CN17">
        <v>749.98790322580703</v>
      </c>
      <c r="CO17">
        <v>0.90000103225806405</v>
      </c>
      <c r="CP17">
        <v>9.9998964516128996E-2</v>
      </c>
      <c r="CQ17">
        <v>0</v>
      </c>
      <c r="CR17">
        <v>2.5837500000000002</v>
      </c>
      <c r="CS17">
        <v>0</v>
      </c>
      <c r="CT17">
        <v>7923.3935483871001</v>
      </c>
      <c r="CU17">
        <v>6849.7264516128998</v>
      </c>
      <c r="CV17">
        <v>40.686999999999998</v>
      </c>
      <c r="CW17">
        <v>44.436999999999998</v>
      </c>
      <c r="CX17">
        <v>42.723580645161299</v>
      </c>
      <c r="CY17">
        <v>42.936999999999998</v>
      </c>
      <c r="CZ17">
        <v>41.311999999999998</v>
      </c>
      <c r="DA17">
        <v>674.98967741935496</v>
      </c>
      <c r="DB17">
        <v>74.995161290322599</v>
      </c>
      <c r="DC17">
        <v>0</v>
      </c>
      <c r="DD17">
        <v>1581520811.4000001</v>
      </c>
      <c r="DE17">
        <v>2.57417307692308</v>
      </c>
      <c r="DF17">
        <v>-5.8341892554241402E-2</v>
      </c>
      <c r="DG17">
        <v>43.160000026032399</v>
      </c>
      <c r="DH17">
        <v>7923.7003846153902</v>
      </c>
      <c r="DI17">
        <v>15</v>
      </c>
      <c r="DJ17">
        <v>100</v>
      </c>
      <c r="DK17">
        <v>100</v>
      </c>
      <c r="DL17">
        <v>3.1259999999999999</v>
      </c>
      <c r="DM17">
        <v>0.501</v>
      </c>
      <c r="DN17">
        <v>2</v>
      </c>
      <c r="DO17">
        <v>663.48099999999999</v>
      </c>
      <c r="DP17">
        <v>344.42</v>
      </c>
      <c r="DQ17">
        <v>30.513400000000001</v>
      </c>
      <c r="DR17">
        <v>31.170300000000001</v>
      </c>
      <c r="DS17">
        <v>29.9999</v>
      </c>
      <c r="DT17">
        <v>31.0473</v>
      </c>
      <c r="DU17">
        <v>31.071100000000001</v>
      </c>
      <c r="DV17">
        <v>20.982500000000002</v>
      </c>
      <c r="DW17">
        <v>21.922000000000001</v>
      </c>
      <c r="DX17">
        <v>100</v>
      </c>
      <c r="DY17">
        <v>30.534800000000001</v>
      </c>
      <c r="DZ17">
        <v>400</v>
      </c>
      <c r="EA17">
        <v>31.736599999999999</v>
      </c>
      <c r="EB17">
        <v>100.045</v>
      </c>
      <c r="EC17">
        <v>100.626</v>
      </c>
    </row>
    <row r="18" spans="1:133" x14ac:dyDescent="0.25">
      <c r="A18">
        <v>2</v>
      </c>
      <c r="B18">
        <v>1581520898.5</v>
      </c>
      <c r="C18">
        <v>87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1581520890.5</v>
      </c>
      <c r="O18">
        <f t="shared" si="0"/>
        <v>1.3040605269359399E-3</v>
      </c>
      <c r="P18">
        <f t="shared" si="1"/>
        <v>7.0122626822266438</v>
      </c>
      <c r="Q18">
        <f t="shared" si="2"/>
        <v>392.42761290322602</v>
      </c>
      <c r="R18">
        <f t="shared" si="3"/>
        <v>278.47201335005775</v>
      </c>
      <c r="S18">
        <f t="shared" si="4"/>
        <v>27.765326215324276</v>
      </c>
      <c r="T18">
        <f t="shared" si="5"/>
        <v>39.127381445194729</v>
      </c>
      <c r="U18">
        <f t="shared" si="6"/>
        <v>0.10695695867678874</v>
      </c>
      <c r="V18">
        <f t="shared" si="7"/>
        <v>2.2520645046163934</v>
      </c>
      <c r="W18">
        <f t="shared" si="8"/>
        <v>0.10421299162321965</v>
      </c>
      <c r="X18">
        <f t="shared" si="9"/>
        <v>6.5373790945808877E-2</v>
      </c>
      <c r="Y18">
        <f t="shared" si="10"/>
        <v>123.91872588636883</v>
      </c>
      <c r="Z18">
        <f t="shared" si="11"/>
        <v>31.877871910961108</v>
      </c>
      <c r="AA18">
        <f t="shared" si="12"/>
        <v>30.999209677419401</v>
      </c>
      <c r="AB18">
        <f t="shared" si="13"/>
        <v>4.5111750208781372</v>
      </c>
      <c r="AC18">
        <f t="shared" si="14"/>
        <v>71.850329036035291</v>
      </c>
      <c r="AD18">
        <f t="shared" si="15"/>
        <v>3.3124627683678618</v>
      </c>
      <c r="AE18">
        <f t="shared" si="16"/>
        <v>4.6102263034961934</v>
      </c>
      <c r="AF18">
        <f t="shared" si="17"/>
        <v>1.1987122525102754</v>
      </c>
      <c r="AG18">
        <f t="shared" si="18"/>
        <v>-57.509069237874947</v>
      </c>
      <c r="AH18">
        <f t="shared" si="19"/>
        <v>46.313691368682285</v>
      </c>
      <c r="AI18">
        <f t="shared" si="20"/>
        <v>4.6267334413912229</v>
      </c>
      <c r="AJ18">
        <f t="shared" si="21"/>
        <v>117.3500814585674</v>
      </c>
      <c r="AK18">
        <v>-4.12393498391396E-2</v>
      </c>
      <c r="AL18">
        <v>4.6294782959903101E-2</v>
      </c>
      <c r="AM18">
        <v>3.4589124010660002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51831.06032431512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632.2370737742533</v>
      </c>
      <c r="BE18">
        <f t="shared" si="29"/>
        <v>7.0122626822266438</v>
      </c>
      <c r="BF18" t="e">
        <f t="shared" si="30"/>
        <v>#DIV/0!</v>
      </c>
      <c r="BG18" t="e">
        <f t="shared" si="31"/>
        <v>#DIV/0!</v>
      </c>
      <c r="BH18">
        <f t="shared" si="32"/>
        <v>1.1091191853659699E-2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749.98448387096801</v>
      </c>
      <c r="BR18">
        <f t="shared" si="40"/>
        <v>632.2370737742533</v>
      </c>
      <c r="BS18">
        <f t="shared" si="41"/>
        <v>0.84300020516561425</v>
      </c>
      <c r="BT18">
        <f t="shared" si="42"/>
        <v>0.1960004103312285</v>
      </c>
      <c r="BU18">
        <v>6</v>
      </c>
      <c r="BV18">
        <v>0.5</v>
      </c>
      <c r="BW18" t="s">
        <v>241</v>
      </c>
      <c r="BX18">
        <v>1581520890.5</v>
      </c>
      <c r="BY18">
        <v>392.42761290322602</v>
      </c>
      <c r="BZ18">
        <v>399.951387096774</v>
      </c>
      <c r="CA18">
        <v>33.222306451612901</v>
      </c>
      <c r="CB18">
        <v>31.9616096774194</v>
      </c>
      <c r="CC18">
        <v>600.01896774193597</v>
      </c>
      <c r="CD18">
        <v>99.506003225806495</v>
      </c>
      <c r="CE18">
        <v>0.19998116129032301</v>
      </c>
      <c r="CF18">
        <v>31.380664516128999</v>
      </c>
      <c r="CG18">
        <v>30.999209677419401</v>
      </c>
      <c r="CH18">
        <v>999.9</v>
      </c>
      <c r="CI18">
        <v>0</v>
      </c>
      <c r="CJ18">
        <v>0</v>
      </c>
      <c r="CK18">
        <v>9994.4419354838701</v>
      </c>
      <c r="CL18">
        <v>0</v>
      </c>
      <c r="CM18">
        <v>4.1690493548387098</v>
      </c>
      <c r="CN18">
        <v>749.98448387096801</v>
      </c>
      <c r="CO18">
        <v>0.89999412903225795</v>
      </c>
      <c r="CP18">
        <v>0.100005877419355</v>
      </c>
      <c r="CQ18">
        <v>0</v>
      </c>
      <c r="CR18">
        <v>2.4689516129032301</v>
      </c>
      <c r="CS18">
        <v>0</v>
      </c>
      <c r="CT18">
        <v>8002.81419354839</v>
      </c>
      <c r="CU18">
        <v>6849.6870967741897</v>
      </c>
      <c r="CV18">
        <v>40.686999999999998</v>
      </c>
      <c r="CW18">
        <v>44.378999999999998</v>
      </c>
      <c r="CX18">
        <v>42.686999999999998</v>
      </c>
      <c r="CY18">
        <v>42.936999999999998</v>
      </c>
      <c r="CZ18">
        <v>41.311999999999998</v>
      </c>
      <c r="DA18">
        <v>674.98064516129</v>
      </c>
      <c r="DB18">
        <v>75.003548387096799</v>
      </c>
      <c r="DC18">
        <v>0</v>
      </c>
      <c r="DD18">
        <v>1581520898.4000001</v>
      </c>
      <c r="DE18">
        <v>2.4648750000000001</v>
      </c>
      <c r="DF18">
        <v>-0.19845298582319501</v>
      </c>
      <c r="DG18">
        <v>-267.688888537389</v>
      </c>
      <c r="DH18">
        <v>8001.1076923076898</v>
      </c>
      <c r="DI18">
        <v>15</v>
      </c>
      <c r="DJ18">
        <v>100</v>
      </c>
      <c r="DK18">
        <v>100</v>
      </c>
      <c r="DL18">
        <v>3.2370000000000001</v>
      </c>
      <c r="DM18">
        <v>0.495</v>
      </c>
      <c r="DN18">
        <v>2</v>
      </c>
      <c r="DO18">
        <v>663.56100000000004</v>
      </c>
      <c r="DP18">
        <v>344.35599999999999</v>
      </c>
      <c r="DQ18">
        <v>30.789300000000001</v>
      </c>
      <c r="DR18">
        <v>31.164899999999999</v>
      </c>
      <c r="DS18">
        <v>30.000399999999999</v>
      </c>
      <c r="DT18">
        <v>31.052800000000001</v>
      </c>
      <c r="DU18">
        <v>31.076499999999999</v>
      </c>
      <c r="DV18">
        <v>20.9878</v>
      </c>
      <c r="DW18">
        <v>21.485099999999999</v>
      </c>
      <c r="DX18">
        <v>100</v>
      </c>
      <c r="DY18">
        <v>30.6843</v>
      </c>
      <c r="DZ18">
        <v>400</v>
      </c>
      <c r="EA18">
        <v>31.7883</v>
      </c>
      <c r="EB18">
        <v>100.042</v>
      </c>
      <c r="EC18">
        <v>100.627</v>
      </c>
    </row>
    <row r="19" spans="1:133" x14ac:dyDescent="0.25">
      <c r="A19">
        <v>3</v>
      </c>
      <c r="B19">
        <v>1581520989.5</v>
      </c>
      <c r="C19">
        <v>178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1581520981.5</v>
      </c>
      <c r="O19">
        <f t="shared" si="0"/>
        <v>1.2935123323247492E-3</v>
      </c>
      <c r="P19">
        <f t="shared" si="1"/>
        <v>4.9851766080370741</v>
      </c>
      <c r="Q19">
        <f t="shared" si="2"/>
        <v>294.62922580645198</v>
      </c>
      <c r="R19">
        <f t="shared" si="3"/>
        <v>212.86259162431534</v>
      </c>
      <c r="S19">
        <f t="shared" si="4"/>
        <v>21.22363978081723</v>
      </c>
      <c r="T19">
        <f t="shared" si="5"/>
        <v>29.376249296322591</v>
      </c>
      <c r="U19">
        <f t="shared" si="6"/>
        <v>0.10630033148668137</v>
      </c>
      <c r="V19">
        <f t="shared" si="7"/>
        <v>2.2540682138072512</v>
      </c>
      <c r="W19">
        <f t="shared" si="8"/>
        <v>0.10359183614764902</v>
      </c>
      <c r="X19">
        <f t="shared" si="9"/>
        <v>6.498249711981148E-2</v>
      </c>
      <c r="Y19">
        <f t="shared" si="10"/>
        <v>123.91773387379564</v>
      </c>
      <c r="Z19">
        <f t="shared" si="11"/>
        <v>31.858910572920582</v>
      </c>
      <c r="AA19">
        <f t="shared" si="12"/>
        <v>30.990777419354799</v>
      </c>
      <c r="AB19">
        <f t="shared" si="13"/>
        <v>4.5090065489268927</v>
      </c>
      <c r="AC19">
        <f t="shared" si="14"/>
        <v>71.948887511676219</v>
      </c>
      <c r="AD19">
        <f t="shared" si="15"/>
        <v>3.3128517110874318</v>
      </c>
      <c r="AE19">
        <f t="shared" si="16"/>
        <v>4.6044516123335555</v>
      </c>
      <c r="AF19">
        <f t="shared" si="17"/>
        <v>1.1961548378394609</v>
      </c>
      <c r="AG19">
        <f t="shared" si="18"/>
        <v>-57.043893855521439</v>
      </c>
      <c r="AH19">
        <f t="shared" si="19"/>
        <v>44.701031594505913</v>
      </c>
      <c r="AI19">
        <f t="shared" si="20"/>
        <v>4.4609886959514764</v>
      </c>
      <c r="AJ19">
        <f t="shared" si="21"/>
        <v>116.03586030873157</v>
      </c>
      <c r="AK19">
        <v>-4.1293359178856702E-2</v>
      </c>
      <c r="AL19">
        <v>4.6355413175213703E-2</v>
      </c>
      <c r="AM19">
        <v>3.4624966651948101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51899.918728454206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632.23445158068375</v>
      </c>
      <c r="BE19">
        <f t="shared" si="29"/>
        <v>4.9851766080370741</v>
      </c>
      <c r="BF19" t="e">
        <f t="shared" si="30"/>
        <v>#DIV/0!</v>
      </c>
      <c r="BG19" t="e">
        <f t="shared" si="31"/>
        <v>#DIV/0!</v>
      </c>
      <c r="BH19">
        <f t="shared" si="32"/>
        <v>7.8850125860325439E-3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749.98170967741896</v>
      </c>
      <c r="BR19">
        <f t="shared" si="40"/>
        <v>632.23445158068375</v>
      </c>
      <c r="BS19">
        <f t="shared" si="41"/>
        <v>0.84299982709260934</v>
      </c>
      <c r="BT19">
        <f t="shared" si="42"/>
        <v>0.19599965418521906</v>
      </c>
      <c r="BU19">
        <v>6</v>
      </c>
      <c r="BV19">
        <v>0.5</v>
      </c>
      <c r="BW19" t="s">
        <v>241</v>
      </c>
      <c r="BX19">
        <v>1581520981.5</v>
      </c>
      <c r="BY19">
        <v>294.62922580645198</v>
      </c>
      <c r="BZ19">
        <v>299.995322580645</v>
      </c>
      <c r="CA19">
        <v>33.226261290322597</v>
      </c>
      <c r="CB19">
        <v>31.975770967741902</v>
      </c>
      <c r="CC19">
        <v>600.02083870967704</v>
      </c>
      <c r="CD19">
        <v>99.505864516128995</v>
      </c>
      <c r="CE19">
        <v>0.199958</v>
      </c>
      <c r="CF19">
        <v>31.3586225806452</v>
      </c>
      <c r="CG19">
        <v>30.990777419354799</v>
      </c>
      <c r="CH19">
        <v>999.9</v>
      </c>
      <c r="CI19">
        <v>0</v>
      </c>
      <c r="CJ19">
        <v>0</v>
      </c>
      <c r="CK19">
        <v>10007.5451612903</v>
      </c>
      <c r="CL19">
        <v>0</v>
      </c>
      <c r="CM19">
        <v>5.6786822580645202</v>
      </c>
      <c r="CN19">
        <v>749.98170967741896</v>
      </c>
      <c r="CO19">
        <v>0.90000609677419396</v>
      </c>
      <c r="CP19">
        <v>9.9993874193548396E-2</v>
      </c>
      <c r="CQ19">
        <v>0</v>
      </c>
      <c r="CR19">
        <v>2.55660483870968</v>
      </c>
      <c r="CS19">
        <v>0</v>
      </c>
      <c r="CT19">
        <v>8289.9870967741899</v>
      </c>
      <c r="CU19">
        <v>6849.68</v>
      </c>
      <c r="CV19">
        <v>40.686999999999998</v>
      </c>
      <c r="CW19">
        <v>44.375</v>
      </c>
      <c r="CX19">
        <v>42.686999999999998</v>
      </c>
      <c r="CY19">
        <v>42.945129032258102</v>
      </c>
      <c r="CZ19">
        <v>41.311999999999998</v>
      </c>
      <c r="DA19">
        <v>674.98806451612904</v>
      </c>
      <c r="DB19">
        <v>74.993870967741898</v>
      </c>
      <c r="DC19">
        <v>0</v>
      </c>
      <c r="DD19">
        <v>1581520989.5999999</v>
      </c>
      <c r="DE19">
        <v>2.53674038461538</v>
      </c>
      <c r="DF19">
        <v>-2.3205384524018</v>
      </c>
      <c r="DG19">
        <v>-1170.2235893673701</v>
      </c>
      <c r="DH19">
        <v>8281.7753846153792</v>
      </c>
      <c r="DI19">
        <v>15</v>
      </c>
      <c r="DJ19">
        <v>100</v>
      </c>
      <c r="DK19">
        <v>100</v>
      </c>
      <c r="DL19">
        <v>2.8559999999999999</v>
      </c>
      <c r="DM19">
        <v>0.498</v>
      </c>
      <c r="DN19">
        <v>2</v>
      </c>
      <c r="DO19">
        <v>663.61099999999999</v>
      </c>
      <c r="DP19">
        <v>344.26100000000002</v>
      </c>
      <c r="DQ19">
        <v>30.633800000000001</v>
      </c>
      <c r="DR19">
        <v>31.156700000000001</v>
      </c>
      <c r="DS19">
        <v>30.0001</v>
      </c>
      <c r="DT19">
        <v>31.0501</v>
      </c>
      <c r="DU19">
        <v>31.076499999999999</v>
      </c>
      <c r="DV19">
        <v>16.667999999999999</v>
      </c>
      <c r="DW19">
        <v>20.942900000000002</v>
      </c>
      <c r="DX19">
        <v>100</v>
      </c>
      <c r="DY19">
        <v>30.635400000000001</v>
      </c>
      <c r="DZ19">
        <v>300</v>
      </c>
      <c r="EA19">
        <v>31.9603</v>
      </c>
      <c r="EB19">
        <v>100.05</v>
      </c>
      <c r="EC19">
        <v>100.624</v>
      </c>
    </row>
    <row r="20" spans="1:133" x14ac:dyDescent="0.25">
      <c r="A20">
        <v>4</v>
      </c>
      <c r="B20">
        <v>1581521079.5</v>
      </c>
      <c r="C20">
        <v>268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1581521071.5</v>
      </c>
      <c r="O20">
        <f t="shared" si="0"/>
        <v>1.2961634197104785E-3</v>
      </c>
      <c r="P20">
        <f t="shared" si="1"/>
        <v>3.4299272865982227</v>
      </c>
      <c r="Q20">
        <f t="shared" si="2"/>
        <v>221.262709677419</v>
      </c>
      <c r="R20">
        <f t="shared" si="3"/>
        <v>164.91202360839446</v>
      </c>
      <c r="S20">
        <f t="shared" si="4"/>
        <v>16.442525911880338</v>
      </c>
      <c r="T20">
        <f t="shared" si="5"/>
        <v>22.06096170308972</v>
      </c>
      <c r="U20">
        <f t="shared" si="6"/>
        <v>0.10684798294262732</v>
      </c>
      <c r="V20">
        <f t="shared" si="7"/>
        <v>2.2524244256158088</v>
      </c>
      <c r="W20">
        <f t="shared" si="8"/>
        <v>0.10410995296961838</v>
      </c>
      <c r="X20">
        <f t="shared" si="9"/>
        <v>6.5308877757780451E-2</v>
      </c>
      <c r="Y20">
        <f t="shared" si="10"/>
        <v>123.9158589676472</v>
      </c>
      <c r="Z20">
        <f t="shared" si="11"/>
        <v>31.842718291615501</v>
      </c>
      <c r="AA20">
        <f t="shared" si="12"/>
        <v>31.007935483871002</v>
      </c>
      <c r="AB20">
        <f t="shared" si="13"/>
        <v>4.5134199391520831</v>
      </c>
      <c r="AC20">
        <f t="shared" si="14"/>
        <v>72.187178673993486</v>
      </c>
      <c r="AD20">
        <f t="shared" si="15"/>
        <v>3.3208682574089106</v>
      </c>
      <c r="AE20">
        <f t="shared" si="16"/>
        <v>4.6003574573905643</v>
      </c>
      <c r="AF20">
        <f t="shared" si="17"/>
        <v>1.1925516817431725</v>
      </c>
      <c r="AG20">
        <f t="shared" si="18"/>
        <v>-57.160806809232106</v>
      </c>
      <c r="AH20">
        <f t="shared" si="19"/>
        <v>40.685440444993795</v>
      </c>
      <c r="AI20">
        <f t="shared" si="20"/>
        <v>4.0632415921902387</v>
      </c>
      <c r="AJ20">
        <f t="shared" si="21"/>
        <v>111.50373419559912</v>
      </c>
      <c r="AK20">
        <v>-4.1249048183022198E-2</v>
      </c>
      <c r="AL20">
        <v>4.6305670200533E-2</v>
      </c>
      <c r="AM20">
        <v>3.45955613900141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51849.146453706373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632.22531861260131</v>
      </c>
      <c r="BE20">
        <f t="shared" si="29"/>
        <v>3.4299272865982227</v>
      </c>
      <c r="BF20" t="e">
        <f t="shared" si="30"/>
        <v>#DIV/0!</v>
      </c>
      <c r="BG20" t="e">
        <f t="shared" si="31"/>
        <v>#DIV/0!</v>
      </c>
      <c r="BH20">
        <f t="shared" si="32"/>
        <v>5.4251659742528043E-3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749.97093548387102</v>
      </c>
      <c r="BR20">
        <f t="shared" si="40"/>
        <v>632.22531861260131</v>
      </c>
      <c r="BS20">
        <f t="shared" si="41"/>
        <v>0.84299975999029642</v>
      </c>
      <c r="BT20">
        <f t="shared" si="42"/>
        <v>0.19599951998059278</v>
      </c>
      <c r="BU20">
        <v>6</v>
      </c>
      <c r="BV20">
        <v>0.5</v>
      </c>
      <c r="BW20" t="s">
        <v>241</v>
      </c>
      <c r="BX20">
        <v>1581521071.5</v>
      </c>
      <c r="BY20">
        <v>221.262709677419</v>
      </c>
      <c r="BZ20">
        <v>224.97929032258099</v>
      </c>
      <c r="CA20">
        <v>33.306993548387098</v>
      </c>
      <c r="CB20">
        <v>32.054048387096799</v>
      </c>
      <c r="CC20">
        <v>600.02248387096802</v>
      </c>
      <c r="CD20">
        <v>99.504812903225798</v>
      </c>
      <c r="CE20">
        <v>0.20002093548387101</v>
      </c>
      <c r="CF20">
        <v>31.342980645161301</v>
      </c>
      <c r="CG20">
        <v>31.007935483871002</v>
      </c>
      <c r="CH20">
        <v>999.9</v>
      </c>
      <c r="CI20">
        <v>0</v>
      </c>
      <c r="CJ20">
        <v>0</v>
      </c>
      <c r="CK20">
        <v>9996.9119354838695</v>
      </c>
      <c r="CL20">
        <v>0</v>
      </c>
      <c r="CM20">
        <v>6.1144874193548402</v>
      </c>
      <c r="CN20">
        <v>749.97093548387102</v>
      </c>
      <c r="CO20">
        <v>0.90000619354838696</v>
      </c>
      <c r="CP20">
        <v>9.9993777419354807E-2</v>
      </c>
      <c r="CQ20">
        <v>0</v>
      </c>
      <c r="CR20">
        <v>2.581</v>
      </c>
      <c r="CS20">
        <v>0</v>
      </c>
      <c r="CT20">
        <v>8450.9993548387101</v>
      </c>
      <c r="CU20">
        <v>6849.5832258064502</v>
      </c>
      <c r="CV20">
        <v>40.686999999999998</v>
      </c>
      <c r="CW20">
        <v>44.396999999999998</v>
      </c>
      <c r="CX20">
        <v>42.733741935483899</v>
      </c>
      <c r="CY20">
        <v>42.957322580645098</v>
      </c>
      <c r="CZ20">
        <v>41.311999999999998</v>
      </c>
      <c r="DA20">
        <v>674.97870967741903</v>
      </c>
      <c r="DB20">
        <v>74.990967741935407</v>
      </c>
      <c r="DC20">
        <v>0</v>
      </c>
      <c r="DD20">
        <v>1581521079.5999999</v>
      </c>
      <c r="DE20">
        <v>2.6162211538461499</v>
      </c>
      <c r="DF20">
        <v>0.42327349759310801</v>
      </c>
      <c r="DG20">
        <v>-65.760341532159899</v>
      </c>
      <c r="DH20">
        <v>8448.96730769231</v>
      </c>
      <c r="DI20">
        <v>15</v>
      </c>
      <c r="DJ20">
        <v>100</v>
      </c>
      <c r="DK20">
        <v>100</v>
      </c>
      <c r="DL20">
        <v>2.5990000000000002</v>
      </c>
      <c r="DM20">
        <v>0.503</v>
      </c>
      <c r="DN20">
        <v>2</v>
      </c>
      <c r="DO20">
        <v>663.54100000000005</v>
      </c>
      <c r="DP20">
        <v>343.99099999999999</v>
      </c>
      <c r="DQ20">
        <v>30.455300000000001</v>
      </c>
      <c r="DR20">
        <v>31.154599999999999</v>
      </c>
      <c r="DS20">
        <v>30.0001</v>
      </c>
      <c r="DT20">
        <v>31.052800000000001</v>
      </c>
      <c r="DU20">
        <v>31.0793</v>
      </c>
      <c r="DV20">
        <v>13.3028</v>
      </c>
      <c r="DW20">
        <v>21.170100000000001</v>
      </c>
      <c r="DX20">
        <v>100</v>
      </c>
      <c r="DY20">
        <v>30.456700000000001</v>
      </c>
      <c r="DZ20">
        <v>225</v>
      </c>
      <c r="EA20">
        <v>31.928699999999999</v>
      </c>
      <c r="EB20">
        <v>100.057</v>
      </c>
      <c r="EC20">
        <v>100.625</v>
      </c>
    </row>
    <row r="21" spans="1:133" x14ac:dyDescent="0.25">
      <c r="A21">
        <v>5</v>
      </c>
      <c r="B21">
        <v>1581521174.5</v>
      </c>
      <c r="C21">
        <v>363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1581521166.5</v>
      </c>
      <c r="O21">
        <f t="shared" si="0"/>
        <v>1.3581306274995653E-3</v>
      </c>
      <c r="P21">
        <f t="shared" si="1"/>
        <v>1.8986206552428575</v>
      </c>
      <c r="Q21">
        <f t="shared" si="2"/>
        <v>147.90467741935501</v>
      </c>
      <c r="R21">
        <f t="shared" si="3"/>
        <v>117.33893679533986</v>
      </c>
      <c r="S21">
        <f t="shared" si="4"/>
        <v>11.699558459485694</v>
      </c>
      <c r="T21">
        <f t="shared" si="5"/>
        <v>14.747188505016704</v>
      </c>
      <c r="U21">
        <f t="shared" si="6"/>
        <v>0.11136839122448462</v>
      </c>
      <c r="V21">
        <f t="shared" si="7"/>
        <v>2.2526303232051439</v>
      </c>
      <c r="W21">
        <f t="shared" si="8"/>
        <v>0.10839751819833063</v>
      </c>
      <c r="X21">
        <f t="shared" si="9"/>
        <v>6.8008768997942962E-2</v>
      </c>
      <c r="Y21">
        <f t="shared" si="10"/>
        <v>123.92162927778483</v>
      </c>
      <c r="Z21">
        <f t="shared" si="11"/>
        <v>31.827500343040629</v>
      </c>
      <c r="AA21">
        <f t="shared" si="12"/>
        <v>31.031309677419401</v>
      </c>
      <c r="AB21">
        <f t="shared" si="13"/>
        <v>4.5194382935667363</v>
      </c>
      <c r="AC21">
        <f t="shared" si="14"/>
        <v>72.131468629175288</v>
      </c>
      <c r="AD21">
        <f t="shared" si="15"/>
        <v>3.3192942019905449</v>
      </c>
      <c r="AE21">
        <f t="shared" si="16"/>
        <v>4.601728295669246</v>
      </c>
      <c r="AF21">
        <f t="shared" si="17"/>
        <v>1.2001440915761914</v>
      </c>
      <c r="AG21">
        <f t="shared" si="18"/>
        <v>-59.893560672730828</v>
      </c>
      <c r="AH21">
        <f t="shared" si="19"/>
        <v>38.486717379162968</v>
      </c>
      <c r="AI21">
        <f t="shared" si="20"/>
        <v>3.8438467137797416</v>
      </c>
      <c r="AJ21">
        <f t="shared" si="21"/>
        <v>106.35863269799671</v>
      </c>
      <c r="AK21">
        <v>-4.1254596881490697E-2</v>
      </c>
      <c r="AL21">
        <v>4.6311899100656501E-2</v>
      </c>
      <c r="AM21">
        <v>3.4599244163348701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51854.997513904127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632.2551335798089</v>
      </c>
      <c r="BE21">
        <f t="shared" si="29"/>
        <v>1.8986206552428575</v>
      </c>
      <c r="BF21" t="e">
        <f t="shared" si="30"/>
        <v>#DIV/0!</v>
      </c>
      <c r="BG21" t="e">
        <f t="shared" si="31"/>
        <v>#DIV/0!</v>
      </c>
      <c r="BH21">
        <f t="shared" si="32"/>
        <v>3.0029343447050029E-3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750.00635483870997</v>
      </c>
      <c r="BR21">
        <f t="shared" si="40"/>
        <v>632.2551335798089</v>
      </c>
      <c r="BS21">
        <f t="shared" si="41"/>
        <v>0.84299970193689411</v>
      </c>
      <c r="BT21">
        <f t="shared" si="42"/>
        <v>0.19599940387378814</v>
      </c>
      <c r="BU21">
        <v>6</v>
      </c>
      <c r="BV21">
        <v>0.5</v>
      </c>
      <c r="BW21" t="s">
        <v>241</v>
      </c>
      <c r="BX21">
        <v>1581521166.5</v>
      </c>
      <c r="BY21">
        <v>147.90467741935501</v>
      </c>
      <c r="BZ21">
        <v>150.00409677419401</v>
      </c>
      <c r="CA21">
        <v>33.290354838709703</v>
      </c>
      <c r="CB21">
        <v>31.977483870967699</v>
      </c>
      <c r="CC21">
        <v>600.02148387096804</v>
      </c>
      <c r="CD21">
        <v>99.507338709677398</v>
      </c>
      <c r="CE21">
        <v>0.20004554838709701</v>
      </c>
      <c r="CF21">
        <v>31.348219354838701</v>
      </c>
      <c r="CG21">
        <v>31.031309677419401</v>
      </c>
      <c r="CH21">
        <v>999.9</v>
      </c>
      <c r="CI21">
        <v>0</v>
      </c>
      <c r="CJ21">
        <v>0</v>
      </c>
      <c r="CK21">
        <v>9998.0029032258099</v>
      </c>
      <c r="CL21">
        <v>0</v>
      </c>
      <c r="CM21">
        <v>7.2479696774193503</v>
      </c>
      <c r="CN21">
        <v>750.00635483870997</v>
      </c>
      <c r="CO21">
        <v>0.90000754838709696</v>
      </c>
      <c r="CP21">
        <v>9.9992419354838699E-2</v>
      </c>
      <c r="CQ21">
        <v>0</v>
      </c>
      <c r="CR21">
        <v>2.6526129032258101</v>
      </c>
      <c r="CS21">
        <v>0</v>
      </c>
      <c r="CT21">
        <v>8522.3861290322602</v>
      </c>
      <c r="CU21">
        <v>6849.90709677419</v>
      </c>
      <c r="CV21">
        <v>40.686999999999998</v>
      </c>
      <c r="CW21">
        <v>44.423000000000002</v>
      </c>
      <c r="CX21">
        <v>42.75</v>
      </c>
      <c r="CY21">
        <v>42.955290322580602</v>
      </c>
      <c r="CZ21">
        <v>41.311999999999998</v>
      </c>
      <c r="DA21">
        <v>675.01064516128997</v>
      </c>
      <c r="DB21">
        <v>74.992903225806401</v>
      </c>
      <c r="DC21">
        <v>0</v>
      </c>
      <c r="DD21">
        <v>1581521174.4000001</v>
      </c>
      <c r="DE21">
        <v>2.73493269230769</v>
      </c>
      <c r="DF21">
        <v>0.70564958711817705</v>
      </c>
      <c r="DG21">
        <v>-380.94495758175498</v>
      </c>
      <c r="DH21">
        <v>8519.2692307692305</v>
      </c>
      <c r="DI21">
        <v>15</v>
      </c>
      <c r="DJ21">
        <v>100</v>
      </c>
      <c r="DK21">
        <v>100</v>
      </c>
      <c r="DL21">
        <v>2.3490000000000002</v>
      </c>
      <c r="DM21">
        <v>0.504</v>
      </c>
      <c r="DN21">
        <v>2</v>
      </c>
      <c r="DO21">
        <v>663.49300000000005</v>
      </c>
      <c r="DP21">
        <v>343.41800000000001</v>
      </c>
      <c r="DQ21">
        <v>30.442900000000002</v>
      </c>
      <c r="DR21">
        <v>31.1676</v>
      </c>
      <c r="DS21">
        <v>30.000499999999999</v>
      </c>
      <c r="DT21">
        <v>31.066400000000002</v>
      </c>
      <c r="DU21">
        <v>31.0929</v>
      </c>
      <c r="DV21">
        <v>9.8234999999999992</v>
      </c>
      <c r="DW21">
        <v>22.333200000000001</v>
      </c>
      <c r="DX21">
        <v>100</v>
      </c>
      <c r="DY21">
        <v>30.434000000000001</v>
      </c>
      <c r="DZ21">
        <v>150</v>
      </c>
      <c r="EA21">
        <v>31.761800000000001</v>
      </c>
      <c r="EB21">
        <v>100.051</v>
      </c>
      <c r="EC21">
        <v>100.622</v>
      </c>
    </row>
    <row r="22" spans="1:133" x14ac:dyDescent="0.25">
      <c r="A22">
        <v>6</v>
      </c>
      <c r="B22">
        <v>1581521236</v>
      </c>
      <c r="C22">
        <v>424.5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1581521215.09677</v>
      </c>
      <c r="O22">
        <f t="shared" si="0"/>
        <v>1.015890287754919E-3</v>
      </c>
      <c r="P22">
        <f t="shared" si="1"/>
        <v>-0.28651178213046552</v>
      </c>
      <c r="Q22">
        <f t="shared" si="2"/>
        <v>100.13042903225799</v>
      </c>
      <c r="R22">
        <f t="shared" si="3"/>
        <v>103.82361970617653</v>
      </c>
      <c r="S22">
        <f t="shared" si="4"/>
        <v>10.352143566889174</v>
      </c>
      <c r="T22">
        <f t="shared" si="5"/>
        <v>9.9838994218237271</v>
      </c>
      <c r="U22">
        <f t="shared" si="6"/>
        <v>8.0590502101273137E-2</v>
      </c>
      <c r="V22">
        <f t="shared" si="7"/>
        <v>2.2529989849517733</v>
      </c>
      <c r="W22">
        <f t="shared" si="8"/>
        <v>7.9022590911281998E-2</v>
      </c>
      <c r="X22">
        <f t="shared" si="9"/>
        <v>4.9527449203037047E-2</v>
      </c>
      <c r="Y22">
        <f t="shared" si="10"/>
        <v>123.91476606243278</v>
      </c>
      <c r="Z22">
        <f t="shared" si="11"/>
        <v>31.890754404142829</v>
      </c>
      <c r="AA22">
        <f t="shared" si="12"/>
        <v>30.9691096774194</v>
      </c>
      <c r="AB22">
        <f t="shared" si="13"/>
        <v>4.5034385525031535</v>
      </c>
      <c r="AC22">
        <f t="shared" si="14"/>
        <v>71.295662056554519</v>
      </c>
      <c r="AD22">
        <f t="shared" si="15"/>
        <v>3.2715874984883473</v>
      </c>
      <c r="AE22">
        <f t="shared" si="16"/>
        <v>4.5887609485878613</v>
      </c>
      <c r="AF22">
        <f t="shared" si="17"/>
        <v>1.2318510540148062</v>
      </c>
      <c r="AG22">
        <f t="shared" si="18"/>
        <v>-44.80076168999193</v>
      </c>
      <c r="AH22">
        <f t="shared" si="19"/>
        <v>40.022282980679179</v>
      </c>
      <c r="AI22">
        <f t="shared" si="20"/>
        <v>3.994353690819751</v>
      </c>
      <c r="AJ22">
        <f t="shared" si="21"/>
        <v>123.13064104393978</v>
      </c>
      <c r="AK22">
        <v>-4.1264533032565998E-2</v>
      </c>
      <c r="AL22">
        <v>4.6323053300693202E-2</v>
      </c>
      <c r="AM22">
        <v>3.46058385431999</v>
      </c>
      <c r="AN22">
        <v>4</v>
      </c>
      <c r="AO22">
        <v>1</v>
      </c>
      <c r="AP22">
        <f t="shared" si="22"/>
        <v>1</v>
      </c>
      <c r="AQ22">
        <f t="shared" si="23"/>
        <v>0</v>
      </c>
      <c r="AR22">
        <f t="shared" si="24"/>
        <v>51875.471651951128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632.21979251552148</v>
      </c>
      <c r="BE22">
        <f t="shared" si="29"/>
        <v>-0.28651178213046552</v>
      </c>
      <c r="BF22" t="e">
        <f t="shared" si="30"/>
        <v>#DIV/0!</v>
      </c>
      <c r="BG22" t="e">
        <f t="shared" si="31"/>
        <v>#DIV/0!</v>
      </c>
      <c r="BH22">
        <f t="shared" si="32"/>
        <v>-4.5318382233886081E-4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749.96438709677398</v>
      </c>
      <c r="BR22">
        <f t="shared" si="40"/>
        <v>632.21979251552148</v>
      </c>
      <c r="BS22">
        <f t="shared" si="41"/>
        <v>0.84299975224549029</v>
      </c>
      <c r="BT22">
        <f t="shared" si="42"/>
        <v>0.19599950449098061</v>
      </c>
      <c r="BU22">
        <v>6</v>
      </c>
      <c r="BV22">
        <v>0.5</v>
      </c>
      <c r="BW22" t="s">
        <v>241</v>
      </c>
      <c r="BX22">
        <v>1581521215.09677</v>
      </c>
      <c r="BY22">
        <v>100.13042903225799</v>
      </c>
      <c r="BZ22">
        <v>99.945648387096796</v>
      </c>
      <c r="CA22">
        <v>32.811374193548403</v>
      </c>
      <c r="CB22">
        <v>31.8288677419355</v>
      </c>
      <c r="CC22">
        <v>600.03119354838702</v>
      </c>
      <c r="CD22">
        <v>99.509183870967703</v>
      </c>
      <c r="CE22">
        <v>0.199760935483871</v>
      </c>
      <c r="CF22">
        <v>31.2986096774194</v>
      </c>
      <c r="CG22">
        <v>30.9691096774194</v>
      </c>
      <c r="CH22">
        <v>999.9</v>
      </c>
      <c r="CI22">
        <v>0</v>
      </c>
      <c r="CJ22">
        <v>0</v>
      </c>
      <c r="CK22">
        <v>10000.225483871</v>
      </c>
      <c r="CL22">
        <v>0</v>
      </c>
      <c r="CM22">
        <v>7.0520645161290298</v>
      </c>
      <c r="CN22">
        <v>749.96438709677398</v>
      </c>
      <c r="CO22">
        <v>0.90000483870967696</v>
      </c>
      <c r="CP22">
        <v>9.9995135483870998E-2</v>
      </c>
      <c r="CQ22">
        <v>0</v>
      </c>
      <c r="CR22">
        <v>2.6740161290322599</v>
      </c>
      <c r="CS22">
        <v>0</v>
      </c>
      <c r="CT22">
        <v>8601.85419354839</v>
      </c>
      <c r="CU22">
        <v>6849.5206451612903</v>
      </c>
      <c r="CV22">
        <v>40.691064516129003</v>
      </c>
      <c r="CW22">
        <v>44.436999999999998</v>
      </c>
      <c r="CX22">
        <v>42.75</v>
      </c>
      <c r="CY22">
        <v>42.961387096774203</v>
      </c>
      <c r="CZ22">
        <v>41.311999999999998</v>
      </c>
      <c r="DA22">
        <v>674.97193548387099</v>
      </c>
      <c r="DB22">
        <v>74.989999999999995</v>
      </c>
      <c r="DC22">
        <v>0</v>
      </c>
      <c r="DD22">
        <v>1581521236.2</v>
      </c>
      <c r="DE22">
        <v>2.6598557692307701</v>
      </c>
      <c r="DF22">
        <v>-1.2488632459560201</v>
      </c>
      <c r="DG22">
        <v>174.164443906494</v>
      </c>
      <c r="DH22">
        <v>8552.6996153846194</v>
      </c>
      <c r="DI22">
        <v>15</v>
      </c>
      <c r="DJ22">
        <v>100</v>
      </c>
      <c r="DK22">
        <v>100</v>
      </c>
      <c r="DL22">
        <v>2.2410000000000001</v>
      </c>
      <c r="DM22">
        <v>0.497</v>
      </c>
      <c r="DN22">
        <v>2</v>
      </c>
      <c r="DO22">
        <v>644.12800000000004</v>
      </c>
      <c r="DP22">
        <v>340.63600000000002</v>
      </c>
      <c r="DQ22">
        <v>30.5943</v>
      </c>
      <c r="DR22">
        <v>31.183900000000001</v>
      </c>
      <c r="DS22">
        <v>30.000399999999999</v>
      </c>
      <c r="DT22">
        <v>31.102799999999998</v>
      </c>
      <c r="DU22">
        <v>31.125900000000001</v>
      </c>
      <c r="DV22">
        <v>7.4735199999999997</v>
      </c>
      <c r="DW22">
        <v>21.934899999999999</v>
      </c>
      <c r="DX22">
        <v>100</v>
      </c>
      <c r="DY22">
        <v>30.617899999999999</v>
      </c>
      <c r="DZ22">
        <v>100</v>
      </c>
      <c r="EA22">
        <v>31.895299999999999</v>
      </c>
      <c r="EB22">
        <v>100.045</v>
      </c>
      <c r="EC22">
        <v>100.61499999999999</v>
      </c>
    </row>
    <row r="23" spans="1:133" x14ac:dyDescent="0.25">
      <c r="A23">
        <v>7</v>
      </c>
      <c r="B23">
        <v>1581521296.5</v>
      </c>
      <c r="C23">
        <v>485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1581521275.2741899</v>
      </c>
      <c r="O23">
        <f t="shared" si="0"/>
        <v>1.0104337518975926E-3</v>
      </c>
      <c r="P23">
        <f t="shared" si="1"/>
        <v>-0.30510412537180148</v>
      </c>
      <c r="Q23">
        <f t="shared" si="2"/>
        <v>75.207958064516106</v>
      </c>
      <c r="R23">
        <f t="shared" si="3"/>
        <v>79.820051846001022</v>
      </c>
      <c r="S23">
        <f t="shared" si="4"/>
        <v>7.9588095213059438</v>
      </c>
      <c r="T23">
        <f t="shared" si="5"/>
        <v>7.4989404150811385</v>
      </c>
      <c r="U23">
        <f t="shared" si="6"/>
        <v>8.000080045876154E-2</v>
      </c>
      <c r="V23">
        <f t="shared" si="7"/>
        <v>2.2529235660162956</v>
      </c>
      <c r="W23">
        <f t="shared" si="8"/>
        <v>7.845546319952601E-2</v>
      </c>
      <c r="X23">
        <f t="shared" si="9"/>
        <v>4.917102063940175E-2</v>
      </c>
      <c r="Y23">
        <f t="shared" si="10"/>
        <v>123.919021227388</v>
      </c>
      <c r="Z23">
        <f t="shared" si="11"/>
        <v>31.921473895052266</v>
      </c>
      <c r="AA23">
        <f t="shared" si="12"/>
        <v>31.000974193548402</v>
      </c>
      <c r="AB23">
        <f t="shared" si="13"/>
        <v>4.5116289055509533</v>
      </c>
      <c r="AC23">
        <f t="shared" si="14"/>
        <v>71.30993043694312</v>
      </c>
      <c r="AD23">
        <f t="shared" si="15"/>
        <v>3.2776232915845114</v>
      </c>
      <c r="AE23">
        <f t="shared" si="16"/>
        <v>4.5963069540262689</v>
      </c>
      <c r="AF23">
        <f t="shared" si="17"/>
        <v>1.2340056139664419</v>
      </c>
      <c r="AG23">
        <f t="shared" si="18"/>
        <v>-44.560128458683835</v>
      </c>
      <c r="AH23">
        <f t="shared" si="19"/>
        <v>39.658915223796839</v>
      </c>
      <c r="AI23">
        <f t="shared" si="20"/>
        <v>3.9594069441752855</v>
      </c>
      <c r="AJ23">
        <f t="shared" si="21"/>
        <v>122.97721493667629</v>
      </c>
      <c r="AK23">
        <v>-4.1262500225527098E-2</v>
      </c>
      <c r="AL23">
        <v>4.6320771296708502E-2</v>
      </c>
      <c r="AM23">
        <v>3.4604489463550201</v>
      </c>
      <c r="AN23">
        <v>4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51868.108749190418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632.24115290335078</v>
      </c>
      <c r="BE23">
        <f t="shared" si="29"/>
        <v>-0.30510412537180148</v>
      </c>
      <c r="BF23" t="e">
        <f t="shared" si="30"/>
        <v>#DIV/0!</v>
      </c>
      <c r="BG23" t="e">
        <f t="shared" si="31"/>
        <v>#DIV/0!</v>
      </c>
      <c r="BH23">
        <f t="shared" si="32"/>
        <v>-4.8257555518288454E-4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749.98967741935496</v>
      </c>
      <c r="BR23">
        <f t="shared" si="40"/>
        <v>632.24115290335078</v>
      </c>
      <c r="BS23">
        <f t="shared" si="41"/>
        <v>0.84299980644911543</v>
      </c>
      <c r="BT23">
        <f t="shared" si="42"/>
        <v>0.19599961289823095</v>
      </c>
      <c r="BU23">
        <v>6</v>
      </c>
      <c r="BV23">
        <v>0.5</v>
      </c>
      <c r="BW23" t="s">
        <v>241</v>
      </c>
      <c r="BX23">
        <v>1581521275.2741899</v>
      </c>
      <c r="BY23">
        <v>75.207958064516106</v>
      </c>
      <c r="BZ23">
        <v>74.978854838709694</v>
      </c>
      <c r="CA23">
        <v>32.871758064516101</v>
      </c>
      <c r="CB23">
        <v>31.894574193548401</v>
      </c>
      <c r="CC23">
        <v>600.02158064516095</v>
      </c>
      <c r="CD23">
        <v>99.509722580645203</v>
      </c>
      <c r="CE23">
        <v>0.199677967741935</v>
      </c>
      <c r="CF23">
        <v>31.3274935483871</v>
      </c>
      <c r="CG23">
        <v>31.000974193548402</v>
      </c>
      <c r="CH23">
        <v>999.9</v>
      </c>
      <c r="CI23">
        <v>0</v>
      </c>
      <c r="CJ23">
        <v>0</v>
      </c>
      <c r="CK23">
        <v>9999.6787096774206</v>
      </c>
      <c r="CL23">
        <v>0</v>
      </c>
      <c r="CM23">
        <v>4.8667716129032197</v>
      </c>
      <c r="CN23">
        <v>749.98967741935496</v>
      </c>
      <c r="CO23">
        <v>0.90000609677419396</v>
      </c>
      <c r="CP23">
        <v>9.9993874193548396E-2</v>
      </c>
      <c r="CQ23">
        <v>0</v>
      </c>
      <c r="CR23">
        <v>2.6360725806451599</v>
      </c>
      <c r="CS23">
        <v>0</v>
      </c>
      <c r="CT23">
        <v>8318.9896774193494</v>
      </c>
      <c r="CU23">
        <v>6849.7538709677401</v>
      </c>
      <c r="CV23">
        <v>40.658999999999999</v>
      </c>
      <c r="CW23">
        <v>44.412999999999997</v>
      </c>
      <c r="CX23">
        <v>42.564290322580597</v>
      </c>
      <c r="CY23">
        <v>42.918999999999997</v>
      </c>
      <c r="CZ23">
        <v>41.287999999999997</v>
      </c>
      <c r="DA23">
        <v>674.99612903225795</v>
      </c>
      <c r="DB23">
        <v>74.994193548387102</v>
      </c>
      <c r="DC23">
        <v>0</v>
      </c>
      <c r="DD23">
        <v>1581521296.8</v>
      </c>
      <c r="DE23">
        <v>2.61809615384615</v>
      </c>
      <c r="DF23">
        <v>1.4403760735408999</v>
      </c>
      <c r="DG23">
        <v>8.6471794334150296</v>
      </c>
      <c r="DH23">
        <v>8321.0349999999999</v>
      </c>
      <c r="DI23">
        <v>15</v>
      </c>
      <c r="DJ23">
        <v>100</v>
      </c>
      <c r="DK23">
        <v>100</v>
      </c>
      <c r="DL23">
        <v>2.1379999999999999</v>
      </c>
      <c r="DM23">
        <v>0.498</v>
      </c>
      <c r="DN23">
        <v>2</v>
      </c>
      <c r="DO23">
        <v>644.88499999999999</v>
      </c>
      <c r="DP23">
        <v>340.63499999999999</v>
      </c>
      <c r="DQ23">
        <v>30.578099999999999</v>
      </c>
      <c r="DR23">
        <v>31.197500000000002</v>
      </c>
      <c r="DS23">
        <v>30.0002</v>
      </c>
      <c r="DT23">
        <v>31.1145</v>
      </c>
      <c r="DU23">
        <v>31.137599999999999</v>
      </c>
      <c r="DV23">
        <v>6.3136900000000002</v>
      </c>
      <c r="DW23">
        <v>21.526700000000002</v>
      </c>
      <c r="DX23">
        <v>100</v>
      </c>
      <c r="DY23">
        <v>30.569900000000001</v>
      </c>
      <c r="DZ23">
        <v>75</v>
      </c>
      <c r="EA23">
        <v>31.963799999999999</v>
      </c>
      <c r="EB23">
        <v>100.04300000000001</v>
      </c>
      <c r="EC23">
        <v>100.61</v>
      </c>
    </row>
    <row r="24" spans="1:133" x14ac:dyDescent="0.25">
      <c r="A24">
        <v>8</v>
      </c>
      <c r="B24">
        <v>1581521360.5</v>
      </c>
      <c r="C24">
        <v>549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1581521338.3064499</v>
      </c>
      <c r="O24">
        <f t="shared" si="0"/>
        <v>1.0117449599559556E-3</v>
      </c>
      <c r="P24">
        <f t="shared" si="1"/>
        <v>-0.50297306616654758</v>
      </c>
      <c r="Q24">
        <f t="shared" si="2"/>
        <v>50.432193548387097</v>
      </c>
      <c r="R24">
        <f t="shared" si="3"/>
        <v>59.457281310498757</v>
      </c>
      <c r="S24">
        <f t="shared" si="4"/>
        <v>5.9284766603349164</v>
      </c>
      <c r="T24">
        <f t="shared" si="5"/>
        <v>5.0285865043128384</v>
      </c>
      <c r="U24">
        <f t="shared" si="6"/>
        <v>8.0663338717783403E-2</v>
      </c>
      <c r="V24">
        <f t="shared" si="7"/>
        <v>2.2518517453993283</v>
      </c>
      <c r="W24">
        <f t="shared" si="8"/>
        <v>7.9091838476164175E-2</v>
      </c>
      <c r="X24">
        <f t="shared" si="9"/>
        <v>4.9571042053947627E-2</v>
      </c>
      <c r="Y24">
        <f t="shared" si="10"/>
        <v>123.91777544088579</v>
      </c>
      <c r="Z24">
        <f t="shared" si="11"/>
        <v>31.934655659869463</v>
      </c>
      <c r="AA24">
        <f t="shared" si="12"/>
        <v>31.007570967741898</v>
      </c>
      <c r="AB24">
        <f t="shared" si="13"/>
        <v>4.513326139360462</v>
      </c>
      <c r="AC24">
        <f t="shared" si="14"/>
        <v>71.475440921793947</v>
      </c>
      <c r="AD24">
        <f t="shared" si="15"/>
        <v>3.2877306655102316</v>
      </c>
      <c r="AE24">
        <f t="shared" si="16"/>
        <v>4.5998046645246404</v>
      </c>
      <c r="AF24">
        <f t="shared" si="17"/>
        <v>1.2255954738502304</v>
      </c>
      <c r="AG24">
        <f t="shared" si="18"/>
        <v>-44.617952734057646</v>
      </c>
      <c r="AH24">
        <f t="shared" si="19"/>
        <v>40.46283875280885</v>
      </c>
      <c r="AI24">
        <f t="shared" si="20"/>
        <v>4.0419887303802202</v>
      </c>
      <c r="AJ24">
        <f t="shared" si="21"/>
        <v>123.80465019001723</v>
      </c>
      <c r="AK24">
        <v>-4.1233617541702197E-2</v>
      </c>
      <c r="AL24">
        <v>4.62883479538529E-2</v>
      </c>
      <c r="AM24">
        <v>3.4585318891774901</v>
      </c>
      <c r="AN24">
        <v>3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51831.012847832171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632.23486345115941</v>
      </c>
      <c r="BE24">
        <f t="shared" si="29"/>
        <v>-0.50297306616654758</v>
      </c>
      <c r="BF24" t="e">
        <f t="shared" si="30"/>
        <v>#DIV/0!</v>
      </c>
      <c r="BG24" t="e">
        <f t="shared" si="31"/>
        <v>#DIV/0!</v>
      </c>
      <c r="BH24">
        <f t="shared" si="32"/>
        <v>-7.9554781813357344E-4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749.98222580645199</v>
      </c>
      <c r="BR24">
        <f t="shared" si="40"/>
        <v>632.23486345115941</v>
      </c>
      <c r="BS24">
        <f t="shared" si="41"/>
        <v>0.84299979612359555</v>
      </c>
      <c r="BT24">
        <f t="shared" si="42"/>
        <v>0.1959995922471911</v>
      </c>
      <c r="BU24">
        <v>6</v>
      </c>
      <c r="BV24">
        <v>0.5</v>
      </c>
      <c r="BW24" t="s">
        <v>241</v>
      </c>
      <c r="BX24">
        <v>1581521338.3064499</v>
      </c>
      <c r="BY24">
        <v>50.432193548387097</v>
      </c>
      <c r="BZ24">
        <v>49.980267741935499</v>
      </c>
      <c r="CA24">
        <v>32.972977419354798</v>
      </c>
      <c r="CB24">
        <v>31.994641935483902</v>
      </c>
      <c r="CC24">
        <v>600.03019354838705</v>
      </c>
      <c r="CD24">
        <v>99.510106451612899</v>
      </c>
      <c r="CE24">
        <v>0.19974454838709699</v>
      </c>
      <c r="CF24">
        <v>31.340867741935501</v>
      </c>
      <c r="CG24">
        <v>31.007570967741898</v>
      </c>
      <c r="CH24">
        <v>999.9</v>
      </c>
      <c r="CI24">
        <v>0</v>
      </c>
      <c r="CJ24">
        <v>0</v>
      </c>
      <c r="CK24">
        <v>9992.6406451612893</v>
      </c>
      <c r="CL24">
        <v>0</v>
      </c>
      <c r="CM24">
        <v>5.0504290322580596</v>
      </c>
      <c r="CN24">
        <v>749.98222580645199</v>
      </c>
      <c r="CO24">
        <v>0.90000483870967696</v>
      </c>
      <c r="CP24">
        <v>9.9995135483870998E-2</v>
      </c>
      <c r="CQ24">
        <v>0</v>
      </c>
      <c r="CR24">
        <v>2.7149112903225801</v>
      </c>
      <c r="CS24">
        <v>0</v>
      </c>
      <c r="CT24">
        <v>8460.9183870967809</v>
      </c>
      <c r="CU24">
        <v>6849.6816129032304</v>
      </c>
      <c r="CV24">
        <v>40.652999999999999</v>
      </c>
      <c r="CW24">
        <v>44.396999999999998</v>
      </c>
      <c r="CX24">
        <v>42.4694838709677</v>
      </c>
      <c r="CY24">
        <v>42.902999999999999</v>
      </c>
      <c r="CZ24">
        <v>41.271999999999998</v>
      </c>
      <c r="DA24">
        <v>674.98709677419299</v>
      </c>
      <c r="DB24">
        <v>74.992903225806401</v>
      </c>
      <c r="DC24">
        <v>0</v>
      </c>
      <c r="DD24">
        <v>1581521360.4000001</v>
      </c>
      <c r="DE24">
        <v>2.6799615384615398</v>
      </c>
      <c r="DF24">
        <v>-1.30574361650694</v>
      </c>
      <c r="DG24">
        <v>-1039.6567530947</v>
      </c>
      <c r="DH24">
        <v>8656.51384615385</v>
      </c>
      <c r="DI24">
        <v>15</v>
      </c>
      <c r="DJ24">
        <v>100</v>
      </c>
      <c r="DK24">
        <v>100</v>
      </c>
      <c r="DL24">
        <v>2.153</v>
      </c>
      <c r="DM24">
        <v>0.497</v>
      </c>
      <c r="DN24">
        <v>2</v>
      </c>
      <c r="DO24">
        <v>645.51700000000005</v>
      </c>
      <c r="DP24">
        <v>340.68099999999998</v>
      </c>
      <c r="DQ24">
        <v>30.463999999999999</v>
      </c>
      <c r="DR24">
        <v>31.2057</v>
      </c>
      <c r="DS24">
        <v>30</v>
      </c>
      <c r="DT24">
        <v>31.123999999999999</v>
      </c>
      <c r="DU24">
        <v>31.145700000000001</v>
      </c>
      <c r="DV24">
        <v>5.1621899999999998</v>
      </c>
      <c r="DW24">
        <v>21.386199999999999</v>
      </c>
      <c r="DX24">
        <v>100</v>
      </c>
      <c r="DY24">
        <v>30.497699999999998</v>
      </c>
      <c r="DZ24">
        <v>50</v>
      </c>
      <c r="EA24">
        <v>32.010599999999997</v>
      </c>
      <c r="EB24">
        <v>100.047</v>
      </c>
      <c r="EC24">
        <v>100.613</v>
      </c>
    </row>
    <row r="25" spans="1:133" x14ac:dyDescent="0.25">
      <c r="A25">
        <v>9</v>
      </c>
      <c r="B25">
        <v>1581521466.5</v>
      </c>
      <c r="C25">
        <v>655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1581521458.5</v>
      </c>
      <c r="O25">
        <f t="shared" si="0"/>
        <v>1.4446678681859044E-3</v>
      </c>
      <c r="P25">
        <f t="shared" si="1"/>
        <v>6.6473372182826802</v>
      </c>
      <c r="Q25">
        <f t="shared" si="2"/>
        <v>392.89774193548402</v>
      </c>
      <c r="R25">
        <f t="shared" si="3"/>
        <v>295.047549071481</v>
      </c>
      <c r="S25">
        <f t="shared" si="4"/>
        <v>29.417532389149489</v>
      </c>
      <c r="T25">
        <f t="shared" si="5"/>
        <v>39.173625015304324</v>
      </c>
      <c r="U25">
        <f t="shared" si="6"/>
        <v>0.11976839913035335</v>
      </c>
      <c r="V25">
        <f t="shared" si="7"/>
        <v>2.2525809622178756</v>
      </c>
      <c r="W25">
        <f t="shared" si="8"/>
        <v>0.11633982154444886</v>
      </c>
      <c r="X25">
        <f t="shared" si="9"/>
        <v>7.3012257182833579E-2</v>
      </c>
      <c r="Y25">
        <f t="shared" si="10"/>
        <v>123.91998016033111</v>
      </c>
      <c r="Z25">
        <f t="shared" si="11"/>
        <v>31.782282077000826</v>
      </c>
      <c r="AA25">
        <f t="shared" si="12"/>
        <v>30.990383870967701</v>
      </c>
      <c r="AB25">
        <f t="shared" si="13"/>
        <v>4.5089053646883732</v>
      </c>
      <c r="AC25">
        <f t="shared" si="14"/>
        <v>72.202463836475701</v>
      </c>
      <c r="AD25">
        <f t="shared" si="15"/>
        <v>3.3194154052084572</v>
      </c>
      <c r="AE25">
        <f t="shared" si="16"/>
        <v>4.5973713760326467</v>
      </c>
      <c r="AF25">
        <f t="shared" si="17"/>
        <v>1.189489959479916</v>
      </c>
      <c r="AG25">
        <f t="shared" si="18"/>
        <v>-63.709852986998385</v>
      </c>
      <c r="AH25">
        <f t="shared" si="19"/>
        <v>41.433368143962703</v>
      </c>
      <c r="AI25">
        <f t="shared" si="20"/>
        <v>4.1370583416169477</v>
      </c>
      <c r="AJ25">
        <f t="shared" si="21"/>
        <v>105.78055365891237</v>
      </c>
      <c r="AK25">
        <v>-4.12532666188693E-2</v>
      </c>
      <c r="AL25">
        <v>4.6310405764326698E-2</v>
      </c>
      <c r="AM25">
        <v>3.45983612591121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51856.167807235695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632.24646164535227</v>
      </c>
      <c r="BE25">
        <f t="shared" si="29"/>
        <v>6.6473372182826802</v>
      </c>
      <c r="BF25" t="e">
        <f t="shared" si="30"/>
        <v>#DIV/0!</v>
      </c>
      <c r="BG25" t="e">
        <f t="shared" si="31"/>
        <v>#DIV/0!</v>
      </c>
      <c r="BH25">
        <f t="shared" si="32"/>
        <v>1.0513838544835367E-2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749.99603225806402</v>
      </c>
      <c r="BR25">
        <f t="shared" si="40"/>
        <v>632.24646164535227</v>
      </c>
      <c r="BS25">
        <f t="shared" si="41"/>
        <v>0.84299974193437377</v>
      </c>
      <c r="BT25">
        <f t="shared" si="42"/>
        <v>0.19599948386874783</v>
      </c>
      <c r="BU25">
        <v>6</v>
      </c>
      <c r="BV25">
        <v>0.5</v>
      </c>
      <c r="BW25" t="s">
        <v>241</v>
      </c>
      <c r="BX25">
        <v>1581521458.5</v>
      </c>
      <c r="BY25">
        <v>392.89774193548402</v>
      </c>
      <c r="BZ25">
        <v>400.11245161290299</v>
      </c>
      <c r="CA25">
        <v>33.292574193548397</v>
      </c>
      <c r="CB25">
        <v>31.896048387096801</v>
      </c>
      <c r="CC25">
        <v>600.01948387096797</v>
      </c>
      <c r="CD25">
        <v>99.504348387096798</v>
      </c>
      <c r="CE25">
        <v>0.20002970967741901</v>
      </c>
      <c r="CF25">
        <v>31.331564516128999</v>
      </c>
      <c r="CG25">
        <v>30.990383870967701</v>
      </c>
      <c r="CH25">
        <v>999.9</v>
      </c>
      <c r="CI25">
        <v>0</v>
      </c>
      <c r="CJ25">
        <v>0</v>
      </c>
      <c r="CK25">
        <v>9997.9809677419398</v>
      </c>
      <c r="CL25">
        <v>0</v>
      </c>
      <c r="CM25">
        <v>5.2138190322580602</v>
      </c>
      <c r="CN25">
        <v>749.99603225806402</v>
      </c>
      <c r="CO25">
        <v>0.90000880645161296</v>
      </c>
      <c r="CP25">
        <v>9.9991158064516195E-2</v>
      </c>
      <c r="CQ25">
        <v>0</v>
      </c>
      <c r="CR25">
        <v>2.5109032258064499</v>
      </c>
      <c r="CS25">
        <v>0</v>
      </c>
      <c r="CT25">
        <v>8133.1132258064499</v>
      </c>
      <c r="CU25">
        <v>6849.8148387096799</v>
      </c>
      <c r="CV25">
        <v>40.655000000000001</v>
      </c>
      <c r="CW25">
        <v>44.424999999999997</v>
      </c>
      <c r="CX25">
        <v>42.540161290322601</v>
      </c>
      <c r="CY25">
        <v>42.883000000000003</v>
      </c>
      <c r="CZ25">
        <v>41.276000000000003</v>
      </c>
      <c r="DA25">
        <v>675.003548387097</v>
      </c>
      <c r="DB25">
        <v>74.993225806451605</v>
      </c>
      <c r="DC25">
        <v>0</v>
      </c>
      <c r="DD25">
        <v>1581521466.5999999</v>
      </c>
      <c r="DE25">
        <v>2.5096923076923101</v>
      </c>
      <c r="DF25">
        <v>0.34220514445787598</v>
      </c>
      <c r="DG25">
        <v>1177.8731618683</v>
      </c>
      <c r="DH25">
        <v>8142.2819230769201</v>
      </c>
      <c r="DI25">
        <v>15</v>
      </c>
      <c r="DJ25">
        <v>100</v>
      </c>
      <c r="DK25">
        <v>100</v>
      </c>
      <c r="DL25">
        <v>3.3340000000000001</v>
      </c>
      <c r="DM25">
        <v>0.499</v>
      </c>
      <c r="DN25">
        <v>2</v>
      </c>
      <c r="DO25">
        <v>663.68600000000004</v>
      </c>
      <c r="DP25">
        <v>343.24900000000002</v>
      </c>
      <c r="DQ25">
        <v>30.560700000000001</v>
      </c>
      <c r="DR25">
        <v>31.2193</v>
      </c>
      <c r="DS25">
        <v>30.0001</v>
      </c>
      <c r="DT25">
        <v>31.1128</v>
      </c>
      <c r="DU25">
        <v>31.139199999999999</v>
      </c>
      <c r="DV25">
        <v>20.990200000000002</v>
      </c>
      <c r="DW25">
        <v>22.801100000000002</v>
      </c>
      <c r="DX25">
        <v>100</v>
      </c>
      <c r="DY25">
        <v>30.572099999999999</v>
      </c>
      <c r="DZ25">
        <v>400</v>
      </c>
      <c r="EA25">
        <v>31.765699999999999</v>
      </c>
      <c r="EB25">
        <v>100.041</v>
      </c>
      <c r="EC25">
        <v>100.611</v>
      </c>
    </row>
    <row r="26" spans="1:133" x14ac:dyDescent="0.25">
      <c r="A26">
        <v>10</v>
      </c>
      <c r="B26">
        <v>1581521560.5</v>
      </c>
      <c r="C26">
        <v>749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1581521552.5</v>
      </c>
      <c r="O26">
        <f t="shared" si="0"/>
        <v>1.3742125719829086E-3</v>
      </c>
      <c r="P26">
        <f t="shared" si="1"/>
        <v>6.9433336143982816</v>
      </c>
      <c r="Q26">
        <f t="shared" si="2"/>
        <v>392.57206451612899</v>
      </c>
      <c r="R26">
        <f t="shared" si="3"/>
        <v>285.81630384753225</v>
      </c>
      <c r="S26">
        <f t="shared" si="4"/>
        <v>28.499309499160017</v>
      </c>
      <c r="T26">
        <f t="shared" si="5"/>
        <v>39.144137744282048</v>
      </c>
      <c r="U26">
        <f t="shared" si="6"/>
        <v>0.11370857909375151</v>
      </c>
      <c r="V26">
        <f t="shared" si="7"/>
        <v>2.254368955295885</v>
      </c>
      <c r="W26">
        <f t="shared" si="8"/>
        <v>0.11061572572984071</v>
      </c>
      <c r="X26">
        <f t="shared" si="9"/>
        <v>6.9405702139538089E-2</v>
      </c>
      <c r="Y26">
        <f t="shared" si="10"/>
        <v>123.92176429472829</v>
      </c>
      <c r="Z26">
        <f t="shared" si="11"/>
        <v>31.811209903775083</v>
      </c>
      <c r="AA26">
        <f t="shared" si="12"/>
        <v>30.9961548387097</v>
      </c>
      <c r="AB26">
        <f t="shared" si="13"/>
        <v>4.5103893218858202</v>
      </c>
      <c r="AC26">
        <f t="shared" si="14"/>
        <v>72.19659850486353</v>
      </c>
      <c r="AD26">
        <f t="shared" si="15"/>
        <v>3.3202786565296925</v>
      </c>
      <c r="AE26">
        <f t="shared" si="16"/>
        <v>4.5989405668551289</v>
      </c>
      <c r="AF26">
        <f t="shared" si="17"/>
        <v>1.1901106653561278</v>
      </c>
      <c r="AG26">
        <f t="shared" si="18"/>
        <v>-60.602774424446267</v>
      </c>
      <c r="AH26">
        <f t="shared" si="19"/>
        <v>41.494092024581789</v>
      </c>
      <c r="AI26">
        <f t="shared" si="20"/>
        <v>4.1400758434190275</v>
      </c>
      <c r="AJ26">
        <f t="shared" si="21"/>
        <v>108.95315773828284</v>
      </c>
      <c r="AK26">
        <v>-4.1301469334224801E-2</v>
      </c>
      <c r="AL26">
        <v>4.6364517535102998E-2</v>
      </c>
      <c r="AM26">
        <v>3.4630347461173598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51913.416064640507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632.25615541906177</v>
      </c>
      <c r="BE26">
        <f t="shared" si="29"/>
        <v>6.9433336143982816</v>
      </c>
      <c r="BF26" t="e">
        <f t="shared" si="30"/>
        <v>#DIV/0!</v>
      </c>
      <c r="BG26" t="e">
        <f t="shared" si="31"/>
        <v>#DIV/0!</v>
      </c>
      <c r="BH26">
        <f t="shared" si="32"/>
        <v>1.0981836325177749E-2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750.007612903226</v>
      </c>
      <c r="BR26">
        <f t="shared" si="40"/>
        <v>632.25615541906177</v>
      </c>
      <c r="BS26">
        <f t="shared" si="41"/>
        <v>0.84299965032573898</v>
      </c>
      <c r="BT26">
        <f t="shared" si="42"/>
        <v>0.195999300651478</v>
      </c>
      <c r="BU26">
        <v>6</v>
      </c>
      <c r="BV26">
        <v>0.5</v>
      </c>
      <c r="BW26" t="s">
        <v>241</v>
      </c>
      <c r="BX26">
        <v>1581521552.5</v>
      </c>
      <c r="BY26">
        <v>392.57206451612899</v>
      </c>
      <c r="BZ26">
        <v>400.05461290322597</v>
      </c>
      <c r="CA26">
        <v>33.298693548387099</v>
      </c>
      <c r="CB26">
        <v>31.9702870967742</v>
      </c>
      <c r="CC26">
        <v>600.02106451612894</v>
      </c>
      <c r="CD26">
        <v>99.511974193548397</v>
      </c>
      <c r="CE26">
        <v>0.200005548387097</v>
      </c>
      <c r="CF26">
        <v>31.337564516129</v>
      </c>
      <c r="CG26">
        <v>30.9961548387097</v>
      </c>
      <c r="CH26">
        <v>999.9</v>
      </c>
      <c r="CI26">
        <v>0</v>
      </c>
      <c r="CJ26">
        <v>0</v>
      </c>
      <c r="CK26">
        <v>10008.8961290323</v>
      </c>
      <c r="CL26">
        <v>0</v>
      </c>
      <c r="CM26">
        <v>6.9126993548387103</v>
      </c>
      <c r="CN26">
        <v>750.007612903226</v>
      </c>
      <c r="CO26">
        <v>0.90000890322580596</v>
      </c>
      <c r="CP26">
        <v>9.9991061290322605E-2</v>
      </c>
      <c r="CQ26">
        <v>0</v>
      </c>
      <c r="CR26">
        <v>2.5767903225806501</v>
      </c>
      <c r="CS26">
        <v>0</v>
      </c>
      <c r="CT26">
        <v>8300.4212903225798</v>
      </c>
      <c r="CU26">
        <v>6849.9206451612899</v>
      </c>
      <c r="CV26">
        <v>40.674999999999997</v>
      </c>
      <c r="CW26">
        <v>44.437064516128999</v>
      </c>
      <c r="CX26">
        <v>42.489548387096697</v>
      </c>
      <c r="CY26">
        <v>42.912999999999997</v>
      </c>
      <c r="CZ26">
        <v>41.286000000000001</v>
      </c>
      <c r="DA26">
        <v>675.01483870967695</v>
      </c>
      <c r="DB26">
        <v>74.991935483870904</v>
      </c>
      <c r="DC26">
        <v>0</v>
      </c>
      <c r="DD26">
        <v>1581521560.8</v>
      </c>
      <c r="DE26">
        <v>2.5565192307692302</v>
      </c>
      <c r="DF26">
        <v>-0.26181196553595898</v>
      </c>
      <c r="DG26">
        <v>-88.874530105301901</v>
      </c>
      <c r="DH26">
        <v>8299.5407692307708</v>
      </c>
      <c r="DI26">
        <v>15</v>
      </c>
      <c r="DJ26">
        <v>100</v>
      </c>
      <c r="DK26">
        <v>100</v>
      </c>
      <c r="DL26">
        <v>3.282</v>
      </c>
      <c r="DM26">
        <v>0.495</v>
      </c>
      <c r="DN26">
        <v>2</v>
      </c>
      <c r="DO26">
        <v>663.71799999999996</v>
      </c>
      <c r="DP26">
        <v>343.142</v>
      </c>
      <c r="DQ26">
        <v>30.502199999999998</v>
      </c>
      <c r="DR26">
        <v>31.237400000000001</v>
      </c>
      <c r="DS26">
        <v>30.0001</v>
      </c>
      <c r="DT26">
        <v>31.132000000000001</v>
      </c>
      <c r="DU26">
        <v>31.1584</v>
      </c>
      <c r="DV26">
        <v>20.9862</v>
      </c>
      <c r="DW26">
        <v>23.017900000000001</v>
      </c>
      <c r="DX26">
        <v>100</v>
      </c>
      <c r="DY26">
        <v>30.498200000000001</v>
      </c>
      <c r="DZ26">
        <v>400</v>
      </c>
      <c r="EA26">
        <v>31.785799999999998</v>
      </c>
      <c r="EB26">
        <v>100.039</v>
      </c>
      <c r="EC26">
        <v>100.608</v>
      </c>
    </row>
    <row r="27" spans="1:133" x14ac:dyDescent="0.25">
      <c r="A27">
        <v>11</v>
      </c>
      <c r="B27">
        <v>1581521641.5</v>
      </c>
      <c r="C27">
        <v>830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1581521633.5</v>
      </c>
      <c r="O27">
        <f t="shared" si="0"/>
        <v>1.3749338632410178E-3</v>
      </c>
      <c r="P27">
        <f t="shared" si="1"/>
        <v>7.1172691261798429</v>
      </c>
      <c r="Q27">
        <f t="shared" si="2"/>
        <v>392.399612903226</v>
      </c>
      <c r="R27">
        <f t="shared" si="3"/>
        <v>283.51173453697459</v>
      </c>
      <c r="S27">
        <f t="shared" si="4"/>
        <v>28.267546646694424</v>
      </c>
      <c r="T27">
        <f t="shared" si="5"/>
        <v>39.124216075226244</v>
      </c>
      <c r="U27">
        <f t="shared" si="6"/>
        <v>0.11408807209685795</v>
      </c>
      <c r="V27">
        <f t="shared" si="7"/>
        <v>2.2526509964321715</v>
      </c>
      <c r="W27">
        <f t="shared" si="8"/>
        <v>0.11097253988153083</v>
      </c>
      <c r="X27">
        <f t="shared" si="9"/>
        <v>6.9630669088341632E-2</v>
      </c>
      <c r="Y27">
        <f t="shared" si="10"/>
        <v>123.92025653730559</v>
      </c>
      <c r="Z27">
        <f t="shared" si="11"/>
        <v>31.777825682071235</v>
      </c>
      <c r="AA27">
        <f t="shared" si="12"/>
        <v>30.984529032258099</v>
      </c>
      <c r="AB27">
        <f t="shared" si="13"/>
        <v>4.5074002753582709</v>
      </c>
      <c r="AC27">
        <f t="shared" si="14"/>
        <v>72.340405997603469</v>
      </c>
      <c r="AD27">
        <f t="shared" si="15"/>
        <v>3.3205628869731711</v>
      </c>
      <c r="AE27">
        <f t="shared" si="16"/>
        <v>4.5901911126724624</v>
      </c>
      <c r="AF27">
        <f t="shared" si="17"/>
        <v>1.1868373883850998</v>
      </c>
      <c r="AG27">
        <f t="shared" si="18"/>
        <v>-60.634583368928887</v>
      </c>
      <c r="AH27">
        <f t="shared" si="19"/>
        <v>38.808703746571545</v>
      </c>
      <c r="AI27">
        <f t="shared" si="20"/>
        <v>3.8742320790584324</v>
      </c>
      <c r="AJ27">
        <f t="shared" si="21"/>
        <v>105.96860899400667</v>
      </c>
      <c r="AK27">
        <v>-4.1255154026120601E-2</v>
      </c>
      <c r="AL27">
        <v>4.63125245443122E-2</v>
      </c>
      <c r="AM27">
        <v>3.4599613941066401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51863.140537182924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632.24867922466876</v>
      </c>
      <c r="BE27">
        <f t="shared" si="29"/>
        <v>7.1172691261798429</v>
      </c>
      <c r="BF27" t="e">
        <f t="shared" si="30"/>
        <v>#DIV/0!</v>
      </c>
      <c r="BG27" t="e">
        <f t="shared" si="31"/>
        <v>#DIV/0!</v>
      </c>
      <c r="BH27">
        <f t="shared" si="32"/>
        <v>1.1257072351511754E-2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749.998774193548</v>
      </c>
      <c r="BR27">
        <f t="shared" si="40"/>
        <v>632.24867922466876</v>
      </c>
      <c r="BS27">
        <f t="shared" si="41"/>
        <v>0.84299961677205071</v>
      </c>
      <c r="BT27">
        <f t="shared" si="42"/>
        <v>0.19599923354410154</v>
      </c>
      <c r="BU27">
        <v>6</v>
      </c>
      <c r="BV27">
        <v>0.5</v>
      </c>
      <c r="BW27" t="s">
        <v>241</v>
      </c>
      <c r="BX27">
        <v>1581521633.5</v>
      </c>
      <c r="BY27">
        <v>392.399612903226</v>
      </c>
      <c r="BZ27">
        <v>400.056193548387</v>
      </c>
      <c r="CA27">
        <v>33.303864516129003</v>
      </c>
      <c r="CB27">
        <v>31.974758064516099</v>
      </c>
      <c r="CC27">
        <v>600.01661290322602</v>
      </c>
      <c r="CD27">
        <v>99.505029032258093</v>
      </c>
      <c r="CE27">
        <v>0.20000325806451599</v>
      </c>
      <c r="CF27">
        <v>31.3040870967742</v>
      </c>
      <c r="CG27">
        <v>30.984529032258099</v>
      </c>
      <c r="CH27">
        <v>999.9</v>
      </c>
      <c r="CI27">
        <v>0</v>
      </c>
      <c r="CJ27">
        <v>0</v>
      </c>
      <c r="CK27">
        <v>9998.3700000000008</v>
      </c>
      <c r="CL27">
        <v>0</v>
      </c>
      <c r="CM27">
        <v>6.1053548387096797</v>
      </c>
      <c r="CN27">
        <v>749.998774193548</v>
      </c>
      <c r="CO27">
        <v>0.90000890322580596</v>
      </c>
      <c r="CP27">
        <v>9.9991061290322605E-2</v>
      </c>
      <c r="CQ27">
        <v>0</v>
      </c>
      <c r="CR27">
        <v>2.6248225806451599</v>
      </c>
      <c r="CS27">
        <v>0</v>
      </c>
      <c r="CT27">
        <v>8246.6441935483908</v>
      </c>
      <c r="CU27">
        <v>6849.8412903225799</v>
      </c>
      <c r="CV27">
        <v>40.664999999999999</v>
      </c>
      <c r="CW27">
        <v>44.436999999999998</v>
      </c>
      <c r="CX27">
        <v>42.538129032258098</v>
      </c>
      <c r="CY27">
        <v>42.899000000000001</v>
      </c>
      <c r="CZ27">
        <v>41.283999999999999</v>
      </c>
      <c r="DA27">
        <v>675.00580645161301</v>
      </c>
      <c r="DB27">
        <v>74.989999999999995</v>
      </c>
      <c r="DC27">
        <v>0</v>
      </c>
      <c r="DD27">
        <v>1581521641.8</v>
      </c>
      <c r="DE27">
        <v>2.63047115384615</v>
      </c>
      <c r="DF27">
        <v>0.69669230887631395</v>
      </c>
      <c r="DG27">
        <v>535.37743614198496</v>
      </c>
      <c r="DH27">
        <v>8249.0119230769196</v>
      </c>
      <c r="DI27">
        <v>15</v>
      </c>
      <c r="DJ27">
        <v>100</v>
      </c>
      <c r="DK27">
        <v>100</v>
      </c>
      <c r="DL27">
        <v>3.18</v>
      </c>
      <c r="DM27">
        <v>0.49</v>
      </c>
      <c r="DN27">
        <v>2</v>
      </c>
      <c r="DO27">
        <v>663.51099999999997</v>
      </c>
      <c r="DP27">
        <v>342.91800000000001</v>
      </c>
      <c r="DQ27">
        <v>30.5181</v>
      </c>
      <c r="DR27">
        <v>31.2653</v>
      </c>
      <c r="DS27">
        <v>30.0002</v>
      </c>
      <c r="DT27">
        <v>31.154699999999998</v>
      </c>
      <c r="DU27">
        <v>31.180900000000001</v>
      </c>
      <c r="DV27">
        <v>20.984000000000002</v>
      </c>
      <c r="DW27">
        <v>23.171500000000002</v>
      </c>
      <c r="DX27">
        <v>100</v>
      </c>
      <c r="DY27">
        <v>30.529499999999999</v>
      </c>
      <c r="DZ27">
        <v>400</v>
      </c>
      <c r="EA27">
        <v>31.802800000000001</v>
      </c>
      <c r="EB27">
        <v>100.033</v>
      </c>
      <c r="EC27">
        <v>100.604</v>
      </c>
    </row>
    <row r="28" spans="1:133" x14ac:dyDescent="0.25">
      <c r="A28">
        <v>12</v>
      </c>
      <c r="B28">
        <v>1581521723.5</v>
      </c>
      <c r="C28">
        <v>912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1581521715.5</v>
      </c>
      <c r="O28">
        <f t="shared" si="0"/>
        <v>1.4241272074753978E-3</v>
      </c>
      <c r="P28">
        <f t="shared" si="1"/>
        <v>8.4921045046363854</v>
      </c>
      <c r="Q28">
        <f t="shared" si="2"/>
        <v>465.80764516129</v>
      </c>
      <c r="R28">
        <f t="shared" si="3"/>
        <v>339.28267355290228</v>
      </c>
      <c r="S28">
        <f t="shared" si="4"/>
        <v>33.82802974788337</v>
      </c>
      <c r="T28">
        <f t="shared" si="5"/>
        <v>46.443146395598859</v>
      </c>
      <c r="U28">
        <f t="shared" si="6"/>
        <v>0.11747802088039196</v>
      </c>
      <c r="V28">
        <f t="shared" si="7"/>
        <v>2.2516085991660097</v>
      </c>
      <c r="W28">
        <f t="shared" si="8"/>
        <v>0.11417599371949919</v>
      </c>
      <c r="X28">
        <f t="shared" si="9"/>
        <v>7.1648939360152195E-2</v>
      </c>
      <c r="Y28">
        <f t="shared" si="10"/>
        <v>123.92015363802903</v>
      </c>
      <c r="Z28">
        <f t="shared" si="11"/>
        <v>31.788931111644075</v>
      </c>
      <c r="AA28">
        <f t="shared" si="12"/>
        <v>31.014290322580599</v>
      </c>
      <c r="AB28">
        <f t="shared" si="13"/>
        <v>4.5150554827154146</v>
      </c>
      <c r="AC28">
        <f t="shared" si="14"/>
        <v>72.222930928708863</v>
      </c>
      <c r="AD28">
        <f t="shared" si="15"/>
        <v>3.3202972596704532</v>
      </c>
      <c r="AE28">
        <f t="shared" si="16"/>
        <v>4.5972895546816197</v>
      </c>
      <c r="AF28">
        <f t="shared" si="17"/>
        <v>1.1947582230449614</v>
      </c>
      <c r="AG28">
        <f t="shared" si="18"/>
        <v>-62.804009849665043</v>
      </c>
      <c r="AH28">
        <f t="shared" si="19"/>
        <v>38.475526208741762</v>
      </c>
      <c r="AI28">
        <f t="shared" si="20"/>
        <v>3.843828457230515</v>
      </c>
      <c r="AJ28">
        <f t="shared" si="21"/>
        <v>103.43549845433628</v>
      </c>
      <c r="AK28">
        <v>-4.1227067138450799E-2</v>
      </c>
      <c r="AL28">
        <v>4.6280994552356403E-2</v>
      </c>
      <c r="AM28">
        <v>3.4580970488361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51824.633130213508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632.24613967739663</v>
      </c>
      <c r="BE28">
        <f t="shared" si="29"/>
        <v>8.4921045046363854</v>
      </c>
      <c r="BF28" t="e">
        <f t="shared" si="30"/>
        <v>#DIV/0!</v>
      </c>
      <c r="BG28" t="e">
        <f t="shared" si="31"/>
        <v>#DIV/0!</v>
      </c>
      <c r="BH28">
        <f t="shared" si="32"/>
        <v>1.3431643108124754E-2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749.99548387096797</v>
      </c>
      <c r="BR28">
        <f t="shared" si="40"/>
        <v>632.24613967739663</v>
      </c>
      <c r="BS28">
        <f t="shared" si="41"/>
        <v>0.84299992903180021</v>
      </c>
      <c r="BT28">
        <f t="shared" si="42"/>
        <v>0.19599985806360043</v>
      </c>
      <c r="BU28">
        <v>6</v>
      </c>
      <c r="BV28">
        <v>0.5</v>
      </c>
      <c r="BW28" t="s">
        <v>241</v>
      </c>
      <c r="BX28">
        <v>1581521715.5</v>
      </c>
      <c r="BY28">
        <v>465.80764516129</v>
      </c>
      <c r="BZ28">
        <v>474.96280645161301</v>
      </c>
      <c r="CA28">
        <v>33.301358064516101</v>
      </c>
      <c r="CB28">
        <v>31.9247032258064</v>
      </c>
      <c r="CC28">
        <v>600.02048387096795</v>
      </c>
      <c r="CD28">
        <v>99.504525806451596</v>
      </c>
      <c r="CE28">
        <v>0.20003438709677401</v>
      </c>
      <c r="CF28">
        <v>31.331251612903198</v>
      </c>
      <c r="CG28">
        <v>31.014290322580599</v>
      </c>
      <c r="CH28">
        <v>999.9</v>
      </c>
      <c r="CI28">
        <v>0</v>
      </c>
      <c r="CJ28">
        <v>0</v>
      </c>
      <c r="CK28">
        <v>9991.6135483871003</v>
      </c>
      <c r="CL28">
        <v>0</v>
      </c>
      <c r="CM28">
        <v>7.8015467741935502</v>
      </c>
      <c r="CN28">
        <v>749.99548387096797</v>
      </c>
      <c r="CO28">
        <v>0.90000348387096796</v>
      </c>
      <c r="CP28">
        <v>9.9996493548387105E-2</v>
      </c>
      <c r="CQ28">
        <v>0</v>
      </c>
      <c r="CR28">
        <v>2.4552419354838699</v>
      </c>
      <c r="CS28">
        <v>0</v>
      </c>
      <c r="CT28">
        <v>8375.5051612903208</v>
      </c>
      <c r="CU28">
        <v>6849.8025806451597</v>
      </c>
      <c r="CV28">
        <v>40.7033225806451</v>
      </c>
      <c r="CW28">
        <v>44.445129032258002</v>
      </c>
      <c r="CX28">
        <v>42.675193548387099</v>
      </c>
      <c r="CY28">
        <v>42.914999999999999</v>
      </c>
      <c r="CZ28">
        <v>41.293999999999997</v>
      </c>
      <c r="DA28">
        <v>674.99741935483905</v>
      </c>
      <c r="DB28">
        <v>74.997741935483802</v>
      </c>
      <c r="DC28">
        <v>0</v>
      </c>
      <c r="DD28">
        <v>1581521723.4000001</v>
      </c>
      <c r="DE28">
        <v>2.4605961538461498</v>
      </c>
      <c r="DF28">
        <v>-2.0756410208462799</v>
      </c>
      <c r="DG28">
        <v>46.0150426164507</v>
      </c>
      <c r="DH28">
        <v>8375.6823076923101</v>
      </c>
      <c r="DI28">
        <v>15</v>
      </c>
      <c r="DJ28">
        <v>100</v>
      </c>
      <c r="DK28">
        <v>100</v>
      </c>
      <c r="DL28">
        <v>3.403</v>
      </c>
      <c r="DM28">
        <v>0.496</v>
      </c>
      <c r="DN28">
        <v>2</v>
      </c>
      <c r="DO28">
        <v>663.53399999999999</v>
      </c>
      <c r="DP28">
        <v>342.83800000000002</v>
      </c>
      <c r="DQ28">
        <v>30.4406</v>
      </c>
      <c r="DR28">
        <v>31.2849</v>
      </c>
      <c r="DS28">
        <v>30.000299999999999</v>
      </c>
      <c r="DT28">
        <v>31.172999999999998</v>
      </c>
      <c r="DU28">
        <v>31.2</v>
      </c>
      <c r="DV28">
        <v>24.112200000000001</v>
      </c>
      <c r="DW28">
        <v>23.3019</v>
      </c>
      <c r="DX28">
        <v>100</v>
      </c>
      <c r="DY28">
        <v>30.434899999999999</v>
      </c>
      <c r="DZ28">
        <v>475</v>
      </c>
      <c r="EA28">
        <v>31.7746</v>
      </c>
      <c r="EB28">
        <v>100.032</v>
      </c>
      <c r="EC28">
        <v>100.59399999999999</v>
      </c>
    </row>
    <row r="29" spans="1:133" x14ac:dyDescent="0.25">
      <c r="A29">
        <v>13</v>
      </c>
      <c r="B29">
        <v>1581521812.5</v>
      </c>
      <c r="C29">
        <v>1001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1581521804.5</v>
      </c>
      <c r="O29">
        <f t="shared" si="0"/>
        <v>1.403118851483968E-3</v>
      </c>
      <c r="P29">
        <f t="shared" si="1"/>
        <v>10.126226357588441</v>
      </c>
      <c r="Q29">
        <f t="shared" si="2"/>
        <v>564.087516129032</v>
      </c>
      <c r="R29">
        <f t="shared" si="3"/>
        <v>411.56748554146247</v>
      </c>
      <c r="S29">
        <f t="shared" si="4"/>
        <v>41.037429086062829</v>
      </c>
      <c r="T29">
        <f t="shared" si="5"/>
        <v>56.245214344432</v>
      </c>
      <c r="U29">
        <f t="shared" si="6"/>
        <v>0.1161861158445177</v>
      </c>
      <c r="V29">
        <f t="shared" si="7"/>
        <v>2.2526008365943473</v>
      </c>
      <c r="W29">
        <f t="shared" si="8"/>
        <v>0.11295661931851232</v>
      </c>
      <c r="X29">
        <f t="shared" si="9"/>
        <v>7.0880567481106785E-2</v>
      </c>
      <c r="Y29">
        <f t="shared" si="10"/>
        <v>123.91917922406599</v>
      </c>
      <c r="Z29">
        <f t="shared" si="11"/>
        <v>31.760767752873381</v>
      </c>
      <c r="AA29">
        <f t="shared" si="12"/>
        <v>30.987680645161301</v>
      </c>
      <c r="AB29">
        <f t="shared" si="13"/>
        <v>4.5082103985308031</v>
      </c>
      <c r="AC29">
        <f t="shared" si="14"/>
        <v>72.321840994624978</v>
      </c>
      <c r="AD29">
        <f t="shared" si="15"/>
        <v>3.3182458171133518</v>
      </c>
      <c r="AE29">
        <f t="shared" si="16"/>
        <v>4.5881655824551908</v>
      </c>
      <c r="AF29">
        <f t="shared" si="17"/>
        <v>1.1899645814174513</v>
      </c>
      <c r="AG29">
        <f t="shared" si="18"/>
        <v>-61.877541350442989</v>
      </c>
      <c r="AH29">
        <f t="shared" si="19"/>
        <v>37.48294418721931</v>
      </c>
      <c r="AI29">
        <f t="shared" si="20"/>
        <v>3.7418811388359088</v>
      </c>
      <c r="AJ29">
        <f t="shared" si="21"/>
        <v>103.26646319967821</v>
      </c>
      <c r="AK29">
        <v>-4.1253802223699197E-2</v>
      </c>
      <c r="AL29">
        <v>4.6311007027669701E-2</v>
      </c>
      <c r="AM29">
        <v>3.4598716744815001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51862.940078207153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632.24165100015557</v>
      </c>
      <c r="BE29">
        <f t="shared" si="29"/>
        <v>10.126226357588441</v>
      </c>
      <c r="BF29" t="e">
        <f t="shared" si="30"/>
        <v>#DIV/0!</v>
      </c>
      <c r="BG29" t="e">
        <f t="shared" si="31"/>
        <v>#DIV/0!</v>
      </c>
      <c r="BH29">
        <f t="shared" si="32"/>
        <v>1.601638604728044E-2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749.99022580645203</v>
      </c>
      <c r="BR29">
        <f t="shared" si="40"/>
        <v>632.24165100015557</v>
      </c>
      <c r="BS29">
        <f t="shared" si="41"/>
        <v>0.84299985419185508</v>
      </c>
      <c r="BT29">
        <f t="shared" si="42"/>
        <v>0.19599970838371022</v>
      </c>
      <c r="BU29">
        <v>6</v>
      </c>
      <c r="BV29">
        <v>0.5</v>
      </c>
      <c r="BW29" t="s">
        <v>241</v>
      </c>
      <c r="BX29">
        <v>1581521804.5</v>
      </c>
      <c r="BY29">
        <v>564.087516129032</v>
      </c>
      <c r="BZ29">
        <v>575.00487096774202</v>
      </c>
      <c r="CA29">
        <v>33.278938709677398</v>
      </c>
      <c r="CB29">
        <v>31.9225580645161</v>
      </c>
      <c r="CC29">
        <v>600.01941935483899</v>
      </c>
      <c r="CD29">
        <v>99.510074193548405</v>
      </c>
      <c r="CE29">
        <v>0.20001109677419401</v>
      </c>
      <c r="CF29">
        <v>31.2963290322581</v>
      </c>
      <c r="CG29">
        <v>30.987680645161301</v>
      </c>
      <c r="CH29">
        <v>999.9</v>
      </c>
      <c r="CI29">
        <v>0</v>
      </c>
      <c r="CJ29">
        <v>0</v>
      </c>
      <c r="CK29">
        <v>9997.53548387097</v>
      </c>
      <c r="CL29">
        <v>0</v>
      </c>
      <c r="CM29">
        <v>4.4878906451612899</v>
      </c>
      <c r="CN29">
        <v>749.99022580645203</v>
      </c>
      <c r="CO29">
        <v>0.90000599999999997</v>
      </c>
      <c r="CP29">
        <v>9.9993970967741902E-2</v>
      </c>
      <c r="CQ29">
        <v>0</v>
      </c>
      <c r="CR29">
        <v>2.4639435483871002</v>
      </c>
      <c r="CS29">
        <v>0</v>
      </c>
      <c r="CT29">
        <v>7948.5638709677396</v>
      </c>
      <c r="CU29">
        <v>6849.7577419354802</v>
      </c>
      <c r="CV29">
        <v>40.679000000000002</v>
      </c>
      <c r="CW29">
        <v>44.461387096774203</v>
      </c>
      <c r="CX29">
        <v>42.608741935483899</v>
      </c>
      <c r="CY29">
        <v>42.914999999999999</v>
      </c>
      <c r="CZ29">
        <v>41.292000000000002</v>
      </c>
      <c r="DA29">
        <v>674.99580645161302</v>
      </c>
      <c r="DB29">
        <v>74.995483870967703</v>
      </c>
      <c r="DC29">
        <v>0</v>
      </c>
      <c r="DD29">
        <v>1581521812.8</v>
      </c>
      <c r="DE29">
        <v>2.48229807692308</v>
      </c>
      <c r="DF29">
        <v>-1.1862478532084799</v>
      </c>
      <c r="DG29">
        <v>-105.47521357314299</v>
      </c>
      <c r="DH29">
        <v>7947.2119230769204</v>
      </c>
      <c r="DI29">
        <v>15</v>
      </c>
      <c r="DJ29">
        <v>100</v>
      </c>
      <c r="DK29">
        <v>100</v>
      </c>
      <c r="DL29">
        <v>3.7959999999999998</v>
      </c>
      <c r="DM29">
        <v>0.5</v>
      </c>
      <c r="DN29">
        <v>2</v>
      </c>
      <c r="DO29">
        <v>663.47699999999998</v>
      </c>
      <c r="DP29">
        <v>343.00900000000001</v>
      </c>
      <c r="DQ29">
        <v>30.4938</v>
      </c>
      <c r="DR29">
        <v>31.320499999999999</v>
      </c>
      <c r="DS29">
        <v>30.000299999999999</v>
      </c>
      <c r="DT29">
        <v>31.2059</v>
      </c>
      <c r="DU29">
        <v>31.232199999999999</v>
      </c>
      <c r="DV29">
        <v>28.130299999999998</v>
      </c>
      <c r="DW29">
        <v>23.377199999999998</v>
      </c>
      <c r="DX29">
        <v>100</v>
      </c>
      <c r="DY29">
        <v>30.5015</v>
      </c>
      <c r="DZ29">
        <v>575</v>
      </c>
      <c r="EA29">
        <v>31.792300000000001</v>
      </c>
      <c r="EB29">
        <v>100.026</v>
      </c>
      <c r="EC29">
        <v>100.59099999999999</v>
      </c>
    </row>
    <row r="30" spans="1:133" x14ac:dyDescent="0.25">
      <c r="A30">
        <v>14</v>
      </c>
      <c r="B30">
        <v>1581521906.5</v>
      </c>
      <c r="C30">
        <v>1095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1581521898.5</v>
      </c>
      <c r="O30">
        <f t="shared" si="0"/>
        <v>1.3650931222295587E-3</v>
      </c>
      <c r="P30">
        <f t="shared" si="1"/>
        <v>11.528454218335437</v>
      </c>
      <c r="Q30">
        <f t="shared" si="2"/>
        <v>662.56870967741895</v>
      </c>
      <c r="R30">
        <f t="shared" si="3"/>
        <v>482.80424653344272</v>
      </c>
      <c r="S30">
        <f t="shared" si="4"/>
        <v>48.139743158475063</v>
      </c>
      <c r="T30">
        <f t="shared" si="5"/>
        <v>66.063808961348542</v>
      </c>
      <c r="U30">
        <f t="shared" si="6"/>
        <v>0.11215629933763296</v>
      </c>
      <c r="V30">
        <f t="shared" si="7"/>
        <v>2.253943565007424</v>
      </c>
      <c r="W30">
        <f t="shared" si="8"/>
        <v>0.1091455576978322</v>
      </c>
      <c r="X30">
        <f t="shared" si="9"/>
        <v>6.8479744970125628E-2</v>
      </c>
      <c r="Y30">
        <f t="shared" si="10"/>
        <v>123.91843718194842</v>
      </c>
      <c r="Z30">
        <f t="shared" si="11"/>
        <v>31.820378977298695</v>
      </c>
      <c r="AA30">
        <f t="shared" si="12"/>
        <v>31.017812903225799</v>
      </c>
      <c r="AB30">
        <f t="shared" si="13"/>
        <v>4.5159623109582263</v>
      </c>
      <c r="AC30">
        <f t="shared" si="14"/>
        <v>72.119546036313196</v>
      </c>
      <c r="AD30">
        <f t="shared" si="15"/>
        <v>3.3178871764061113</v>
      </c>
      <c r="AE30">
        <f t="shared" si="16"/>
        <v>4.600538077063753</v>
      </c>
      <c r="AF30">
        <f t="shared" si="17"/>
        <v>1.198075134552115</v>
      </c>
      <c r="AG30">
        <f t="shared" si="18"/>
        <v>-60.200606690323539</v>
      </c>
      <c r="AH30">
        <f t="shared" si="19"/>
        <v>39.596514151068646</v>
      </c>
      <c r="AI30">
        <f t="shared" si="20"/>
        <v>3.9520314678300199</v>
      </c>
      <c r="AJ30">
        <f t="shared" si="21"/>
        <v>107.26637611052355</v>
      </c>
      <c r="AK30">
        <v>-4.12899980382141E-2</v>
      </c>
      <c r="AL30">
        <v>4.6351640000390298E-2</v>
      </c>
      <c r="AM30">
        <v>3.4622736543807902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51898.476166242363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632.23874748292258</v>
      </c>
      <c r="BE30">
        <f t="shared" si="29"/>
        <v>11.528454218335437</v>
      </c>
      <c r="BF30" t="e">
        <f t="shared" si="30"/>
        <v>#DIV/0!</v>
      </c>
      <c r="BG30" t="e">
        <f t="shared" si="31"/>
        <v>#DIV/0!</v>
      </c>
      <c r="BH30">
        <f t="shared" si="32"/>
        <v>1.8234336734710858E-2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749.98690322580603</v>
      </c>
      <c r="BR30">
        <f t="shared" si="40"/>
        <v>632.23874748292258</v>
      </c>
      <c r="BS30">
        <f t="shared" si="41"/>
        <v>0.84299971741315616</v>
      </c>
      <c r="BT30">
        <f t="shared" si="42"/>
        <v>0.19599943482631232</v>
      </c>
      <c r="BU30">
        <v>6</v>
      </c>
      <c r="BV30">
        <v>0.5</v>
      </c>
      <c r="BW30" t="s">
        <v>241</v>
      </c>
      <c r="BX30">
        <v>1581521898.5</v>
      </c>
      <c r="BY30">
        <v>662.56870967741895</v>
      </c>
      <c r="BZ30">
        <v>675.00129032258099</v>
      </c>
      <c r="CA30">
        <v>33.275832258064497</v>
      </c>
      <c r="CB30">
        <v>31.956199999999999</v>
      </c>
      <c r="CC30">
        <v>600.01648387096805</v>
      </c>
      <c r="CD30">
        <v>99.508622580645195</v>
      </c>
      <c r="CE30">
        <v>0.19999329032258101</v>
      </c>
      <c r="CF30">
        <v>31.3436709677419</v>
      </c>
      <c r="CG30">
        <v>31.017812903225799</v>
      </c>
      <c r="CH30">
        <v>999.9</v>
      </c>
      <c r="CI30">
        <v>0</v>
      </c>
      <c r="CJ30">
        <v>0</v>
      </c>
      <c r="CK30">
        <v>10006.453225806499</v>
      </c>
      <c r="CL30">
        <v>0</v>
      </c>
      <c r="CM30">
        <v>7.6691374193548398</v>
      </c>
      <c r="CN30">
        <v>749.98690322580603</v>
      </c>
      <c r="CO30">
        <v>0.90000619354838696</v>
      </c>
      <c r="CP30">
        <v>9.9993777419354807E-2</v>
      </c>
      <c r="CQ30">
        <v>0</v>
      </c>
      <c r="CR30">
        <v>2.5490967741935502</v>
      </c>
      <c r="CS30">
        <v>0</v>
      </c>
      <c r="CT30">
        <v>8407.3403225806505</v>
      </c>
      <c r="CU30">
        <v>6849.7267741935502</v>
      </c>
      <c r="CV30">
        <v>40.711387096774203</v>
      </c>
      <c r="CW30">
        <v>44.495935483871001</v>
      </c>
      <c r="CX30">
        <v>42.525967741935503</v>
      </c>
      <c r="CY30">
        <v>42.945129032258002</v>
      </c>
      <c r="CZ30">
        <v>41.311999999999998</v>
      </c>
      <c r="DA30">
        <v>674.99225806451602</v>
      </c>
      <c r="DB30">
        <v>74.991290322580596</v>
      </c>
      <c r="DC30">
        <v>0</v>
      </c>
      <c r="DD30">
        <v>1581521906.4000001</v>
      </c>
      <c r="DE30">
        <v>2.5367884615384599</v>
      </c>
      <c r="DF30">
        <v>-0.21030770283107</v>
      </c>
      <c r="DG30">
        <v>193.33025629286701</v>
      </c>
      <c r="DH30">
        <v>8409.2011538461502</v>
      </c>
      <c r="DI30">
        <v>15</v>
      </c>
      <c r="DJ30">
        <v>100</v>
      </c>
      <c r="DK30">
        <v>100</v>
      </c>
      <c r="DL30">
        <v>3.7330000000000001</v>
      </c>
      <c r="DM30">
        <v>0.498</v>
      </c>
      <c r="DN30">
        <v>2</v>
      </c>
      <c r="DO30">
        <v>663.37199999999996</v>
      </c>
      <c r="DP30">
        <v>343.07299999999998</v>
      </c>
      <c r="DQ30">
        <v>30.373699999999999</v>
      </c>
      <c r="DR30">
        <v>31.353400000000001</v>
      </c>
      <c r="DS30">
        <v>30.0002</v>
      </c>
      <c r="DT30">
        <v>31.2361</v>
      </c>
      <c r="DU30">
        <v>31.2622</v>
      </c>
      <c r="DV30">
        <v>32.038600000000002</v>
      </c>
      <c r="DW30">
        <v>23.704799999999999</v>
      </c>
      <c r="DX30">
        <v>100</v>
      </c>
      <c r="DY30">
        <v>30.368200000000002</v>
      </c>
      <c r="DZ30">
        <v>675</v>
      </c>
      <c r="EA30">
        <v>31.8187</v>
      </c>
      <c r="EB30">
        <v>100.024</v>
      </c>
      <c r="EC30">
        <v>100.583</v>
      </c>
    </row>
    <row r="31" spans="1:133" x14ac:dyDescent="0.25">
      <c r="A31">
        <v>15</v>
      </c>
      <c r="B31">
        <v>1581521990.5</v>
      </c>
      <c r="C31">
        <v>1179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1581521982.5</v>
      </c>
      <c r="O31">
        <f t="shared" si="0"/>
        <v>1.341674985168663E-3</v>
      </c>
      <c r="P31">
        <f t="shared" si="1"/>
        <v>12.131079635990345</v>
      </c>
      <c r="Q31">
        <f t="shared" si="2"/>
        <v>786.85745161290299</v>
      </c>
      <c r="R31">
        <f t="shared" si="3"/>
        <v>594.72116084921072</v>
      </c>
      <c r="S31">
        <f t="shared" si="4"/>
        <v>59.299510450176122</v>
      </c>
      <c r="T31">
        <f t="shared" si="5"/>
        <v>78.457375903846184</v>
      </c>
      <c r="U31">
        <f t="shared" si="6"/>
        <v>0.11128730025162333</v>
      </c>
      <c r="V31">
        <f t="shared" si="7"/>
        <v>2.2544305580967885</v>
      </c>
      <c r="W31">
        <f t="shared" si="8"/>
        <v>0.10832299095343224</v>
      </c>
      <c r="X31">
        <f t="shared" si="9"/>
        <v>6.7961624096524412E-2</v>
      </c>
      <c r="Y31">
        <f t="shared" si="10"/>
        <v>123.9222384199295</v>
      </c>
      <c r="Z31">
        <f t="shared" si="11"/>
        <v>31.765124133636949</v>
      </c>
      <c r="AA31">
        <f t="shared" si="12"/>
        <v>30.971229032258101</v>
      </c>
      <c r="AB31">
        <f t="shared" si="13"/>
        <v>4.5039829023349851</v>
      </c>
      <c r="AC31">
        <f t="shared" si="14"/>
        <v>72.36821456792579</v>
      </c>
      <c r="AD31">
        <f t="shared" si="15"/>
        <v>3.3174276915478238</v>
      </c>
      <c r="AE31">
        <f t="shared" si="16"/>
        <v>4.5840949805857667</v>
      </c>
      <c r="AF31">
        <f t="shared" si="17"/>
        <v>1.1865552107871613</v>
      </c>
      <c r="AG31">
        <f t="shared" si="18"/>
        <v>-59.167866845938036</v>
      </c>
      <c r="AH31">
        <f t="shared" si="19"/>
        <v>37.616896246791292</v>
      </c>
      <c r="AI31">
        <f t="shared" si="20"/>
        <v>3.751612524023102</v>
      </c>
      <c r="AJ31">
        <f t="shared" si="21"/>
        <v>106.12288034480585</v>
      </c>
      <c r="AK31">
        <v>-4.1303130710546497E-2</v>
      </c>
      <c r="AL31">
        <v>4.6366382575568701E-2</v>
      </c>
      <c r="AM31">
        <v>3.46314496822305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51925.069588374135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632.25596883860158</v>
      </c>
      <c r="BE31">
        <f t="shared" si="29"/>
        <v>12.131079635990345</v>
      </c>
      <c r="BF31" t="e">
        <f t="shared" si="30"/>
        <v>#DIV/0!</v>
      </c>
      <c r="BG31" t="e">
        <f t="shared" si="31"/>
        <v>#DIV/0!</v>
      </c>
      <c r="BH31">
        <f t="shared" si="32"/>
        <v>1.918697526616327E-2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750.00703225806501</v>
      </c>
      <c r="BR31">
        <f t="shared" si="40"/>
        <v>632.25596883860158</v>
      </c>
      <c r="BS31">
        <f t="shared" si="41"/>
        <v>0.84300005419289559</v>
      </c>
      <c r="BT31">
        <f t="shared" si="42"/>
        <v>0.19600010838579146</v>
      </c>
      <c r="BU31">
        <v>6</v>
      </c>
      <c r="BV31">
        <v>0.5</v>
      </c>
      <c r="BW31" t="s">
        <v>241</v>
      </c>
      <c r="BX31">
        <v>1581521982.5</v>
      </c>
      <c r="BY31">
        <v>786.85745161290299</v>
      </c>
      <c r="BZ31">
        <v>800.04399999999998</v>
      </c>
      <c r="CA31">
        <v>33.270838709677399</v>
      </c>
      <c r="CB31">
        <v>31.9738258064516</v>
      </c>
      <c r="CC31">
        <v>600.01083870967705</v>
      </c>
      <c r="CD31">
        <v>99.509829032258097</v>
      </c>
      <c r="CE31">
        <v>0.199941451612903</v>
      </c>
      <c r="CF31">
        <v>31.280729032258101</v>
      </c>
      <c r="CG31">
        <v>30.971229032258101</v>
      </c>
      <c r="CH31">
        <v>999.9</v>
      </c>
      <c r="CI31">
        <v>0</v>
      </c>
      <c r="CJ31">
        <v>0</v>
      </c>
      <c r="CK31">
        <v>10009.514516129</v>
      </c>
      <c r="CL31">
        <v>0</v>
      </c>
      <c r="CM31">
        <v>7.8120870967741904</v>
      </c>
      <c r="CN31">
        <v>750.00703225806501</v>
      </c>
      <c r="CO31">
        <v>0.89999941935483896</v>
      </c>
      <c r="CP31">
        <v>0.100000567741935</v>
      </c>
      <c r="CQ31">
        <v>0</v>
      </c>
      <c r="CR31">
        <v>2.4789516129032299</v>
      </c>
      <c r="CS31">
        <v>0</v>
      </c>
      <c r="CT31">
        <v>8442.0777419354799</v>
      </c>
      <c r="CU31">
        <v>6849.9022580645196</v>
      </c>
      <c r="CV31">
        <v>40.679000000000002</v>
      </c>
      <c r="CW31">
        <v>44.4695161290323</v>
      </c>
      <c r="CX31">
        <v>42.519903225806402</v>
      </c>
      <c r="CY31">
        <v>42.936999999999998</v>
      </c>
      <c r="CZ31">
        <v>41.308</v>
      </c>
      <c r="DA31">
        <v>675.00677419354804</v>
      </c>
      <c r="DB31">
        <v>75.002258064516099</v>
      </c>
      <c r="DC31">
        <v>0</v>
      </c>
      <c r="DD31">
        <v>1581521990.4000001</v>
      </c>
      <c r="DE31">
        <v>2.5113365384615398</v>
      </c>
      <c r="DF31">
        <v>1.4983675279402899</v>
      </c>
      <c r="DG31">
        <v>-615.39247952889298</v>
      </c>
      <c r="DH31">
        <v>8435.8803846153896</v>
      </c>
      <c r="DI31">
        <v>15</v>
      </c>
      <c r="DJ31">
        <v>100</v>
      </c>
      <c r="DK31">
        <v>100</v>
      </c>
      <c r="DL31">
        <v>4.0679999999999996</v>
      </c>
      <c r="DM31">
        <v>0.497</v>
      </c>
      <c r="DN31">
        <v>2</v>
      </c>
      <c r="DO31">
        <v>663.40499999999997</v>
      </c>
      <c r="DP31">
        <v>342.95600000000002</v>
      </c>
      <c r="DQ31">
        <v>30.6355</v>
      </c>
      <c r="DR31">
        <v>31.3809</v>
      </c>
      <c r="DS31">
        <v>30.0002</v>
      </c>
      <c r="DT31">
        <v>31.260899999999999</v>
      </c>
      <c r="DU31">
        <v>31.286999999999999</v>
      </c>
      <c r="DV31">
        <v>36.792400000000001</v>
      </c>
      <c r="DW31">
        <v>23.722899999999999</v>
      </c>
      <c r="DX31">
        <v>100</v>
      </c>
      <c r="DY31">
        <v>30.651599999999998</v>
      </c>
      <c r="DZ31">
        <v>800</v>
      </c>
      <c r="EA31">
        <v>31.815899999999999</v>
      </c>
      <c r="EB31">
        <v>100.018</v>
      </c>
      <c r="EC31">
        <v>100.57599999999999</v>
      </c>
    </row>
    <row r="32" spans="1:133" x14ac:dyDescent="0.25">
      <c r="A32">
        <v>16</v>
      </c>
      <c r="B32">
        <v>1581522077.5</v>
      </c>
      <c r="C32">
        <v>1266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1581522069.5</v>
      </c>
      <c r="O32">
        <f t="shared" si="0"/>
        <v>1.3102405148428156E-3</v>
      </c>
      <c r="P32">
        <f t="shared" si="1"/>
        <v>12.130922819879519</v>
      </c>
      <c r="Q32">
        <f t="shared" si="2"/>
        <v>986.61874193548397</v>
      </c>
      <c r="R32">
        <f t="shared" si="3"/>
        <v>784.10876675655186</v>
      </c>
      <c r="S32">
        <f t="shared" si="4"/>
        <v>78.180995891487299</v>
      </c>
      <c r="T32">
        <f t="shared" si="5"/>
        <v>98.3726226257984</v>
      </c>
      <c r="U32">
        <f t="shared" si="6"/>
        <v>0.10738805437613871</v>
      </c>
      <c r="V32">
        <f t="shared" si="7"/>
        <v>2.2515818636212757</v>
      </c>
      <c r="W32">
        <f t="shared" si="8"/>
        <v>0.10462165494170896</v>
      </c>
      <c r="X32">
        <f t="shared" si="9"/>
        <v>6.5631148635782052E-2</v>
      </c>
      <c r="Y32">
        <f t="shared" si="10"/>
        <v>123.92207102187498</v>
      </c>
      <c r="Z32">
        <f t="shared" si="11"/>
        <v>31.846527329843468</v>
      </c>
      <c r="AA32">
        <f t="shared" si="12"/>
        <v>31.0188225806452</v>
      </c>
      <c r="AB32">
        <f t="shared" si="13"/>
        <v>4.5162222644211782</v>
      </c>
      <c r="AC32">
        <f t="shared" si="14"/>
        <v>72.060177886443057</v>
      </c>
      <c r="AD32">
        <f t="shared" si="15"/>
        <v>3.3165806179779791</v>
      </c>
      <c r="AE32">
        <f t="shared" si="16"/>
        <v>4.6025151689251373</v>
      </c>
      <c r="AF32">
        <f t="shared" si="17"/>
        <v>1.1996416464431991</v>
      </c>
      <c r="AG32">
        <f t="shared" si="18"/>
        <v>-57.781606704568169</v>
      </c>
      <c r="AH32">
        <f t="shared" si="19"/>
        <v>40.349523919716461</v>
      </c>
      <c r="AI32">
        <f t="shared" si="20"/>
        <v>4.0315819953217922</v>
      </c>
      <c r="AJ32">
        <f t="shared" si="21"/>
        <v>110.52157023234506</v>
      </c>
      <c r="AK32">
        <v>-4.1226346917178101E-2</v>
      </c>
      <c r="AL32">
        <v>4.6280186040882902E-2</v>
      </c>
      <c r="AM32">
        <v>3.4580492363943902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51820.411760055176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632.25651329040647</v>
      </c>
      <c r="BE32">
        <f t="shared" si="29"/>
        <v>12.130922819879519</v>
      </c>
      <c r="BF32" t="e">
        <f t="shared" si="30"/>
        <v>#DIV/0!</v>
      </c>
      <c r="BG32" t="e">
        <f t="shared" si="31"/>
        <v>#DIV/0!</v>
      </c>
      <c r="BH32">
        <f t="shared" si="32"/>
        <v>1.9186710717691846E-2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750.00787096774195</v>
      </c>
      <c r="BR32">
        <f t="shared" si="40"/>
        <v>632.25651329040647</v>
      </c>
      <c r="BS32">
        <f t="shared" si="41"/>
        <v>0.8429998374211729</v>
      </c>
      <c r="BT32">
        <f t="shared" si="42"/>
        <v>0.19599967484234584</v>
      </c>
      <c r="BU32">
        <v>6</v>
      </c>
      <c r="BV32">
        <v>0.5</v>
      </c>
      <c r="BW32" t="s">
        <v>241</v>
      </c>
      <c r="BX32">
        <v>1581522069.5</v>
      </c>
      <c r="BY32">
        <v>986.61874193548397</v>
      </c>
      <c r="BZ32">
        <v>1000.04196774194</v>
      </c>
      <c r="CA32">
        <v>33.263325806451597</v>
      </c>
      <c r="CB32">
        <v>31.996706451612901</v>
      </c>
      <c r="CC32">
        <v>600.01809677419396</v>
      </c>
      <c r="CD32">
        <v>99.506806451612903</v>
      </c>
      <c r="CE32">
        <v>0.20001893548387101</v>
      </c>
      <c r="CF32">
        <v>31.351225806451598</v>
      </c>
      <c r="CG32">
        <v>31.0188225806452</v>
      </c>
      <c r="CH32">
        <v>999.9</v>
      </c>
      <c r="CI32">
        <v>0</v>
      </c>
      <c r="CJ32">
        <v>0</v>
      </c>
      <c r="CK32">
        <v>9991.2099999999991</v>
      </c>
      <c r="CL32">
        <v>0</v>
      </c>
      <c r="CM32">
        <v>4.8282387096774197</v>
      </c>
      <c r="CN32">
        <v>750.00787096774195</v>
      </c>
      <c r="CO32">
        <v>0.90000593548387098</v>
      </c>
      <c r="CP32">
        <v>9.9994032258064497E-2</v>
      </c>
      <c r="CQ32">
        <v>0</v>
      </c>
      <c r="CR32">
        <v>2.5069435483870999</v>
      </c>
      <c r="CS32">
        <v>0</v>
      </c>
      <c r="CT32">
        <v>8105.9087096774201</v>
      </c>
      <c r="CU32">
        <v>6849.9193548387102</v>
      </c>
      <c r="CV32">
        <v>40.725612903225802</v>
      </c>
      <c r="CW32">
        <v>44.477645161290297</v>
      </c>
      <c r="CX32">
        <v>42.602483870967703</v>
      </c>
      <c r="CY32">
        <v>42.933</v>
      </c>
      <c r="CZ32">
        <v>41.311999999999998</v>
      </c>
      <c r="DA32">
        <v>675.01161290322602</v>
      </c>
      <c r="DB32">
        <v>74.996774193548404</v>
      </c>
      <c r="DC32">
        <v>0</v>
      </c>
      <c r="DD32">
        <v>1581522077.4000001</v>
      </c>
      <c r="DE32">
        <v>2.5229711538461501</v>
      </c>
      <c r="DF32">
        <v>0.95423075019699399</v>
      </c>
      <c r="DG32">
        <v>-12.207521235919801</v>
      </c>
      <c r="DH32">
        <v>8105.9849999999997</v>
      </c>
      <c r="DI32">
        <v>15</v>
      </c>
      <c r="DJ32">
        <v>100</v>
      </c>
      <c r="DK32">
        <v>100</v>
      </c>
      <c r="DL32">
        <v>4.4489999999999998</v>
      </c>
      <c r="DM32">
        <v>0.498</v>
      </c>
      <c r="DN32">
        <v>2</v>
      </c>
      <c r="DO32">
        <v>663.23</v>
      </c>
      <c r="DP32">
        <v>343.29399999999998</v>
      </c>
      <c r="DQ32">
        <v>30.500900000000001</v>
      </c>
      <c r="DR32">
        <v>31.401700000000002</v>
      </c>
      <c r="DS32">
        <v>30.000399999999999</v>
      </c>
      <c r="DT32">
        <v>31.288399999999999</v>
      </c>
      <c r="DU32">
        <v>31.315200000000001</v>
      </c>
      <c r="DV32">
        <v>44.147799999999997</v>
      </c>
      <c r="DW32">
        <v>23.4404</v>
      </c>
      <c r="DX32">
        <v>100</v>
      </c>
      <c r="DY32">
        <v>30.481100000000001</v>
      </c>
      <c r="DZ32">
        <v>1000</v>
      </c>
      <c r="EA32">
        <v>31.9419</v>
      </c>
      <c r="EB32">
        <v>100.01600000000001</v>
      </c>
      <c r="EC32">
        <v>100.568</v>
      </c>
    </row>
    <row r="33" spans="1:133" x14ac:dyDescent="0.25">
      <c r="A33">
        <v>17</v>
      </c>
      <c r="B33">
        <v>1581522180.5</v>
      </c>
      <c r="C33">
        <v>1369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1581522172.5</v>
      </c>
      <c r="O33">
        <f t="shared" si="0"/>
        <v>1.2944849263611701E-3</v>
      </c>
      <c r="P33">
        <f t="shared" si="1"/>
        <v>12.107081413996287</v>
      </c>
      <c r="Q33">
        <f t="shared" si="2"/>
        <v>1386.17935483871</v>
      </c>
      <c r="R33">
        <f t="shared" si="3"/>
        <v>1175.6395544592503</v>
      </c>
      <c r="S33">
        <f t="shared" si="4"/>
        <v>117.21700695804938</v>
      </c>
      <c r="T33">
        <f t="shared" si="5"/>
        <v>138.20885361072243</v>
      </c>
      <c r="U33">
        <f t="shared" si="6"/>
        <v>0.10696793189838215</v>
      </c>
      <c r="V33">
        <f t="shared" si="7"/>
        <v>2.2523134459124208</v>
      </c>
      <c r="W33">
        <f t="shared" si="8"/>
        <v>0.1042237045249072</v>
      </c>
      <c r="X33">
        <f t="shared" si="9"/>
        <v>6.5380509387125973E-2</v>
      </c>
      <c r="Y33">
        <f t="shared" si="10"/>
        <v>123.92229691524314</v>
      </c>
      <c r="Z33">
        <f t="shared" si="11"/>
        <v>31.82307470978963</v>
      </c>
      <c r="AA33">
        <f t="shared" si="12"/>
        <v>31.003203225806399</v>
      </c>
      <c r="AB33">
        <f t="shared" si="13"/>
        <v>4.5122023340930753</v>
      </c>
      <c r="AC33">
        <f t="shared" si="14"/>
        <v>72.30592392640375</v>
      </c>
      <c r="AD33">
        <f t="shared" si="15"/>
        <v>3.322496769955944</v>
      </c>
      <c r="AE33">
        <f t="shared" si="16"/>
        <v>4.5950547196350495</v>
      </c>
      <c r="AF33">
        <f t="shared" si="17"/>
        <v>1.1897055641371312</v>
      </c>
      <c r="AG33">
        <f t="shared" si="18"/>
        <v>-57.086785252527605</v>
      </c>
      <c r="AH33">
        <f t="shared" si="19"/>
        <v>38.795837837493977</v>
      </c>
      <c r="AI33">
        <f t="shared" si="20"/>
        <v>3.874240548784547</v>
      </c>
      <c r="AJ33">
        <f t="shared" si="21"/>
        <v>109.50559004899405</v>
      </c>
      <c r="AK33">
        <v>-4.1246057601016801E-2</v>
      </c>
      <c r="AL33">
        <v>4.6302313010242603E-2</v>
      </c>
      <c r="AM33">
        <v>3.45935764148757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51848.997825565799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632.25629225793398</v>
      </c>
      <c r="BE33">
        <f t="shared" si="29"/>
        <v>12.107081413996287</v>
      </c>
      <c r="BF33" t="e">
        <f t="shared" si="30"/>
        <v>#DIV/0!</v>
      </c>
      <c r="BG33" t="e">
        <f t="shared" si="31"/>
        <v>#DIV/0!</v>
      </c>
      <c r="BH33">
        <f t="shared" si="32"/>
        <v>1.9149008973495682E-2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750.00741935483802</v>
      </c>
      <c r="BR33">
        <f t="shared" si="40"/>
        <v>632.25629225793398</v>
      </c>
      <c r="BS33">
        <f t="shared" si="41"/>
        <v>0.84300005032190961</v>
      </c>
      <c r="BT33">
        <f t="shared" si="42"/>
        <v>0.19600010064381937</v>
      </c>
      <c r="BU33">
        <v>6</v>
      </c>
      <c r="BV33">
        <v>0.5</v>
      </c>
      <c r="BW33" t="s">
        <v>241</v>
      </c>
      <c r="BX33">
        <v>1581522172.5</v>
      </c>
      <c r="BY33">
        <v>1386.17935483871</v>
      </c>
      <c r="BZ33">
        <v>1400.08064516129</v>
      </c>
      <c r="CA33">
        <v>33.323309677419402</v>
      </c>
      <c r="CB33">
        <v>32.071977419354802</v>
      </c>
      <c r="CC33">
        <v>600.00774193548398</v>
      </c>
      <c r="CD33">
        <v>99.504935483870995</v>
      </c>
      <c r="CE33">
        <v>0.199949838709677</v>
      </c>
      <c r="CF33">
        <v>31.322703225806499</v>
      </c>
      <c r="CG33">
        <v>31.003203225806399</v>
      </c>
      <c r="CH33">
        <v>999.9</v>
      </c>
      <c r="CI33">
        <v>0</v>
      </c>
      <c r="CJ33">
        <v>0</v>
      </c>
      <c r="CK33">
        <v>9996.1748387096795</v>
      </c>
      <c r="CL33">
        <v>0</v>
      </c>
      <c r="CM33">
        <v>9.4848958064516093</v>
      </c>
      <c r="CN33">
        <v>750.00741935483802</v>
      </c>
      <c r="CO33">
        <v>0.90000212903225796</v>
      </c>
      <c r="CP33">
        <v>9.9997851612903199E-2</v>
      </c>
      <c r="CQ33">
        <v>0</v>
      </c>
      <c r="CR33">
        <v>2.5841854838709701</v>
      </c>
      <c r="CS33">
        <v>0</v>
      </c>
      <c r="CT33">
        <v>8546.9629032258108</v>
      </c>
      <c r="CU33">
        <v>6849.9096774193504</v>
      </c>
      <c r="CV33">
        <v>40.741870967741903</v>
      </c>
      <c r="CW33">
        <v>44.503999999999998</v>
      </c>
      <c r="CX33">
        <v>42.628806451612903</v>
      </c>
      <c r="CY33">
        <v>43</v>
      </c>
      <c r="CZ33">
        <v>41.338419354838699</v>
      </c>
      <c r="DA33">
        <v>675.00774193548398</v>
      </c>
      <c r="DB33">
        <v>75.002258064516099</v>
      </c>
      <c r="DC33">
        <v>0</v>
      </c>
      <c r="DD33">
        <v>1581522180.5999999</v>
      </c>
      <c r="DE33">
        <v>2.54252884615385</v>
      </c>
      <c r="DF33">
        <v>-0.32176923758881898</v>
      </c>
      <c r="DG33">
        <v>711.77538563768405</v>
      </c>
      <c r="DH33">
        <v>8556.4880769230804</v>
      </c>
      <c r="DI33">
        <v>15</v>
      </c>
      <c r="DJ33">
        <v>100</v>
      </c>
      <c r="DK33">
        <v>100</v>
      </c>
      <c r="DL33">
        <v>4.9400000000000004</v>
      </c>
      <c r="DM33">
        <v>0.501</v>
      </c>
      <c r="DN33">
        <v>2</v>
      </c>
      <c r="DO33">
        <v>663.625</v>
      </c>
      <c r="DP33">
        <v>344.11399999999998</v>
      </c>
      <c r="DQ33">
        <v>30.424099999999999</v>
      </c>
      <c r="DR33">
        <v>31.4331</v>
      </c>
      <c r="DS33">
        <v>30</v>
      </c>
      <c r="DT33">
        <v>31.3155</v>
      </c>
      <c r="DU33">
        <v>31.341899999999999</v>
      </c>
      <c r="DV33">
        <v>58.131399999999999</v>
      </c>
      <c r="DW33">
        <v>23.6997</v>
      </c>
      <c r="DX33">
        <v>100</v>
      </c>
      <c r="DY33">
        <v>30.419799999999999</v>
      </c>
      <c r="DZ33">
        <v>1400</v>
      </c>
      <c r="EA33">
        <v>31.9772</v>
      </c>
      <c r="EB33">
        <v>100.01</v>
      </c>
      <c r="EC33">
        <v>100.563</v>
      </c>
    </row>
    <row r="34" spans="1:133" x14ac:dyDescent="0.25">
      <c r="A34">
        <v>18</v>
      </c>
      <c r="B34">
        <v>1581522268.5</v>
      </c>
      <c r="C34">
        <v>1457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1581522260.5</v>
      </c>
      <c r="O34">
        <f t="shared" si="0"/>
        <v>1.2250779928928307E-3</v>
      </c>
      <c r="P34">
        <f t="shared" si="1"/>
        <v>11.806867933763215</v>
      </c>
      <c r="Q34">
        <f t="shared" si="2"/>
        <v>1785.99548387097</v>
      </c>
      <c r="R34">
        <f t="shared" si="3"/>
        <v>1562.3031158943331</v>
      </c>
      <c r="S34">
        <f t="shared" si="4"/>
        <v>155.77023237182104</v>
      </c>
      <c r="T34">
        <f t="shared" si="5"/>
        <v>178.07359449471932</v>
      </c>
      <c r="U34">
        <f t="shared" si="6"/>
        <v>0.10123628724640991</v>
      </c>
      <c r="V34">
        <f t="shared" si="7"/>
        <v>2.2524428013013758</v>
      </c>
      <c r="W34">
        <f t="shared" si="8"/>
        <v>9.8774760578118834E-2</v>
      </c>
      <c r="X34">
        <f t="shared" si="9"/>
        <v>6.1950398769589431E-2</v>
      </c>
      <c r="Y34">
        <f t="shared" si="10"/>
        <v>123.91955031111486</v>
      </c>
      <c r="Z34">
        <f t="shared" si="11"/>
        <v>31.810636173886611</v>
      </c>
      <c r="AA34">
        <f t="shared" si="12"/>
        <v>30.997883870967701</v>
      </c>
      <c r="AB34">
        <f t="shared" si="13"/>
        <v>4.5108340112151231</v>
      </c>
      <c r="AC34">
        <f t="shared" si="14"/>
        <v>72.457792642356978</v>
      </c>
      <c r="AD34">
        <f t="shared" si="15"/>
        <v>3.3227913670838318</v>
      </c>
      <c r="AE34">
        <f t="shared" si="16"/>
        <v>4.5858302411787975</v>
      </c>
      <c r="AF34">
        <f t="shared" si="17"/>
        <v>1.1880426441312912</v>
      </c>
      <c r="AG34">
        <f t="shared" si="18"/>
        <v>-54.025939486573833</v>
      </c>
      <c r="AH34">
        <f t="shared" si="19"/>
        <v>35.154663358343484</v>
      </c>
      <c r="AI34">
        <f t="shared" si="20"/>
        <v>3.5097192627871432</v>
      </c>
      <c r="AJ34">
        <f t="shared" si="21"/>
        <v>108.55799344567166</v>
      </c>
      <c r="AK34">
        <v>-4.1249543367493299E-2</v>
      </c>
      <c r="AL34">
        <v>4.6306226088482401E-2</v>
      </c>
      <c r="AM34">
        <v>3.4595890060002401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51859.232742490924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632.24226232245053</v>
      </c>
      <c r="BE34">
        <f t="shared" si="29"/>
        <v>11.806867933763215</v>
      </c>
      <c r="BF34" t="e">
        <f t="shared" si="30"/>
        <v>#DIV/0!</v>
      </c>
      <c r="BG34" t="e">
        <f t="shared" si="31"/>
        <v>#DIV/0!</v>
      </c>
      <c r="BH34">
        <f t="shared" si="32"/>
        <v>1.8674594593522414E-2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749.99077419354796</v>
      </c>
      <c r="BR34">
        <f t="shared" si="40"/>
        <v>632.24226232245053</v>
      </c>
      <c r="BS34">
        <f t="shared" si="41"/>
        <v>0.84300005290370361</v>
      </c>
      <c r="BT34">
        <f t="shared" si="42"/>
        <v>0.19600010580740729</v>
      </c>
      <c r="BU34">
        <v>6</v>
      </c>
      <c r="BV34">
        <v>0.5</v>
      </c>
      <c r="BW34" t="s">
        <v>241</v>
      </c>
      <c r="BX34">
        <v>1581522260.5</v>
      </c>
      <c r="BY34">
        <v>1785.99548387097</v>
      </c>
      <c r="BZ34">
        <v>1799.99</v>
      </c>
      <c r="CA34">
        <v>33.326054838709702</v>
      </c>
      <c r="CB34">
        <v>32.141832258064497</v>
      </c>
      <c r="CC34">
        <v>600.01438709677404</v>
      </c>
      <c r="CD34">
        <v>99.505525806451601</v>
      </c>
      <c r="CE34">
        <v>0.19998638709677399</v>
      </c>
      <c r="CF34">
        <v>31.287380645161299</v>
      </c>
      <c r="CG34">
        <v>30.997883870967701</v>
      </c>
      <c r="CH34">
        <v>999.9</v>
      </c>
      <c r="CI34">
        <v>0</v>
      </c>
      <c r="CJ34">
        <v>0</v>
      </c>
      <c r="CK34">
        <v>9996.9603225806495</v>
      </c>
      <c r="CL34">
        <v>0</v>
      </c>
      <c r="CM34">
        <v>9.1205241935483894</v>
      </c>
      <c r="CN34">
        <v>749.99077419354796</v>
      </c>
      <c r="CO34">
        <v>0.90000077419354796</v>
      </c>
      <c r="CP34">
        <v>9.9999209677419404E-2</v>
      </c>
      <c r="CQ34">
        <v>0</v>
      </c>
      <c r="CR34">
        <v>2.56502419354839</v>
      </c>
      <c r="CS34">
        <v>0</v>
      </c>
      <c r="CT34">
        <v>8596.1870967741906</v>
      </c>
      <c r="CU34">
        <v>6849.75451612903</v>
      </c>
      <c r="CV34">
        <v>40.75</v>
      </c>
      <c r="CW34">
        <v>44.561999999999998</v>
      </c>
      <c r="CX34">
        <v>42.592419354838697</v>
      </c>
      <c r="CY34">
        <v>43.02</v>
      </c>
      <c r="CZ34">
        <v>41.374935483870999</v>
      </c>
      <c r="DA34">
        <v>674.99258064516096</v>
      </c>
      <c r="DB34">
        <v>75.000645161290294</v>
      </c>
      <c r="DC34">
        <v>0</v>
      </c>
      <c r="DD34">
        <v>1581522268.8</v>
      </c>
      <c r="DE34">
        <v>2.5296153846153802</v>
      </c>
      <c r="DF34">
        <v>-1.2934017407923799</v>
      </c>
      <c r="DG34">
        <v>-140.378119853481</v>
      </c>
      <c r="DH34">
        <v>8593.5446153846206</v>
      </c>
      <c r="DI34">
        <v>15</v>
      </c>
      <c r="DJ34">
        <v>100</v>
      </c>
      <c r="DK34">
        <v>100</v>
      </c>
      <c r="DL34">
        <v>5.66</v>
      </c>
      <c r="DM34">
        <v>0.502</v>
      </c>
      <c r="DN34">
        <v>2</v>
      </c>
      <c r="DO34">
        <v>663.54399999999998</v>
      </c>
      <c r="DP34">
        <v>344.54700000000003</v>
      </c>
      <c r="DQ34">
        <v>30.396999999999998</v>
      </c>
      <c r="DR34">
        <v>31.462900000000001</v>
      </c>
      <c r="DS34">
        <v>30.000299999999999</v>
      </c>
      <c r="DT34">
        <v>31.3444</v>
      </c>
      <c r="DU34">
        <v>31.372199999999999</v>
      </c>
      <c r="DV34">
        <v>71.195300000000003</v>
      </c>
      <c r="DW34">
        <v>23.8642</v>
      </c>
      <c r="DX34">
        <v>100</v>
      </c>
      <c r="DY34">
        <v>30.395399999999999</v>
      </c>
      <c r="DZ34">
        <v>1800</v>
      </c>
      <c r="EA34">
        <v>31.992100000000001</v>
      </c>
      <c r="EB34">
        <v>100.00700000000001</v>
      </c>
      <c r="EC34">
        <v>100.56</v>
      </c>
    </row>
    <row r="35" spans="1:133" x14ac:dyDescent="0.25">
      <c r="A35">
        <v>19</v>
      </c>
      <c r="B35">
        <v>1581522377.5999999</v>
      </c>
      <c r="C35">
        <v>1566.0999999046301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1581522369.5999999</v>
      </c>
      <c r="O35">
        <f t="shared" si="0"/>
        <v>1.2295261232633497E-3</v>
      </c>
      <c r="P35">
        <f t="shared" si="1"/>
        <v>6.2155403413604216</v>
      </c>
      <c r="Q35">
        <f t="shared" si="2"/>
        <v>393.24841935483897</v>
      </c>
      <c r="R35">
        <f t="shared" si="3"/>
        <v>286.87320734901095</v>
      </c>
      <c r="S35">
        <f t="shared" si="4"/>
        <v>28.602332511349566</v>
      </c>
      <c r="T35">
        <f t="shared" si="5"/>
        <v>39.208339300454774</v>
      </c>
      <c r="U35">
        <f t="shared" si="6"/>
        <v>0.10192090053516939</v>
      </c>
      <c r="V35">
        <f t="shared" si="7"/>
        <v>2.2530597027194776</v>
      </c>
      <c r="W35">
        <f t="shared" si="8"/>
        <v>9.9427075838655926E-2</v>
      </c>
      <c r="X35">
        <f t="shared" si="9"/>
        <v>6.236090034313025E-2</v>
      </c>
      <c r="Y35">
        <f t="shared" si="10"/>
        <v>123.9219695647008</v>
      </c>
      <c r="Z35">
        <f t="shared" si="11"/>
        <v>31.751079711370373</v>
      </c>
      <c r="AA35">
        <f t="shared" si="12"/>
        <v>30.973770967741899</v>
      </c>
      <c r="AB35">
        <f t="shared" si="13"/>
        <v>4.5046358663103385</v>
      </c>
      <c r="AC35">
        <f t="shared" si="14"/>
        <v>72.637805320823929</v>
      </c>
      <c r="AD35">
        <f t="shared" si="15"/>
        <v>3.3200690271820914</v>
      </c>
      <c r="AE35">
        <f t="shared" si="16"/>
        <v>4.5707177034302386</v>
      </c>
      <c r="AF35">
        <f t="shared" si="17"/>
        <v>1.1845668391282471</v>
      </c>
      <c r="AG35">
        <f t="shared" si="18"/>
        <v>-54.222102035913721</v>
      </c>
      <c r="AH35">
        <f t="shared" si="19"/>
        <v>31.047737277306052</v>
      </c>
      <c r="AI35">
        <f t="shared" si="20"/>
        <v>3.0975943548242491</v>
      </c>
      <c r="AJ35">
        <f t="shared" si="21"/>
        <v>103.84519916091739</v>
      </c>
      <c r="AK35">
        <v>-4.1266169636016599E-2</v>
      </c>
      <c r="AL35">
        <v>4.6324890531440899E-2</v>
      </c>
      <c r="AM35">
        <v>3.4606924664274299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51889.135094650781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632.25636193520086</v>
      </c>
      <c r="BE35">
        <f t="shared" si="29"/>
        <v>6.2155403413604216</v>
      </c>
      <c r="BF35" t="e">
        <f t="shared" si="30"/>
        <v>#DIV/0!</v>
      </c>
      <c r="BG35" t="e">
        <f t="shared" si="31"/>
        <v>#DIV/0!</v>
      </c>
      <c r="BH35">
        <f t="shared" si="32"/>
        <v>9.8307280330655559E-3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750.00774193548398</v>
      </c>
      <c r="BR35">
        <f t="shared" si="40"/>
        <v>632.25636193520086</v>
      </c>
      <c r="BS35">
        <f t="shared" si="41"/>
        <v>0.84299978064704817</v>
      </c>
      <c r="BT35">
        <f t="shared" si="42"/>
        <v>0.1959995612940964</v>
      </c>
      <c r="BU35">
        <v>6</v>
      </c>
      <c r="BV35">
        <v>0.5</v>
      </c>
      <c r="BW35" t="s">
        <v>241</v>
      </c>
      <c r="BX35">
        <v>1581522369.5999999</v>
      </c>
      <c r="BY35">
        <v>393.24841935483897</v>
      </c>
      <c r="BZ35">
        <v>399.94745161290302</v>
      </c>
      <c r="CA35">
        <v>33.299341935483902</v>
      </c>
      <c r="CB35">
        <v>32.1107612903226</v>
      </c>
      <c r="CC35">
        <v>600.00154838709705</v>
      </c>
      <c r="CD35">
        <v>99.5037709677419</v>
      </c>
      <c r="CE35">
        <v>0.19997193548387099</v>
      </c>
      <c r="CF35">
        <v>31.229377419354801</v>
      </c>
      <c r="CG35">
        <v>30.973770967741899</v>
      </c>
      <c r="CH35">
        <v>999.9</v>
      </c>
      <c r="CI35">
        <v>0</v>
      </c>
      <c r="CJ35">
        <v>0</v>
      </c>
      <c r="CK35">
        <v>10001.166129032301</v>
      </c>
      <c r="CL35">
        <v>0</v>
      </c>
      <c r="CM35">
        <v>8.3713822580645196</v>
      </c>
      <c r="CN35">
        <v>750.00774193548398</v>
      </c>
      <c r="CO35">
        <v>0.90000483870967696</v>
      </c>
      <c r="CP35">
        <v>9.9995135483870998E-2</v>
      </c>
      <c r="CQ35">
        <v>0</v>
      </c>
      <c r="CR35">
        <v>2.6825241935483901</v>
      </c>
      <c r="CS35">
        <v>0</v>
      </c>
      <c r="CT35">
        <v>8632.0635483870992</v>
      </c>
      <c r="CU35">
        <v>6849.9154838709701</v>
      </c>
      <c r="CV35">
        <v>40.811999999999998</v>
      </c>
      <c r="CW35">
        <v>44.662999999999997</v>
      </c>
      <c r="CX35">
        <v>42.7578064516129</v>
      </c>
      <c r="CY35">
        <v>43.120935483871001</v>
      </c>
      <c r="CZ35">
        <v>41.437064516128999</v>
      </c>
      <c r="DA35">
        <v>675.01129032258098</v>
      </c>
      <c r="DB35">
        <v>74.995161290322599</v>
      </c>
      <c r="DC35">
        <v>0</v>
      </c>
      <c r="DD35">
        <v>1581522377.4000001</v>
      </c>
      <c r="DE35">
        <v>2.6722884615384599</v>
      </c>
      <c r="DF35">
        <v>0.40567520931260798</v>
      </c>
      <c r="DG35">
        <v>-81.066324716257895</v>
      </c>
      <c r="DH35">
        <v>8631.8680769230796</v>
      </c>
      <c r="DI35">
        <v>15</v>
      </c>
      <c r="DJ35">
        <v>100</v>
      </c>
      <c r="DK35">
        <v>100</v>
      </c>
      <c r="DL35">
        <v>2.972</v>
      </c>
      <c r="DM35">
        <v>0.495</v>
      </c>
      <c r="DN35">
        <v>2</v>
      </c>
      <c r="DO35">
        <v>663.65200000000004</v>
      </c>
      <c r="DP35">
        <v>341.28</v>
      </c>
      <c r="DQ35">
        <v>30.2806</v>
      </c>
      <c r="DR35">
        <v>31.514700000000001</v>
      </c>
      <c r="DS35">
        <v>30.000299999999999</v>
      </c>
      <c r="DT35">
        <v>31.390499999999999</v>
      </c>
      <c r="DU35">
        <v>31.418500000000002</v>
      </c>
      <c r="DV35">
        <v>20.958500000000001</v>
      </c>
      <c r="DW35">
        <v>24.1647</v>
      </c>
      <c r="DX35">
        <v>100</v>
      </c>
      <c r="DY35">
        <v>30.295100000000001</v>
      </c>
      <c r="DZ35">
        <v>400</v>
      </c>
      <c r="EA35">
        <v>32.055100000000003</v>
      </c>
      <c r="EB35">
        <v>100.001</v>
      </c>
      <c r="EC35">
        <v>100.554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2020-02-12T10:46:58Z</dcterms:created>
  <dcterms:modified xsi:type="dcterms:W3CDTF">2020-02-15T18:00:43Z</dcterms:modified>
</cp:coreProperties>
</file>