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10\"/>
    </mc:Choice>
  </mc:AlternateContent>
  <xr:revisionPtr revIDLastSave="0" documentId="13_ncr:1_{F8BCB4D7-C1FB-4A84-876F-8C294729C89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249" i="1" l="1"/>
  <c r="BS249" i="1"/>
  <c r="BQ249" i="1"/>
  <c r="BR249" i="1" s="1"/>
  <c r="BP249" i="1"/>
  <c r="BO249" i="1"/>
  <c r="BN249" i="1"/>
  <c r="BM249" i="1"/>
  <c r="BL249" i="1"/>
  <c r="BI249" i="1"/>
  <c r="BG249" i="1"/>
  <c r="BB249" i="1"/>
  <c r="AV249" i="1"/>
  <c r="AW249" i="1" s="1"/>
  <c r="AR249" i="1"/>
  <c r="AP249" i="1"/>
  <c r="Q249" i="1" s="1"/>
  <c r="AE249" i="1"/>
  <c r="AD249" i="1"/>
  <c r="AC249" i="1"/>
  <c r="V249" i="1"/>
  <c r="BT248" i="1"/>
  <c r="BS248" i="1"/>
  <c r="BQ248" i="1"/>
  <c r="BR248" i="1" s="1"/>
  <c r="BP248" i="1"/>
  <c r="BO248" i="1"/>
  <c r="BN248" i="1"/>
  <c r="BM248" i="1"/>
  <c r="BL248" i="1"/>
  <c r="BI248" i="1"/>
  <c r="BG248" i="1"/>
  <c r="BB248" i="1"/>
  <c r="AV248" i="1"/>
  <c r="AW248" i="1" s="1"/>
  <c r="AR248" i="1"/>
  <c r="AP248" i="1"/>
  <c r="T248" i="1" s="1"/>
  <c r="AE248" i="1"/>
  <c r="AD248" i="1"/>
  <c r="AC248" i="1"/>
  <c r="V248" i="1"/>
  <c r="BT247" i="1"/>
  <c r="BS247" i="1"/>
  <c r="BR247" i="1" s="1"/>
  <c r="BQ247" i="1"/>
  <c r="BP247" i="1"/>
  <c r="BO247" i="1"/>
  <c r="BN247" i="1"/>
  <c r="BM247" i="1"/>
  <c r="BL247" i="1"/>
  <c r="BG247" i="1" s="1"/>
  <c r="BI247" i="1"/>
  <c r="BB247" i="1"/>
  <c r="AV247" i="1"/>
  <c r="AW247" i="1" s="1"/>
  <c r="AR247" i="1"/>
  <c r="AP247" i="1"/>
  <c r="AE247" i="1"/>
  <c r="AD247" i="1"/>
  <c r="AC247" i="1"/>
  <c r="V247" i="1"/>
  <c r="BT246" i="1"/>
  <c r="BS246" i="1"/>
  <c r="BQ246" i="1"/>
  <c r="BR246" i="1" s="1"/>
  <c r="BP246" i="1"/>
  <c r="BO246" i="1"/>
  <c r="BN246" i="1"/>
  <c r="BM246" i="1"/>
  <c r="BL246" i="1"/>
  <c r="BI246" i="1"/>
  <c r="BG246" i="1"/>
  <c r="BB246" i="1"/>
  <c r="AV246" i="1"/>
  <c r="AW246" i="1" s="1"/>
  <c r="AR246" i="1"/>
  <c r="AP246" i="1" s="1"/>
  <c r="AE246" i="1"/>
  <c r="AD246" i="1"/>
  <c r="AC246" i="1" s="1"/>
  <c r="V246" i="1"/>
  <c r="P246" i="1"/>
  <c r="BE246" i="1" s="1"/>
  <c r="BT245" i="1"/>
  <c r="BS245" i="1"/>
  <c r="BQ245" i="1"/>
  <c r="BR245" i="1" s="1"/>
  <c r="Y245" i="1" s="1"/>
  <c r="BP245" i="1"/>
  <c r="BO245" i="1"/>
  <c r="BN245" i="1"/>
  <c r="BM245" i="1"/>
  <c r="BL245" i="1"/>
  <c r="BI245" i="1"/>
  <c r="BG245" i="1"/>
  <c r="BD245" i="1"/>
  <c r="BF245" i="1" s="1"/>
  <c r="BB245" i="1"/>
  <c r="AW245" i="1"/>
  <c r="AV245" i="1"/>
  <c r="AR245" i="1"/>
  <c r="AP245" i="1"/>
  <c r="AE245" i="1"/>
  <c r="AD245" i="1"/>
  <c r="AC245" i="1"/>
  <c r="V245" i="1"/>
  <c r="BT244" i="1"/>
  <c r="BS244" i="1"/>
  <c r="BQ244" i="1"/>
  <c r="BR244" i="1" s="1"/>
  <c r="BP244" i="1"/>
  <c r="BO244" i="1"/>
  <c r="BN244" i="1"/>
  <c r="BM244" i="1"/>
  <c r="BL244" i="1"/>
  <c r="BI244" i="1"/>
  <c r="BG244" i="1"/>
  <c r="BB244" i="1"/>
  <c r="AV244" i="1"/>
  <c r="AW244" i="1" s="1"/>
  <c r="AR244" i="1"/>
  <c r="AQ244" i="1"/>
  <c r="AP244" i="1"/>
  <c r="O244" i="1" s="1"/>
  <c r="AE244" i="1"/>
  <c r="AD244" i="1"/>
  <c r="AC244" i="1" s="1"/>
  <c r="V244" i="1"/>
  <c r="Q244" i="1"/>
  <c r="P244" i="1"/>
  <c r="BE244" i="1" s="1"/>
  <c r="BT243" i="1"/>
  <c r="BS243" i="1"/>
  <c r="BR243" i="1" s="1"/>
  <c r="BQ243" i="1"/>
  <c r="BP243" i="1"/>
  <c r="BO243" i="1"/>
  <c r="BN243" i="1"/>
  <c r="BM243" i="1"/>
  <c r="BL243" i="1"/>
  <c r="BG243" i="1" s="1"/>
  <c r="BI243" i="1"/>
  <c r="BD243" i="1"/>
  <c r="BB243" i="1"/>
  <c r="BF243" i="1" s="1"/>
  <c r="AV243" i="1"/>
  <c r="AW243" i="1" s="1"/>
  <c r="AR243" i="1"/>
  <c r="AP243" i="1" s="1"/>
  <c r="AE243" i="1"/>
  <c r="AC243" i="1" s="1"/>
  <c r="AD243" i="1"/>
  <c r="Y243" i="1"/>
  <c r="V243" i="1"/>
  <c r="Q243" i="1"/>
  <c r="BT242" i="1"/>
  <c r="BS242" i="1"/>
  <c r="BQ242" i="1"/>
  <c r="BR242" i="1" s="1"/>
  <c r="Y242" i="1" s="1"/>
  <c r="BP242" i="1"/>
  <c r="BO242" i="1"/>
  <c r="BN242" i="1"/>
  <c r="BM242" i="1"/>
  <c r="BL242" i="1"/>
  <c r="BI242" i="1"/>
  <c r="BG242" i="1"/>
  <c r="BD242" i="1"/>
  <c r="BB242" i="1"/>
  <c r="AV242" i="1"/>
  <c r="AW242" i="1" s="1"/>
  <c r="AR242" i="1"/>
  <c r="AP242" i="1" s="1"/>
  <c r="AE242" i="1"/>
  <c r="AD242" i="1"/>
  <c r="AC242" i="1" s="1"/>
  <c r="V242" i="1"/>
  <c r="BT241" i="1"/>
  <c r="BS241" i="1"/>
  <c r="BQ241" i="1"/>
  <c r="BR241" i="1" s="1"/>
  <c r="BP241" i="1"/>
  <c r="BO241" i="1"/>
  <c r="BN241" i="1"/>
  <c r="BM241" i="1"/>
  <c r="BL241" i="1"/>
  <c r="BI241" i="1"/>
  <c r="BG241" i="1"/>
  <c r="BB241" i="1"/>
  <c r="AW241" i="1"/>
  <c r="AV241" i="1"/>
  <c r="AR241" i="1"/>
  <c r="AP241" i="1" s="1"/>
  <c r="AE241" i="1"/>
  <c r="AD241" i="1"/>
  <c r="V241" i="1"/>
  <c r="BT240" i="1"/>
  <c r="BS240" i="1"/>
  <c r="BQ240" i="1"/>
  <c r="BR240" i="1" s="1"/>
  <c r="BP240" i="1"/>
  <c r="BO240" i="1"/>
  <c r="BN240" i="1"/>
  <c r="BM240" i="1"/>
  <c r="BL240" i="1"/>
  <c r="BG240" i="1" s="1"/>
  <c r="BI240" i="1"/>
  <c r="BE240" i="1"/>
  <c r="BB240" i="1"/>
  <c r="AW240" i="1"/>
  <c r="AV240" i="1"/>
  <c r="AR240" i="1"/>
  <c r="AP240" i="1"/>
  <c r="P240" i="1" s="1"/>
  <c r="AE240" i="1"/>
  <c r="AD240" i="1"/>
  <c r="AC240" i="1"/>
  <c r="V240" i="1"/>
  <c r="T240" i="1"/>
  <c r="Q240" i="1"/>
  <c r="BT239" i="1"/>
  <c r="BS239" i="1"/>
  <c r="BR239" i="1"/>
  <c r="BQ239" i="1"/>
  <c r="BP239" i="1"/>
  <c r="BO239" i="1"/>
  <c r="BN239" i="1"/>
  <c r="BM239" i="1"/>
  <c r="BL239" i="1"/>
  <c r="BI239" i="1"/>
  <c r="BG239" i="1"/>
  <c r="BB239" i="1"/>
  <c r="AV239" i="1"/>
  <c r="AW239" i="1" s="1"/>
  <c r="AR239" i="1"/>
  <c r="AP239" i="1" s="1"/>
  <c r="AE239" i="1"/>
  <c r="AD239" i="1"/>
  <c r="AC239" i="1"/>
  <c r="V239" i="1"/>
  <c r="BT238" i="1"/>
  <c r="BS238" i="1"/>
  <c r="BR238" i="1"/>
  <c r="BQ238" i="1"/>
  <c r="BP238" i="1"/>
  <c r="BO238" i="1"/>
  <c r="BN238" i="1"/>
  <c r="BM238" i="1"/>
  <c r="BL238" i="1"/>
  <c r="BI238" i="1"/>
  <c r="BG238" i="1"/>
  <c r="BB238" i="1"/>
  <c r="AV238" i="1"/>
  <c r="AW238" i="1" s="1"/>
  <c r="AR238" i="1"/>
  <c r="AP238" i="1" s="1"/>
  <c r="AE238" i="1"/>
  <c r="AD238" i="1"/>
  <c r="V238" i="1"/>
  <c r="O238" i="1"/>
  <c r="BT237" i="1"/>
  <c r="BS237" i="1"/>
  <c r="BQ237" i="1"/>
  <c r="BR237" i="1" s="1"/>
  <c r="BP237" i="1"/>
  <c r="BO237" i="1"/>
  <c r="BN237" i="1"/>
  <c r="BM237" i="1"/>
  <c r="BL237" i="1"/>
  <c r="BI237" i="1"/>
  <c r="BG237" i="1"/>
  <c r="BB237" i="1"/>
  <c r="AW237" i="1"/>
  <c r="AV237" i="1"/>
  <c r="AR237" i="1"/>
  <c r="AP237" i="1"/>
  <c r="AE237" i="1"/>
  <c r="AD237" i="1"/>
  <c r="AC237" i="1"/>
  <c r="V237" i="1"/>
  <c r="BT236" i="1"/>
  <c r="BS236" i="1"/>
  <c r="BQ236" i="1"/>
  <c r="BR236" i="1" s="1"/>
  <c r="BP236" i="1"/>
  <c r="BO236" i="1"/>
  <c r="BN236" i="1"/>
  <c r="BM236" i="1"/>
  <c r="BL236" i="1"/>
  <c r="BI236" i="1"/>
  <c r="BG236" i="1"/>
  <c r="BB236" i="1"/>
  <c r="AV236" i="1"/>
  <c r="AW236" i="1" s="1"/>
  <c r="AR236" i="1"/>
  <c r="AQ236" i="1"/>
  <c r="AP236" i="1"/>
  <c r="AE236" i="1"/>
  <c r="AD236" i="1"/>
  <c r="AC236" i="1"/>
  <c r="V236" i="1"/>
  <c r="P236" i="1"/>
  <c r="BE236" i="1" s="1"/>
  <c r="BT235" i="1"/>
  <c r="Y235" i="1" s="1"/>
  <c r="BS235" i="1"/>
  <c r="BR235" i="1" s="1"/>
  <c r="BQ235" i="1"/>
  <c r="BP235" i="1"/>
  <c r="BO235" i="1"/>
  <c r="BN235" i="1"/>
  <c r="BM235" i="1"/>
  <c r="BL235" i="1"/>
  <c r="BG235" i="1" s="1"/>
  <c r="BI235" i="1"/>
  <c r="BD235" i="1"/>
  <c r="BB235" i="1"/>
  <c r="BF235" i="1" s="1"/>
  <c r="AW235" i="1"/>
  <c r="AV235" i="1"/>
  <c r="AR235" i="1"/>
  <c r="AP235" i="1" s="1"/>
  <c r="AE235" i="1"/>
  <c r="AD235" i="1"/>
  <c r="AC235" i="1" s="1"/>
  <c r="V235" i="1"/>
  <c r="T235" i="1"/>
  <c r="BT234" i="1"/>
  <c r="BS234" i="1"/>
  <c r="BR234" i="1"/>
  <c r="Y234" i="1" s="1"/>
  <c r="BQ234" i="1"/>
  <c r="BP234" i="1"/>
  <c r="BO234" i="1"/>
  <c r="BN234" i="1"/>
  <c r="BM234" i="1"/>
  <c r="BL234" i="1"/>
  <c r="BG234" i="1" s="1"/>
  <c r="BI234" i="1"/>
  <c r="BE234" i="1"/>
  <c r="BH234" i="1" s="1"/>
  <c r="BD234" i="1"/>
  <c r="BB234" i="1"/>
  <c r="BF234" i="1" s="1"/>
  <c r="AW234" i="1"/>
  <c r="AV234" i="1"/>
  <c r="AR234" i="1"/>
  <c r="AP234" i="1" s="1"/>
  <c r="P234" i="1" s="1"/>
  <c r="AQ234" i="1"/>
  <c r="AE234" i="1"/>
  <c r="AD234" i="1"/>
  <c r="V234" i="1"/>
  <c r="T234" i="1"/>
  <c r="Q234" i="1"/>
  <c r="O234" i="1"/>
  <c r="BT233" i="1"/>
  <c r="BS233" i="1"/>
  <c r="BQ233" i="1"/>
  <c r="BR233" i="1" s="1"/>
  <c r="BD233" i="1" s="1"/>
  <c r="BP233" i="1"/>
  <c r="BO233" i="1"/>
  <c r="BN233" i="1"/>
  <c r="BM233" i="1"/>
  <c r="BL233" i="1"/>
  <c r="BI233" i="1"/>
  <c r="BG233" i="1"/>
  <c r="BE233" i="1"/>
  <c r="BH233" i="1" s="1"/>
  <c r="BB233" i="1"/>
  <c r="BF233" i="1" s="1"/>
  <c r="AW233" i="1"/>
  <c r="AV233" i="1"/>
  <c r="AR233" i="1"/>
  <c r="AP233" i="1" s="1"/>
  <c r="P233" i="1" s="1"/>
  <c r="AQ233" i="1"/>
  <c r="AE233" i="1"/>
  <c r="AD233" i="1"/>
  <c r="AC233" i="1" s="1"/>
  <c r="Y233" i="1"/>
  <c r="V233" i="1"/>
  <c r="T233" i="1"/>
  <c r="Q233" i="1"/>
  <c r="O233" i="1"/>
  <c r="BT232" i="1"/>
  <c r="Y232" i="1" s="1"/>
  <c r="BS232" i="1"/>
  <c r="BR232" i="1"/>
  <c r="BD232" i="1" s="1"/>
  <c r="BQ232" i="1"/>
  <c r="BP232" i="1"/>
  <c r="BO232" i="1"/>
  <c r="BN232" i="1"/>
  <c r="BM232" i="1"/>
  <c r="BL232" i="1"/>
  <c r="BG232" i="1" s="1"/>
  <c r="BI232" i="1"/>
  <c r="BB232" i="1"/>
  <c r="BF232" i="1" s="1"/>
  <c r="AW232" i="1"/>
  <c r="AV232" i="1"/>
  <c r="AR232" i="1"/>
  <c r="AP232" i="1"/>
  <c r="AE232" i="1"/>
  <c r="AD232" i="1"/>
  <c r="AC232" i="1"/>
  <c r="V232" i="1"/>
  <c r="T232" i="1"/>
  <c r="O232" i="1"/>
  <c r="BT231" i="1"/>
  <c r="BS231" i="1"/>
  <c r="BR231" i="1"/>
  <c r="BQ231" i="1"/>
  <c r="BP231" i="1"/>
  <c r="BO231" i="1"/>
  <c r="BN231" i="1"/>
  <c r="BM231" i="1"/>
  <c r="BL231" i="1"/>
  <c r="BI231" i="1"/>
  <c r="BG231" i="1"/>
  <c r="BB231" i="1"/>
  <c r="AV231" i="1"/>
  <c r="AW231" i="1" s="1"/>
  <c r="AR231" i="1"/>
  <c r="AP231" i="1"/>
  <c r="AE231" i="1"/>
  <c r="AD231" i="1"/>
  <c r="AC231" i="1"/>
  <c r="V231" i="1"/>
  <c r="O231" i="1"/>
  <c r="AG231" i="1" s="1"/>
  <c r="BT230" i="1"/>
  <c r="BS230" i="1"/>
  <c r="BR230" i="1" s="1"/>
  <c r="BQ230" i="1"/>
  <c r="BP230" i="1"/>
  <c r="BO230" i="1"/>
  <c r="BN230" i="1"/>
  <c r="BM230" i="1"/>
  <c r="BL230" i="1"/>
  <c r="BG230" i="1" s="1"/>
  <c r="BI230" i="1"/>
  <c r="BB230" i="1"/>
  <c r="AV230" i="1"/>
  <c r="AW230" i="1" s="1"/>
  <c r="AR230" i="1"/>
  <c r="AP230" i="1"/>
  <c r="AE230" i="1"/>
  <c r="AC230" i="1" s="1"/>
  <c r="AD230" i="1"/>
  <c r="V230" i="1"/>
  <c r="BT229" i="1"/>
  <c r="BS229" i="1"/>
  <c r="BQ229" i="1"/>
  <c r="BR229" i="1" s="1"/>
  <c r="BP229" i="1"/>
  <c r="BO229" i="1"/>
  <c r="BN229" i="1"/>
  <c r="BM229" i="1"/>
  <c r="BL229" i="1"/>
  <c r="BI229" i="1"/>
  <c r="BG229" i="1"/>
  <c r="BB229" i="1"/>
  <c r="AV229" i="1"/>
  <c r="AW229" i="1" s="1"/>
  <c r="AR229" i="1"/>
  <c r="AP229" i="1"/>
  <c r="AE229" i="1"/>
  <c r="AD229" i="1"/>
  <c r="AC229" i="1"/>
  <c r="V229" i="1"/>
  <c r="P229" i="1"/>
  <c r="BE229" i="1" s="1"/>
  <c r="BT228" i="1"/>
  <c r="BS228" i="1"/>
  <c r="BQ228" i="1"/>
  <c r="BP228" i="1"/>
  <c r="BO228" i="1"/>
  <c r="BN228" i="1"/>
  <c r="BM228" i="1"/>
  <c r="BL228" i="1"/>
  <c r="BI228" i="1"/>
  <c r="BG228" i="1"/>
  <c r="BB228" i="1"/>
  <c r="AV228" i="1"/>
  <c r="AW228" i="1" s="1"/>
  <c r="AR228" i="1"/>
  <c r="AP228" i="1"/>
  <c r="AE228" i="1"/>
  <c r="AD228" i="1"/>
  <c r="AC228" i="1"/>
  <c r="V228" i="1"/>
  <c r="BT227" i="1"/>
  <c r="BS227" i="1"/>
  <c r="BR227" i="1"/>
  <c r="BQ227" i="1"/>
  <c r="BP227" i="1"/>
  <c r="BO227" i="1"/>
  <c r="BN227" i="1"/>
  <c r="BM227" i="1"/>
  <c r="BL227" i="1"/>
  <c r="BI227" i="1"/>
  <c r="BG227" i="1"/>
  <c r="BB227" i="1"/>
  <c r="AW227" i="1"/>
  <c r="AV227" i="1"/>
  <c r="AR227" i="1"/>
  <c r="AP227" i="1" s="1"/>
  <c r="AQ227" i="1" s="1"/>
  <c r="AE227" i="1"/>
  <c r="AD227" i="1"/>
  <c r="AC227" i="1" s="1"/>
  <c r="V227" i="1"/>
  <c r="Q227" i="1"/>
  <c r="BT226" i="1"/>
  <c r="BS226" i="1"/>
  <c r="BR226" i="1"/>
  <c r="Y226" i="1" s="1"/>
  <c r="BQ226" i="1"/>
  <c r="BP226" i="1"/>
  <c r="BO226" i="1"/>
  <c r="BN226" i="1"/>
  <c r="BM226" i="1"/>
  <c r="BL226" i="1"/>
  <c r="BI226" i="1"/>
  <c r="BG226" i="1"/>
  <c r="BD226" i="1"/>
  <c r="BF226" i="1" s="1"/>
  <c r="BB226" i="1"/>
  <c r="AW226" i="1"/>
  <c r="AV226" i="1"/>
  <c r="AR226" i="1"/>
  <c r="AP226" i="1" s="1"/>
  <c r="AE226" i="1"/>
  <c r="AD226" i="1"/>
  <c r="AC226" i="1"/>
  <c r="V226" i="1"/>
  <c r="BT225" i="1"/>
  <c r="BS225" i="1"/>
  <c r="BQ225" i="1"/>
  <c r="BR225" i="1" s="1"/>
  <c r="BP225" i="1"/>
  <c r="BO225" i="1"/>
  <c r="BN225" i="1"/>
  <c r="BM225" i="1"/>
  <c r="BL225" i="1"/>
  <c r="BG225" i="1" s="1"/>
  <c r="BI225" i="1"/>
  <c r="BE225" i="1"/>
  <c r="BB225" i="1"/>
  <c r="AV225" i="1"/>
  <c r="AW225" i="1" s="1"/>
  <c r="AR225" i="1"/>
  <c r="AQ225" i="1"/>
  <c r="AP225" i="1"/>
  <c r="P225" i="1" s="1"/>
  <c r="AG225" i="1"/>
  <c r="AE225" i="1"/>
  <c r="AD225" i="1"/>
  <c r="AC225" i="1"/>
  <c r="V225" i="1"/>
  <c r="T225" i="1"/>
  <c r="Q225" i="1"/>
  <c r="O225" i="1"/>
  <c r="BT224" i="1"/>
  <c r="BS224" i="1"/>
  <c r="BQ224" i="1"/>
  <c r="BR224" i="1" s="1"/>
  <c r="BP224" i="1"/>
  <c r="BO224" i="1"/>
  <c r="BN224" i="1"/>
  <c r="BM224" i="1"/>
  <c r="BL224" i="1"/>
  <c r="BI224" i="1"/>
  <c r="BG224" i="1"/>
  <c r="BB224" i="1"/>
  <c r="AV224" i="1"/>
  <c r="AW224" i="1" s="1"/>
  <c r="AR224" i="1"/>
  <c r="AP224" i="1" s="1"/>
  <c r="AE224" i="1"/>
  <c r="AD224" i="1"/>
  <c r="AC224" i="1"/>
  <c r="V224" i="1"/>
  <c r="BT223" i="1"/>
  <c r="BS223" i="1"/>
  <c r="BR223" i="1" s="1"/>
  <c r="BQ223" i="1"/>
  <c r="BP223" i="1"/>
  <c r="BO223" i="1"/>
  <c r="BN223" i="1"/>
  <c r="BM223" i="1"/>
  <c r="BL223" i="1"/>
  <c r="BG223" i="1" s="1"/>
  <c r="BI223" i="1"/>
  <c r="BB223" i="1"/>
  <c r="AV223" i="1"/>
  <c r="AW223" i="1" s="1"/>
  <c r="AR223" i="1"/>
  <c r="AP223" i="1"/>
  <c r="AE223" i="1"/>
  <c r="AD223" i="1"/>
  <c r="AC223" i="1"/>
  <c r="V223" i="1"/>
  <c r="BT222" i="1"/>
  <c r="BS222" i="1"/>
  <c r="BQ222" i="1"/>
  <c r="BR222" i="1" s="1"/>
  <c r="Y222" i="1" s="1"/>
  <c r="BP222" i="1"/>
  <c r="BO222" i="1"/>
  <c r="BN222" i="1"/>
  <c r="BM222" i="1"/>
  <c r="BL222" i="1"/>
  <c r="BI222" i="1"/>
  <c r="BG222" i="1"/>
  <c r="BE222" i="1"/>
  <c r="BH222" i="1" s="1"/>
  <c r="BD222" i="1"/>
  <c r="BF222" i="1" s="1"/>
  <c r="BB222" i="1"/>
  <c r="AV222" i="1"/>
  <c r="AW222" i="1" s="1"/>
  <c r="AR222" i="1"/>
  <c r="AQ222" i="1"/>
  <c r="AP222" i="1"/>
  <c r="AE222" i="1"/>
  <c r="AD222" i="1"/>
  <c r="AC222" i="1"/>
  <c r="V222" i="1"/>
  <c r="P222" i="1"/>
  <c r="BT221" i="1"/>
  <c r="BS221" i="1"/>
  <c r="BQ221" i="1"/>
  <c r="BP221" i="1"/>
  <c r="BO221" i="1"/>
  <c r="BN221" i="1"/>
  <c r="BM221" i="1"/>
  <c r="BL221" i="1"/>
  <c r="BG221" i="1" s="1"/>
  <c r="BI221" i="1"/>
  <c r="BB221" i="1"/>
  <c r="AV221" i="1"/>
  <c r="AW221" i="1" s="1"/>
  <c r="AR221" i="1"/>
  <c r="AP221" i="1" s="1"/>
  <c r="AE221" i="1"/>
  <c r="AD221" i="1"/>
  <c r="AC221" i="1"/>
  <c r="V221" i="1"/>
  <c r="BT220" i="1"/>
  <c r="BS220" i="1"/>
  <c r="BQ220" i="1"/>
  <c r="BP220" i="1"/>
  <c r="BO220" i="1"/>
  <c r="BN220" i="1"/>
  <c r="BM220" i="1"/>
  <c r="BL220" i="1"/>
  <c r="BI220" i="1"/>
  <c r="BG220" i="1"/>
  <c r="BB220" i="1"/>
  <c r="AW220" i="1"/>
  <c r="AV220" i="1"/>
  <c r="AR220" i="1"/>
  <c r="AP220" i="1" s="1"/>
  <c r="O220" i="1" s="1"/>
  <c r="AQ220" i="1"/>
  <c r="AG220" i="1"/>
  <c r="AE220" i="1"/>
  <c r="AD220" i="1"/>
  <c r="AC220" i="1" s="1"/>
  <c r="V220" i="1"/>
  <c r="Q220" i="1"/>
  <c r="P220" i="1"/>
  <c r="BE220" i="1" s="1"/>
  <c r="BT219" i="1"/>
  <c r="BS219" i="1"/>
  <c r="BR219" i="1"/>
  <c r="BQ219" i="1"/>
  <c r="BP219" i="1"/>
  <c r="BO219" i="1"/>
  <c r="BN219" i="1"/>
  <c r="BM219" i="1"/>
  <c r="BL219" i="1"/>
  <c r="BG219" i="1" s="1"/>
  <c r="BI219" i="1"/>
  <c r="BB219" i="1"/>
  <c r="AW219" i="1"/>
  <c r="AV219" i="1"/>
  <c r="AR219" i="1"/>
  <c r="AP219" i="1" s="1"/>
  <c r="AE219" i="1"/>
  <c r="AD219" i="1"/>
  <c r="AC219" i="1"/>
  <c r="V219" i="1"/>
  <c r="BT218" i="1"/>
  <c r="BS218" i="1"/>
  <c r="BQ218" i="1"/>
  <c r="BP218" i="1"/>
  <c r="BO218" i="1"/>
  <c r="BN218" i="1"/>
  <c r="BM218" i="1"/>
  <c r="BL218" i="1"/>
  <c r="BI218" i="1"/>
  <c r="BG218" i="1"/>
  <c r="BB218" i="1"/>
  <c r="AV218" i="1"/>
  <c r="AW218" i="1" s="1"/>
  <c r="AR218" i="1"/>
  <c r="AP218" i="1" s="1"/>
  <c r="T218" i="1" s="1"/>
  <c r="AQ218" i="1"/>
  <c r="AG218" i="1"/>
  <c r="AE218" i="1"/>
  <c r="AD218" i="1"/>
  <c r="AC218" i="1" s="1"/>
  <c r="V218" i="1"/>
  <c r="Q218" i="1"/>
  <c r="P218" i="1"/>
  <c r="BE218" i="1" s="1"/>
  <c r="O218" i="1"/>
  <c r="BT217" i="1"/>
  <c r="BS217" i="1"/>
  <c r="BR217" i="1"/>
  <c r="BQ217" i="1"/>
  <c r="BP217" i="1"/>
  <c r="BO217" i="1"/>
  <c r="BN217" i="1"/>
  <c r="BM217" i="1"/>
  <c r="BL217" i="1"/>
  <c r="BG217" i="1" s="1"/>
  <c r="BI217" i="1"/>
  <c r="BB217" i="1"/>
  <c r="AW217" i="1"/>
  <c r="AV217" i="1"/>
  <c r="AR217" i="1"/>
  <c r="AP217" i="1" s="1"/>
  <c r="AE217" i="1"/>
  <c r="AD217" i="1"/>
  <c r="AC217" i="1"/>
  <c r="V217" i="1"/>
  <c r="BT216" i="1"/>
  <c r="BS216" i="1"/>
  <c r="BQ216" i="1"/>
  <c r="BR216" i="1" s="1"/>
  <c r="BP216" i="1"/>
  <c r="BO216" i="1"/>
  <c r="BN216" i="1"/>
  <c r="BM216" i="1"/>
  <c r="BL216" i="1"/>
  <c r="BI216" i="1"/>
  <c r="BG216" i="1"/>
  <c r="BB216" i="1"/>
  <c r="AV216" i="1"/>
  <c r="AW216" i="1" s="1"/>
  <c r="AR216" i="1"/>
  <c r="AP216" i="1" s="1"/>
  <c r="AE216" i="1"/>
  <c r="AD216" i="1"/>
  <c r="AC216" i="1"/>
  <c r="V216" i="1"/>
  <c r="BT215" i="1"/>
  <c r="Y215" i="1" s="1"/>
  <c r="BS215" i="1"/>
  <c r="BR215" i="1" s="1"/>
  <c r="BD215" i="1" s="1"/>
  <c r="BQ215" i="1"/>
  <c r="BP215" i="1"/>
  <c r="BO215" i="1"/>
  <c r="BN215" i="1"/>
  <c r="BM215" i="1"/>
  <c r="BL215" i="1"/>
  <c r="BG215" i="1" s="1"/>
  <c r="BI215" i="1"/>
  <c r="BB215" i="1"/>
  <c r="BF215" i="1" s="1"/>
  <c r="AV215" i="1"/>
  <c r="AW215" i="1" s="1"/>
  <c r="AR215" i="1"/>
  <c r="AP215" i="1" s="1"/>
  <c r="AE215" i="1"/>
  <c r="AC215" i="1" s="1"/>
  <c r="AD215" i="1"/>
  <c r="V215" i="1"/>
  <c r="BT214" i="1"/>
  <c r="BS214" i="1"/>
  <c r="BQ214" i="1"/>
  <c r="BP214" i="1"/>
  <c r="BO214" i="1"/>
  <c r="BN214" i="1"/>
  <c r="BM214" i="1"/>
  <c r="BL214" i="1"/>
  <c r="BI214" i="1"/>
  <c r="BG214" i="1"/>
  <c r="BB214" i="1"/>
  <c r="AV214" i="1"/>
  <c r="AW214" i="1" s="1"/>
  <c r="AR214" i="1"/>
  <c r="AP214" i="1" s="1"/>
  <c r="AE214" i="1"/>
  <c r="AD214" i="1"/>
  <c r="V214" i="1"/>
  <c r="P214" i="1"/>
  <c r="BE214" i="1" s="1"/>
  <c r="O214" i="1"/>
  <c r="AG214" i="1" s="1"/>
  <c r="BT213" i="1"/>
  <c r="BS213" i="1"/>
  <c r="BR213" i="1" s="1"/>
  <c r="BQ213" i="1"/>
  <c r="BP213" i="1"/>
  <c r="BO213" i="1"/>
  <c r="BN213" i="1"/>
  <c r="BM213" i="1"/>
  <c r="BL213" i="1"/>
  <c r="BG213" i="1" s="1"/>
  <c r="BI213" i="1"/>
  <c r="BB213" i="1"/>
  <c r="AV213" i="1"/>
  <c r="AW213" i="1" s="1"/>
  <c r="AR213" i="1"/>
  <c r="AP213" i="1" s="1"/>
  <c r="AE213" i="1"/>
  <c r="AD213" i="1"/>
  <c r="AC213" i="1" s="1"/>
  <c r="V213" i="1"/>
  <c r="BT212" i="1"/>
  <c r="BS212" i="1"/>
  <c r="BR212" i="1" s="1"/>
  <c r="Y212" i="1" s="1"/>
  <c r="BQ212" i="1"/>
  <c r="BP212" i="1"/>
  <c r="BO212" i="1"/>
  <c r="BN212" i="1"/>
  <c r="BM212" i="1"/>
  <c r="BL212" i="1"/>
  <c r="BG212" i="1" s="1"/>
  <c r="BI212" i="1"/>
  <c r="BD212" i="1"/>
  <c r="BB212" i="1"/>
  <c r="AV212" i="1"/>
  <c r="AW212" i="1" s="1"/>
  <c r="AR212" i="1"/>
  <c r="AP212" i="1" s="1"/>
  <c r="AE212" i="1"/>
  <c r="AC212" i="1" s="1"/>
  <c r="AD212" i="1"/>
  <c r="V212" i="1"/>
  <c r="P212" i="1"/>
  <c r="BE212" i="1" s="1"/>
  <c r="BT211" i="1"/>
  <c r="BS211" i="1"/>
  <c r="BQ211" i="1"/>
  <c r="BR211" i="1" s="1"/>
  <c r="BP211" i="1"/>
  <c r="BO211" i="1"/>
  <c r="BN211" i="1"/>
  <c r="BM211" i="1"/>
  <c r="BL211" i="1"/>
  <c r="BI211" i="1"/>
  <c r="BG211" i="1"/>
  <c r="BB211" i="1"/>
  <c r="AV211" i="1"/>
  <c r="AW211" i="1" s="1"/>
  <c r="AR211" i="1"/>
  <c r="AP211" i="1"/>
  <c r="AE211" i="1"/>
  <c r="AD211" i="1"/>
  <c r="AC211" i="1" s="1"/>
  <c r="V211" i="1"/>
  <c r="BT210" i="1"/>
  <c r="BS210" i="1"/>
  <c r="BR210" i="1"/>
  <c r="BQ210" i="1"/>
  <c r="BP210" i="1"/>
  <c r="BO210" i="1"/>
  <c r="BN210" i="1"/>
  <c r="BM210" i="1"/>
  <c r="BL210" i="1"/>
  <c r="BG210" i="1" s="1"/>
  <c r="BI210" i="1"/>
  <c r="BB210" i="1"/>
  <c r="AW210" i="1"/>
  <c r="AV210" i="1"/>
  <c r="AR210" i="1"/>
  <c r="AQ210" i="1"/>
  <c r="AP210" i="1"/>
  <c r="AE210" i="1"/>
  <c r="AD210" i="1"/>
  <c r="AC210" i="1" s="1"/>
  <c r="V210" i="1"/>
  <c r="P210" i="1"/>
  <c r="BE210" i="1" s="1"/>
  <c r="BT209" i="1"/>
  <c r="BS209" i="1"/>
  <c r="BQ209" i="1"/>
  <c r="BR209" i="1" s="1"/>
  <c r="BP209" i="1"/>
  <c r="BO209" i="1"/>
  <c r="BN209" i="1"/>
  <c r="BM209" i="1"/>
  <c r="BL209" i="1"/>
  <c r="BG209" i="1" s="1"/>
  <c r="BI209" i="1"/>
  <c r="BB209" i="1"/>
  <c r="AV209" i="1"/>
  <c r="AW209" i="1" s="1"/>
  <c r="AR209" i="1"/>
  <c r="AP209" i="1"/>
  <c r="AE209" i="1"/>
  <c r="AD209" i="1"/>
  <c r="AC209" i="1"/>
  <c r="V209" i="1"/>
  <c r="T209" i="1"/>
  <c r="BT208" i="1"/>
  <c r="BS208" i="1"/>
  <c r="BQ208" i="1"/>
  <c r="BR208" i="1" s="1"/>
  <c r="BP208" i="1"/>
  <c r="BO208" i="1"/>
  <c r="BN208" i="1"/>
  <c r="BM208" i="1"/>
  <c r="BL208" i="1"/>
  <c r="BI208" i="1"/>
  <c r="BG208" i="1"/>
  <c r="BB208" i="1"/>
  <c r="AV208" i="1"/>
  <c r="AW208" i="1" s="1"/>
  <c r="AR208" i="1"/>
  <c r="AP208" i="1" s="1"/>
  <c r="AE208" i="1"/>
  <c r="AD208" i="1"/>
  <c r="AC208" i="1"/>
  <c r="V208" i="1"/>
  <c r="BT207" i="1"/>
  <c r="BS207" i="1"/>
  <c r="BR207" i="1" s="1"/>
  <c r="BQ207" i="1"/>
  <c r="BP207" i="1"/>
  <c r="BO207" i="1"/>
  <c r="BN207" i="1"/>
  <c r="BM207" i="1"/>
  <c r="BL207" i="1"/>
  <c r="BG207" i="1" s="1"/>
  <c r="BI207" i="1"/>
  <c r="BB207" i="1"/>
  <c r="AV207" i="1"/>
  <c r="AW207" i="1" s="1"/>
  <c r="AR207" i="1"/>
  <c r="AP207" i="1" s="1"/>
  <c r="AQ207" i="1" s="1"/>
  <c r="AE207" i="1"/>
  <c r="AD207" i="1"/>
  <c r="AC207" i="1" s="1"/>
  <c r="V207" i="1"/>
  <c r="P207" i="1"/>
  <c r="BE207" i="1" s="1"/>
  <c r="BT206" i="1"/>
  <c r="BS206" i="1"/>
  <c r="BQ206" i="1"/>
  <c r="BR206" i="1" s="1"/>
  <c r="BP206" i="1"/>
  <c r="BO206" i="1"/>
  <c r="BN206" i="1"/>
  <c r="BM206" i="1"/>
  <c r="BL206" i="1"/>
  <c r="BG206" i="1" s="1"/>
  <c r="BI206" i="1"/>
  <c r="BF206" i="1"/>
  <c r="BD206" i="1"/>
  <c r="BB206" i="1"/>
  <c r="AW206" i="1"/>
  <c r="AV206" i="1"/>
  <c r="AR206" i="1"/>
  <c r="AP206" i="1"/>
  <c r="AE206" i="1"/>
  <c r="AD206" i="1"/>
  <c r="AC206" i="1" s="1"/>
  <c r="Y206" i="1"/>
  <c r="V206" i="1"/>
  <c r="BT205" i="1"/>
  <c r="BS205" i="1"/>
  <c r="BR205" i="1"/>
  <c r="BQ205" i="1"/>
  <c r="BP205" i="1"/>
  <c r="BO205" i="1"/>
  <c r="BN205" i="1"/>
  <c r="BM205" i="1"/>
  <c r="BL205" i="1"/>
  <c r="BG205" i="1" s="1"/>
  <c r="BI205" i="1"/>
  <c r="BB205" i="1"/>
  <c r="AV205" i="1"/>
  <c r="AW205" i="1" s="1"/>
  <c r="AR205" i="1"/>
  <c r="AP205" i="1" s="1"/>
  <c r="AE205" i="1"/>
  <c r="AD205" i="1"/>
  <c r="AC205" i="1"/>
  <c r="V205" i="1"/>
  <c r="O205" i="1"/>
  <c r="AG205" i="1" s="1"/>
  <c r="BT204" i="1"/>
  <c r="BS204" i="1"/>
  <c r="BR204" i="1"/>
  <c r="BQ204" i="1"/>
  <c r="BP204" i="1"/>
  <c r="BO204" i="1"/>
  <c r="BN204" i="1"/>
  <c r="BM204" i="1"/>
  <c r="BL204" i="1"/>
  <c r="BG204" i="1" s="1"/>
  <c r="BI204" i="1"/>
  <c r="BB204" i="1"/>
  <c r="AW204" i="1"/>
  <c r="AV204" i="1"/>
  <c r="AR204" i="1"/>
  <c r="AP204" i="1" s="1"/>
  <c r="AE204" i="1"/>
  <c r="AD204" i="1"/>
  <c r="AC204" i="1"/>
  <c r="V204" i="1"/>
  <c r="T204" i="1"/>
  <c r="BT203" i="1"/>
  <c r="BS203" i="1"/>
  <c r="BR203" i="1" s="1"/>
  <c r="BQ203" i="1"/>
  <c r="BP203" i="1"/>
  <c r="BO203" i="1"/>
  <c r="BN203" i="1"/>
  <c r="BM203" i="1"/>
  <c r="BL203" i="1"/>
  <c r="BI203" i="1"/>
  <c r="BG203" i="1"/>
  <c r="BB203" i="1"/>
  <c r="AV203" i="1"/>
  <c r="AW203" i="1" s="1"/>
  <c r="AR203" i="1"/>
  <c r="AP203" i="1" s="1"/>
  <c r="AQ203" i="1" s="1"/>
  <c r="AE203" i="1"/>
  <c r="AD203" i="1"/>
  <c r="AC203" i="1" s="1"/>
  <c r="V203" i="1"/>
  <c r="O203" i="1"/>
  <c r="BT202" i="1"/>
  <c r="BS202" i="1"/>
  <c r="BQ202" i="1"/>
  <c r="BR202" i="1" s="1"/>
  <c r="BP202" i="1"/>
  <c r="BO202" i="1"/>
  <c r="BN202" i="1"/>
  <c r="BM202" i="1"/>
  <c r="BL202" i="1"/>
  <c r="BI202" i="1"/>
  <c r="BG202" i="1"/>
  <c r="BB202" i="1"/>
  <c r="AW202" i="1"/>
  <c r="AV202" i="1"/>
  <c r="AR202" i="1"/>
  <c r="AP202" i="1"/>
  <c r="AE202" i="1"/>
  <c r="AD202" i="1"/>
  <c r="AC202" i="1" s="1"/>
  <c r="V202" i="1"/>
  <c r="BT201" i="1"/>
  <c r="BS201" i="1"/>
  <c r="BQ201" i="1"/>
  <c r="BR201" i="1" s="1"/>
  <c r="BP201" i="1"/>
  <c r="BO201" i="1"/>
  <c r="BN201" i="1"/>
  <c r="BM201" i="1"/>
  <c r="BL201" i="1"/>
  <c r="BI201" i="1"/>
  <c r="BG201" i="1"/>
  <c r="BD201" i="1"/>
  <c r="BF201" i="1" s="1"/>
  <c r="BB201" i="1"/>
  <c r="AW201" i="1"/>
  <c r="AV201" i="1"/>
  <c r="AR201" i="1"/>
  <c r="AP201" i="1"/>
  <c r="T201" i="1" s="1"/>
  <c r="AE201" i="1"/>
  <c r="AD201" i="1"/>
  <c r="AC201" i="1"/>
  <c r="V201" i="1"/>
  <c r="BT200" i="1"/>
  <c r="BS200" i="1"/>
  <c r="BQ200" i="1"/>
  <c r="BR200" i="1" s="1"/>
  <c r="BP200" i="1"/>
  <c r="BO200" i="1"/>
  <c r="BN200" i="1"/>
  <c r="BM200" i="1"/>
  <c r="BL200" i="1"/>
  <c r="BI200" i="1"/>
  <c r="BG200" i="1"/>
  <c r="BB200" i="1"/>
  <c r="AV200" i="1"/>
  <c r="AW200" i="1" s="1"/>
  <c r="AR200" i="1"/>
  <c r="AP200" i="1"/>
  <c r="AE200" i="1"/>
  <c r="AD200" i="1"/>
  <c r="AC200" i="1"/>
  <c r="V200" i="1"/>
  <c r="BT199" i="1"/>
  <c r="BS199" i="1"/>
  <c r="BQ199" i="1"/>
  <c r="BP199" i="1"/>
  <c r="BO199" i="1"/>
  <c r="BN199" i="1"/>
  <c r="BM199" i="1"/>
  <c r="BL199" i="1"/>
  <c r="BI199" i="1"/>
  <c r="BG199" i="1"/>
  <c r="BB199" i="1"/>
  <c r="AV199" i="1"/>
  <c r="AW199" i="1" s="1"/>
  <c r="AR199" i="1"/>
  <c r="AP199" i="1"/>
  <c r="P199" i="1" s="1"/>
  <c r="BE199" i="1" s="1"/>
  <c r="AE199" i="1"/>
  <c r="AD199" i="1"/>
  <c r="AC199" i="1"/>
  <c r="V199" i="1"/>
  <c r="BT198" i="1"/>
  <c r="BS198" i="1"/>
  <c r="BR198" i="1" s="1"/>
  <c r="BQ198" i="1"/>
  <c r="BP198" i="1"/>
  <c r="BO198" i="1"/>
  <c r="BN198" i="1"/>
  <c r="BM198" i="1"/>
  <c r="BL198" i="1"/>
  <c r="BG198" i="1" s="1"/>
  <c r="BI198" i="1"/>
  <c r="BB198" i="1"/>
  <c r="AW198" i="1"/>
  <c r="AV198" i="1"/>
  <c r="AR198" i="1"/>
  <c r="AP198" i="1" s="1"/>
  <c r="AE198" i="1"/>
  <c r="AD198" i="1"/>
  <c r="AC198" i="1" s="1"/>
  <c r="V198" i="1"/>
  <c r="P198" i="1"/>
  <c r="BE198" i="1" s="1"/>
  <c r="BT197" i="1"/>
  <c r="BS197" i="1"/>
  <c r="BQ197" i="1"/>
  <c r="BR197" i="1" s="1"/>
  <c r="Y197" i="1" s="1"/>
  <c r="BP197" i="1"/>
  <c r="BO197" i="1"/>
  <c r="BN197" i="1"/>
  <c r="BM197" i="1"/>
  <c r="BL197" i="1"/>
  <c r="BI197" i="1"/>
  <c r="BG197" i="1"/>
  <c r="BD197" i="1"/>
  <c r="BB197" i="1"/>
  <c r="AW197" i="1"/>
  <c r="AV197" i="1"/>
  <c r="AR197" i="1"/>
  <c r="AQ197" i="1"/>
  <c r="AP197" i="1"/>
  <c r="P197" i="1" s="1"/>
  <c r="BE197" i="1" s="1"/>
  <c r="AE197" i="1"/>
  <c r="AD197" i="1"/>
  <c r="AC197" i="1" s="1"/>
  <c r="V197" i="1"/>
  <c r="T197" i="1"/>
  <c r="Q197" i="1"/>
  <c r="BT196" i="1"/>
  <c r="BS196" i="1"/>
  <c r="BR196" i="1"/>
  <c r="BQ196" i="1"/>
  <c r="BP196" i="1"/>
  <c r="BO196" i="1"/>
  <c r="BN196" i="1"/>
  <c r="BM196" i="1"/>
  <c r="BL196" i="1"/>
  <c r="BI196" i="1"/>
  <c r="BG196" i="1"/>
  <c r="BB196" i="1"/>
  <c r="AW196" i="1"/>
  <c r="AV196" i="1"/>
  <c r="AR196" i="1"/>
  <c r="AP196" i="1"/>
  <c r="AE196" i="1"/>
  <c r="AC196" i="1" s="1"/>
  <c r="AD196" i="1"/>
  <c r="V196" i="1"/>
  <c r="O196" i="1"/>
  <c r="BT195" i="1"/>
  <c r="BS195" i="1"/>
  <c r="BR195" i="1" s="1"/>
  <c r="BD195" i="1" s="1"/>
  <c r="BQ195" i="1"/>
  <c r="BP195" i="1"/>
  <c r="BO195" i="1"/>
  <c r="BN195" i="1"/>
  <c r="BM195" i="1"/>
  <c r="BL195" i="1"/>
  <c r="BG195" i="1" s="1"/>
  <c r="BI195" i="1"/>
  <c r="BB195" i="1"/>
  <c r="BF195" i="1" s="1"/>
  <c r="AW195" i="1"/>
  <c r="AV195" i="1"/>
  <c r="AR195" i="1"/>
  <c r="AP195" i="1" s="1"/>
  <c r="AE195" i="1"/>
  <c r="AC195" i="1" s="1"/>
  <c r="AD195" i="1"/>
  <c r="Y195" i="1"/>
  <c r="V195" i="1"/>
  <c r="BT194" i="1"/>
  <c r="BS194" i="1"/>
  <c r="BR194" i="1"/>
  <c r="BQ194" i="1"/>
  <c r="BP194" i="1"/>
  <c r="BO194" i="1"/>
  <c r="BN194" i="1"/>
  <c r="BM194" i="1"/>
  <c r="BL194" i="1"/>
  <c r="BI194" i="1"/>
  <c r="BG194" i="1"/>
  <c r="BB194" i="1"/>
  <c r="AV194" i="1"/>
  <c r="AW194" i="1" s="1"/>
  <c r="AR194" i="1"/>
  <c r="AP194" i="1"/>
  <c r="AE194" i="1"/>
  <c r="AC194" i="1" s="1"/>
  <c r="AD194" i="1"/>
  <c r="V194" i="1"/>
  <c r="BT193" i="1"/>
  <c r="BS193" i="1"/>
  <c r="BR193" i="1"/>
  <c r="BQ193" i="1"/>
  <c r="BP193" i="1"/>
  <c r="BO193" i="1"/>
  <c r="BN193" i="1"/>
  <c r="BM193" i="1"/>
  <c r="BL193" i="1"/>
  <c r="BI193" i="1"/>
  <c r="BG193" i="1"/>
  <c r="BB193" i="1"/>
  <c r="AV193" i="1"/>
  <c r="AW193" i="1" s="1"/>
  <c r="AR193" i="1"/>
  <c r="AP193" i="1" s="1"/>
  <c r="AQ193" i="1" s="1"/>
  <c r="AE193" i="1"/>
  <c r="AC193" i="1" s="1"/>
  <c r="AD193" i="1"/>
  <c r="V193" i="1"/>
  <c r="BT192" i="1"/>
  <c r="BS192" i="1"/>
  <c r="BQ192" i="1"/>
  <c r="BP192" i="1"/>
  <c r="BO192" i="1"/>
  <c r="BN192" i="1"/>
  <c r="BM192" i="1"/>
  <c r="BL192" i="1"/>
  <c r="BG192" i="1" s="1"/>
  <c r="BI192" i="1"/>
  <c r="BB192" i="1"/>
  <c r="AV192" i="1"/>
  <c r="AW192" i="1" s="1"/>
  <c r="AR192" i="1"/>
  <c r="AP192" i="1"/>
  <c r="AE192" i="1"/>
  <c r="AD192" i="1"/>
  <c r="AC192" i="1"/>
  <c r="V192" i="1"/>
  <c r="Q192" i="1"/>
  <c r="P192" i="1"/>
  <c r="BE192" i="1" s="1"/>
  <c r="BT191" i="1"/>
  <c r="BS191" i="1"/>
  <c r="BQ191" i="1"/>
  <c r="BR191" i="1" s="1"/>
  <c r="BD191" i="1" s="1"/>
  <c r="BP191" i="1"/>
  <c r="BO191" i="1"/>
  <c r="BN191" i="1"/>
  <c r="BM191" i="1"/>
  <c r="BL191" i="1"/>
  <c r="BI191" i="1"/>
  <c r="BG191" i="1"/>
  <c r="BF191" i="1"/>
  <c r="BB191" i="1"/>
  <c r="AV191" i="1"/>
  <c r="AW191" i="1" s="1"/>
  <c r="AR191" i="1"/>
  <c r="AQ191" i="1"/>
  <c r="AP191" i="1"/>
  <c r="AE191" i="1"/>
  <c r="AD191" i="1"/>
  <c r="AC191" i="1"/>
  <c r="Y191" i="1"/>
  <c r="V191" i="1"/>
  <c r="T191" i="1"/>
  <c r="Q191" i="1"/>
  <c r="P191" i="1"/>
  <c r="BE191" i="1" s="1"/>
  <c r="O191" i="1"/>
  <c r="AG191" i="1" s="1"/>
  <c r="BT190" i="1"/>
  <c r="BS190" i="1"/>
  <c r="BQ190" i="1"/>
  <c r="BR190" i="1" s="1"/>
  <c r="Y190" i="1" s="1"/>
  <c r="BP190" i="1"/>
  <c r="BO190" i="1"/>
  <c r="BN190" i="1"/>
  <c r="BM190" i="1"/>
  <c r="BL190" i="1"/>
  <c r="BI190" i="1"/>
  <c r="BG190" i="1"/>
  <c r="BD190" i="1"/>
  <c r="BB190" i="1"/>
  <c r="AW190" i="1"/>
  <c r="AV190" i="1"/>
  <c r="AR190" i="1"/>
  <c r="AQ190" i="1"/>
  <c r="AP190" i="1"/>
  <c r="P190" i="1" s="1"/>
  <c r="BE190" i="1" s="1"/>
  <c r="BH190" i="1" s="1"/>
  <c r="AE190" i="1"/>
  <c r="AD190" i="1"/>
  <c r="AC190" i="1" s="1"/>
  <c r="V190" i="1"/>
  <c r="Q190" i="1"/>
  <c r="BT189" i="1"/>
  <c r="BS189" i="1"/>
  <c r="BQ189" i="1"/>
  <c r="BR189" i="1" s="1"/>
  <c r="BD189" i="1" s="1"/>
  <c r="BF189" i="1" s="1"/>
  <c r="BP189" i="1"/>
  <c r="BO189" i="1"/>
  <c r="BN189" i="1"/>
  <c r="BM189" i="1"/>
  <c r="BL189" i="1"/>
  <c r="BG189" i="1" s="1"/>
  <c r="BI189" i="1"/>
  <c r="BB189" i="1"/>
  <c r="AW189" i="1"/>
  <c r="AV189" i="1"/>
  <c r="AR189" i="1"/>
  <c r="AQ189" i="1"/>
  <c r="AP189" i="1"/>
  <c r="P189" i="1" s="1"/>
  <c r="BE189" i="1" s="1"/>
  <c r="BH189" i="1" s="1"/>
  <c r="AE189" i="1"/>
  <c r="AD189" i="1"/>
  <c r="AC189" i="1" s="1"/>
  <c r="Y189" i="1"/>
  <c r="V189" i="1"/>
  <c r="T189" i="1"/>
  <c r="Q189" i="1"/>
  <c r="BT188" i="1"/>
  <c r="BS188" i="1"/>
  <c r="BR188" i="1"/>
  <c r="BD188" i="1" s="1"/>
  <c r="BF188" i="1" s="1"/>
  <c r="BQ188" i="1"/>
  <c r="BP188" i="1"/>
  <c r="BO188" i="1"/>
  <c r="BN188" i="1"/>
  <c r="BM188" i="1"/>
  <c r="BL188" i="1"/>
  <c r="BG188" i="1" s="1"/>
  <c r="BI188" i="1"/>
  <c r="BB188" i="1"/>
  <c r="AW188" i="1"/>
  <c r="AV188" i="1"/>
  <c r="AR188" i="1"/>
  <c r="AP188" i="1" s="1"/>
  <c r="AQ188" i="1" s="1"/>
  <c r="AE188" i="1"/>
  <c r="AC188" i="1" s="1"/>
  <c r="AD188" i="1"/>
  <c r="Y188" i="1"/>
  <c r="V188" i="1"/>
  <c r="T188" i="1"/>
  <c r="Q188" i="1"/>
  <c r="P188" i="1"/>
  <c r="BE188" i="1" s="1"/>
  <c r="BH188" i="1" s="1"/>
  <c r="O188" i="1"/>
  <c r="BT187" i="1"/>
  <c r="BS187" i="1"/>
  <c r="BR187" i="1"/>
  <c r="Y187" i="1" s="1"/>
  <c r="BQ187" i="1"/>
  <c r="BP187" i="1"/>
  <c r="BO187" i="1"/>
  <c r="BN187" i="1"/>
  <c r="BM187" i="1"/>
  <c r="BL187" i="1"/>
  <c r="BI187" i="1"/>
  <c r="BG187" i="1"/>
  <c r="BD187" i="1"/>
  <c r="BB187" i="1"/>
  <c r="BF187" i="1" s="1"/>
  <c r="AV187" i="1"/>
  <c r="AW187" i="1" s="1"/>
  <c r="AR187" i="1"/>
  <c r="AP187" i="1" s="1"/>
  <c r="AE187" i="1"/>
  <c r="AD187" i="1"/>
  <c r="AC187" i="1" s="1"/>
  <c r="V187" i="1"/>
  <c r="T187" i="1"/>
  <c r="O187" i="1"/>
  <c r="BT186" i="1"/>
  <c r="BS186" i="1"/>
  <c r="BQ186" i="1"/>
  <c r="BR186" i="1" s="1"/>
  <c r="BP186" i="1"/>
  <c r="BO186" i="1"/>
  <c r="BN186" i="1"/>
  <c r="BM186" i="1"/>
  <c r="BL186" i="1"/>
  <c r="BI186" i="1"/>
  <c r="BG186" i="1"/>
  <c r="BB186" i="1"/>
  <c r="AW186" i="1"/>
  <c r="AV186" i="1"/>
  <c r="AR186" i="1"/>
  <c r="AP186" i="1" s="1"/>
  <c r="AE186" i="1"/>
  <c r="AC186" i="1" s="1"/>
  <c r="AD186" i="1"/>
  <c r="V186" i="1"/>
  <c r="BT185" i="1"/>
  <c r="BS185" i="1"/>
  <c r="BQ185" i="1"/>
  <c r="BR185" i="1" s="1"/>
  <c r="BP185" i="1"/>
  <c r="BO185" i="1"/>
  <c r="BN185" i="1"/>
  <c r="BM185" i="1"/>
  <c r="BL185" i="1"/>
  <c r="BG185" i="1" s="1"/>
  <c r="BI185" i="1"/>
  <c r="BB185" i="1"/>
  <c r="AW185" i="1"/>
  <c r="AV185" i="1"/>
  <c r="AR185" i="1"/>
  <c r="AP185" i="1"/>
  <c r="AE185" i="1"/>
  <c r="AD185" i="1"/>
  <c r="AC185" i="1"/>
  <c r="V185" i="1"/>
  <c r="Q185" i="1"/>
  <c r="P185" i="1"/>
  <c r="BE185" i="1" s="1"/>
  <c r="BT184" i="1"/>
  <c r="BS184" i="1"/>
  <c r="BR184" i="1" s="1"/>
  <c r="Y184" i="1" s="1"/>
  <c r="BQ184" i="1"/>
  <c r="BP184" i="1"/>
  <c r="BO184" i="1"/>
  <c r="BN184" i="1"/>
  <c r="BM184" i="1"/>
  <c r="BL184" i="1"/>
  <c r="BG184" i="1" s="1"/>
  <c r="BI184" i="1"/>
  <c r="BE184" i="1"/>
  <c r="BH184" i="1" s="1"/>
  <c r="BD184" i="1"/>
  <c r="BF184" i="1" s="1"/>
  <c r="BB184" i="1"/>
  <c r="AV184" i="1"/>
  <c r="AW184" i="1" s="1"/>
  <c r="AR184" i="1"/>
  <c r="AP184" i="1"/>
  <c r="T184" i="1" s="1"/>
  <c r="AE184" i="1"/>
  <c r="AD184" i="1"/>
  <c r="AC184" i="1"/>
  <c r="V184" i="1"/>
  <c r="P184" i="1"/>
  <c r="BT183" i="1"/>
  <c r="BS183" i="1"/>
  <c r="BQ183" i="1"/>
  <c r="BR183" i="1" s="1"/>
  <c r="Y183" i="1" s="1"/>
  <c r="BP183" i="1"/>
  <c r="BO183" i="1"/>
  <c r="BN183" i="1"/>
  <c r="BM183" i="1"/>
  <c r="BL183" i="1"/>
  <c r="BI183" i="1"/>
  <c r="BG183" i="1"/>
  <c r="BD183" i="1"/>
  <c r="BB183" i="1"/>
  <c r="AV183" i="1"/>
  <c r="AW183" i="1" s="1"/>
  <c r="AR183" i="1"/>
  <c r="AP183" i="1" s="1"/>
  <c r="AE183" i="1"/>
  <c r="AD183" i="1"/>
  <c r="V183" i="1"/>
  <c r="BT182" i="1"/>
  <c r="Y182" i="1" s="1"/>
  <c r="BS182" i="1"/>
  <c r="BQ182" i="1"/>
  <c r="BR182" i="1" s="1"/>
  <c r="BD182" i="1" s="1"/>
  <c r="BF182" i="1" s="1"/>
  <c r="BP182" i="1"/>
  <c r="BO182" i="1"/>
  <c r="BN182" i="1"/>
  <c r="BM182" i="1"/>
  <c r="BL182" i="1"/>
  <c r="BI182" i="1"/>
  <c r="BG182" i="1"/>
  <c r="BB182" i="1"/>
  <c r="AW182" i="1"/>
  <c r="AV182" i="1"/>
  <c r="AR182" i="1"/>
  <c r="AP182" i="1"/>
  <c r="AE182" i="1"/>
  <c r="AD182" i="1"/>
  <c r="AC182" i="1"/>
  <c r="V182" i="1"/>
  <c r="BT181" i="1"/>
  <c r="BS181" i="1"/>
  <c r="BQ181" i="1"/>
  <c r="BP181" i="1"/>
  <c r="BO181" i="1"/>
  <c r="BN181" i="1"/>
  <c r="BM181" i="1"/>
  <c r="BL181" i="1"/>
  <c r="BI181" i="1"/>
  <c r="BG181" i="1"/>
  <c r="BB181" i="1"/>
  <c r="AW181" i="1"/>
  <c r="AV181" i="1"/>
  <c r="AR181" i="1"/>
  <c r="AP181" i="1"/>
  <c r="AE181" i="1"/>
  <c r="AD181" i="1"/>
  <c r="AC181" i="1"/>
  <c r="V181" i="1"/>
  <c r="BT180" i="1"/>
  <c r="BS180" i="1"/>
  <c r="BR180" i="1"/>
  <c r="BQ180" i="1"/>
  <c r="BP180" i="1"/>
  <c r="BO180" i="1"/>
  <c r="BN180" i="1"/>
  <c r="BM180" i="1"/>
  <c r="BL180" i="1"/>
  <c r="BG180" i="1" s="1"/>
  <c r="BI180" i="1"/>
  <c r="BB180" i="1"/>
  <c r="AV180" i="1"/>
  <c r="AW180" i="1" s="1"/>
  <c r="AR180" i="1"/>
  <c r="AP180" i="1" s="1"/>
  <c r="AE180" i="1"/>
  <c r="AC180" i="1" s="1"/>
  <c r="AD180" i="1"/>
  <c r="V180" i="1"/>
  <c r="T180" i="1"/>
  <c r="P180" i="1"/>
  <c r="BE180" i="1" s="1"/>
  <c r="BT179" i="1"/>
  <c r="BS179" i="1"/>
  <c r="BQ179" i="1"/>
  <c r="BR179" i="1" s="1"/>
  <c r="BP179" i="1"/>
  <c r="BO179" i="1"/>
  <c r="BN179" i="1"/>
  <c r="BM179" i="1"/>
  <c r="BL179" i="1"/>
  <c r="BI179" i="1"/>
  <c r="BG179" i="1"/>
  <c r="BB179" i="1"/>
  <c r="AV179" i="1"/>
  <c r="AW179" i="1" s="1"/>
  <c r="AR179" i="1"/>
  <c r="AP179" i="1" s="1"/>
  <c r="AE179" i="1"/>
  <c r="AD179" i="1"/>
  <c r="V179" i="1"/>
  <c r="O179" i="1"/>
  <c r="BT178" i="1"/>
  <c r="BS178" i="1"/>
  <c r="BR178" i="1"/>
  <c r="BQ178" i="1"/>
  <c r="BP178" i="1"/>
  <c r="BO178" i="1"/>
  <c r="BN178" i="1"/>
  <c r="BM178" i="1"/>
  <c r="BL178" i="1"/>
  <c r="BI178" i="1"/>
  <c r="BG178" i="1"/>
  <c r="BB178" i="1"/>
  <c r="AW178" i="1"/>
  <c r="AV178" i="1"/>
  <c r="AR178" i="1"/>
  <c r="AP178" i="1"/>
  <c r="AE178" i="1"/>
  <c r="AD178" i="1"/>
  <c r="AC178" i="1"/>
  <c r="V178" i="1"/>
  <c r="BT177" i="1"/>
  <c r="BS177" i="1"/>
  <c r="BQ177" i="1"/>
  <c r="BR177" i="1" s="1"/>
  <c r="BP177" i="1"/>
  <c r="BO177" i="1"/>
  <c r="BN177" i="1"/>
  <c r="BM177" i="1"/>
  <c r="BL177" i="1"/>
  <c r="BI177" i="1"/>
  <c r="BG177" i="1"/>
  <c r="BD177" i="1"/>
  <c r="BB177" i="1"/>
  <c r="AV177" i="1"/>
  <c r="AW177" i="1" s="1"/>
  <c r="AR177" i="1"/>
  <c r="AP177" i="1"/>
  <c r="Q177" i="1" s="1"/>
  <c r="AE177" i="1"/>
  <c r="AC177" i="1" s="1"/>
  <c r="AD177" i="1"/>
  <c r="V177" i="1"/>
  <c r="T177" i="1"/>
  <c r="O177" i="1"/>
  <c r="AG177" i="1" s="1"/>
  <c r="BT176" i="1"/>
  <c r="BS176" i="1"/>
  <c r="BR176" i="1"/>
  <c r="BQ176" i="1"/>
  <c r="BP176" i="1"/>
  <c r="BO176" i="1"/>
  <c r="BN176" i="1"/>
  <c r="BM176" i="1"/>
  <c r="BL176" i="1"/>
  <c r="BI176" i="1"/>
  <c r="BG176" i="1"/>
  <c r="BB176" i="1"/>
  <c r="AV176" i="1"/>
  <c r="AW176" i="1" s="1"/>
  <c r="AR176" i="1"/>
  <c r="AP176" i="1"/>
  <c r="AE176" i="1"/>
  <c r="AD176" i="1"/>
  <c r="AC176" i="1"/>
  <c r="V176" i="1"/>
  <c r="BT175" i="1"/>
  <c r="BS175" i="1"/>
  <c r="BQ175" i="1"/>
  <c r="BP175" i="1"/>
  <c r="BO175" i="1"/>
  <c r="BN175" i="1"/>
  <c r="BM175" i="1"/>
  <c r="BL175" i="1"/>
  <c r="BG175" i="1" s="1"/>
  <c r="BI175" i="1"/>
  <c r="BB175" i="1"/>
  <c r="AV175" i="1"/>
  <c r="AW175" i="1" s="1"/>
  <c r="AR175" i="1"/>
  <c r="AP175" i="1"/>
  <c r="AE175" i="1"/>
  <c r="AD175" i="1"/>
  <c r="AC175" i="1"/>
  <c r="V175" i="1"/>
  <c r="P175" i="1"/>
  <c r="BE175" i="1" s="1"/>
  <c r="BT174" i="1"/>
  <c r="BS174" i="1"/>
  <c r="BQ174" i="1"/>
  <c r="BP174" i="1"/>
  <c r="BO174" i="1"/>
  <c r="BN174" i="1"/>
  <c r="BM174" i="1"/>
  <c r="BL174" i="1"/>
  <c r="BI174" i="1"/>
  <c r="BG174" i="1"/>
  <c r="BB174" i="1"/>
  <c r="AV174" i="1"/>
  <c r="AW174" i="1" s="1"/>
  <c r="AR174" i="1"/>
  <c r="AP174" i="1"/>
  <c r="AE174" i="1"/>
  <c r="AD174" i="1"/>
  <c r="AC174" i="1"/>
  <c r="V174" i="1"/>
  <c r="T174" i="1"/>
  <c r="BT173" i="1"/>
  <c r="BS173" i="1"/>
  <c r="BR173" i="1" s="1"/>
  <c r="BQ173" i="1"/>
  <c r="BP173" i="1"/>
  <c r="BO173" i="1"/>
  <c r="BN173" i="1"/>
  <c r="BM173" i="1"/>
  <c r="BL173" i="1"/>
  <c r="BI173" i="1"/>
  <c r="BG173" i="1"/>
  <c r="BB173" i="1"/>
  <c r="AV173" i="1"/>
  <c r="AW173" i="1" s="1"/>
  <c r="AR173" i="1"/>
  <c r="AP173" i="1" s="1"/>
  <c r="AQ173" i="1"/>
  <c r="AE173" i="1"/>
  <c r="AD173" i="1"/>
  <c r="AC173" i="1" s="1"/>
  <c r="V173" i="1"/>
  <c r="P173" i="1"/>
  <c r="BE173" i="1" s="1"/>
  <c r="BT172" i="1"/>
  <c r="BS172" i="1"/>
  <c r="BQ172" i="1"/>
  <c r="BR172" i="1" s="1"/>
  <c r="Y172" i="1" s="1"/>
  <c r="BP172" i="1"/>
  <c r="BO172" i="1"/>
  <c r="BN172" i="1"/>
  <c r="BM172" i="1"/>
  <c r="BL172" i="1"/>
  <c r="BI172" i="1"/>
  <c r="BG172" i="1"/>
  <c r="BD172" i="1"/>
  <c r="BB172" i="1"/>
  <c r="AW172" i="1"/>
  <c r="AV172" i="1"/>
  <c r="AR172" i="1"/>
  <c r="AQ172" i="1"/>
  <c r="AP172" i="1"/>
  <c r="P172" i="1" s="1"/>
  <c r="BE172" i="1" s="1"/>
  <c r="AE172" i="1"/>
  <c r="AD172" i="1"/>
  <c r="AC172" i="1" s="1"/>
  <c r="V172" i="1"/>
  <c r="T172" i="1"/>
  <c r="Q172" i="1"/>
  <c r="BT171" i="1"/>
  <c r="Y171" i="1" s="1"/>
  <c r="BS171" i="1"/>
  <c r="BQ171" i="1"/>
  <c r="BR171" i="1" s="1"/>
  <c r="BD171" i="1" s="1"/>
  <c r="BP171" i="1"/>
  <c r="BO171" i="1"/>
  <c r="BN171" i="1"/>
  <c r="BM171" i="1"/>
  <c r="BL171" i="1"/>
  <c r="BG171" i="1" s="1"/>
  <c r="BI171" i="1"/>
  <c r="BF171" i="1"/>
  <c r="BB171" i="1"/>
  <c r="AW171" i="1"/>
  <c r="AV171" i="1"/>
  <c r="AR171" i="1"/>
  <c r="AQ171" i="1"/>
  <c r="AP171" i="1"/>
  <c r="AE171" i="1"/>
  <c r="AD171" i="1"/>
  <c r="AC171" i="1"/>
  <c r="V171" i="1"/>
  <c r="T171" i="1"/>
  <c r="Q171" i="1"/>
  <c r="BT170" i="1"/>
  <c r="BS170" i="1"/>
  <c r="BR170" i="1"/>
  <c r="BD170" i="1" s="1"/>
  <c r="BQ170" i="1"/>
  <c r="BP170" i="1"/>
  <c r="BO170" i="1"/>
  <c r="BN170" i="1"/>
  <c r="BM170" i="1"/>
  <c r="BL170" i="1"/>
  <c r="BG170" i="1" s="1"/>
  <c r="BI170" i="1"/>
  <c r="BB170" i="1"/>
  <c r="AV170" i="1"/>
  <c r="AW170" i="1" s="1"/>
  <c r="AR170" i="1"/>
  <c r="AP170" i="1" s="1"/>
  <c r="AQ170" i="1" s="1"/>
  <c r="AE170" i="1"/>
  <c r="AC170" i="1" s="1"/>
  <c r="AD170" i="1"/>
  <c r="V170" i="1"/>
  <c r="T170" i="1"/>
  <c r="Q170" i="1"/>
  <c r="BT169" i="1"/>
  <c r="BS169" i="1"/>
  <c r="BR169" i="1"/>
  <c r="Y169" i="1" s="1"/>
  <c r="BQ169" i="1"/>
  <c r="BP169" i="1"/>
  <c r="BO169" i="1"/>
  <c r="BN169" i="1"/>
  <c r="BM169" i="1"/>
  <c r="BL169" i="1"/>
  <c r="BI169" i="1"/>
  <c r="BG169" i="1"/>
  <c r="BD169" i="1"/>
  <c r="BB169" i="1"/>
  <c r="AV169" i="1"/>
  <c r="AW169" i="1" s="1"/>
  <c r="AR169" i="1"/>
  <c r="AP169" i="1" s="1"/>
  <c r="AE169" i="1"/>
  <c r="AC169" i="1" s="1"/>
  <c r="AD169" i="1"/>
  <c r="V169" i="1"/>
  <c r="BT168" i="1"/>
  <c r="BS168" i="1"/>
  <c r="BR168" i="1"/>
  <c r="BQ168" i="1"/>
  <c r="BP168" i="1"/>
  <c r="BO168" i="1"/>
  <c r="BN168" i="1"/>
  <c r="BM168" i="1"/>
  <c r="BL168" i="1"/>
  <c r="BI168" i="1"/>
  <c r="BG168" i="1"/>
  <c r="BB168" i="1"/>
  <c r="AW168" i="1"/>
  <c r="AV168" i="1"/>
  <c r="AR168" i="1"/>
  <c r="AQ168" i="1"/>
  <c r="AP168" i="1"/>
  <c r="AE168" i="1"/>
  <c r="AD168" i="1"/>
  <c r="AC168" i="1" s="1"/>
  <c r="V168" i="1"/>
  <c r="O168" i="1"/>
  <c r="BT167" i="1"/>
  <c r="BS167" i="1"/>
  <c r="BQ167" i="1"/>
  <c r="BP167" i="1"/>
  <c r="BO167" i="1"/>
  <c r="BN167" i="1"/>
  <c r="BM167" i="1"/>
  <c r="BL167" i="1"/>
  <c r="BG167" i="1" s="1"/>
  <c r="BI167" i="1"/>
  <c r="BB167" i="1"/>
  <c r="AV167" i="1"/>
  <c r="AW167" i="1" s="1"/>
  <c r="AR167" i="1"/>
  <c r="AP167" i="1"/>
  <c r="AE167" i="1"/>
  <c r="AD167" i="1"/>
  <c r="AC167" i="1"/>
  <c r="V167" i="1"/>
  <c r="P167" i="1"/>
  <c r="BE167" i="1" s="1"/>
  <c r="BT166" i="1"/>
  <c r="BS166" i="1"/>
  <c r="BQ166" i="1"/>
  <c r="BR166" i="1" s="1"/>
  <c r="Y166" i="1" s="1"/>
  <c r="BP166" i="1"/>
  <c r="BO166" i="1"/>
  <c r="BN166" i="1"/>
  <c r="BM166" i="1"/>
  <c r="BL166" i="1"/>
  <c r="BI166" i="1"/>
  <c r="BG166" i="1"/>
  <c r="BD166" i="1"/>
  <c r="BF166" i="1" s="1"/>
  <c r="BB166" i="1"/>
  <c r="AV166" i="1"/>
  <c r="AW166" i="1" s="1"/>
  <c r="AR166" i="1"/>
  <c r="AP166" i="1"/>
  <c r="AE166" i="1"/>
  <c r="AD166" i="1"/>
  <c r="AC166" i="1"/>
  <c r="V166" i="1"/>
  <c r="T166" i="1"/>
  <c r="BT165" i="1"/>
  <c r="BS165" i="1"/>
  <c r="BQ165" i="1"/>
  <c r="BR165" i="1" s="1"/>
  <c r="Y165" i="1" s="1"/>
  <c r="BP165" i="1"/>
  <c r="BO165" i="1"/>
  <c r="BN165" i="1"/>
  <c r="BM165" i="1"/>
  <c r="BL165" i="1"/>
  <c r="BI165" i="1"/>
  <c r="BG165" i="1"/>
  <c r="BD165" i="1"/>
  <c r="BB165" i="1"/>
  <c r="AV165" i="1"/>
  <c r="AW165" i="1" s="1"/>
  <c r="AR165" i="1"/>
  <c r="AP165" i="1" s="1"/>
  <c r="AQ165" i="1"/>
  <c r="AE165" i="1"/>
  <c r="AD165" i="1"/>
  <c r="V165" i="1"/>
  <c r="P165" i="1"/>
  <c r="BE165" i="1" s="1"/>
  <c r="O165" i="1"/>
  <c r="BT164" i="1"/>
  <c r="Y164" i="1" s="1"/>
  <c r="BS164" i="1"/>
  <c r="BQ164" i="1"/>
  <c r="BR164" i="1" s="1"/>
  <c r="BP164" i="1"/>
  <c r="BO164" i="1"/>
  <c r="BN164" i="1"/>
  <c r="BM164" i="1"/>
  <c r="BL164" i="1"/>
  <c r="BI164" i="1"/>
  <c r="BG164" i="1"/>
  <c r="BD164" i="1"/>
  <c r="BB164" i="1"/>
  <c r="BF164" i="1" s="1"/>
  <c r="AW164" i="1"/>
  <c r="AV164" i="1"/>
  <c r="AR164" i="1"/>
  <c r="AQ164" i="1"/>
  <c r="AP164" i="1"/>
  <c r="P164" i="1" s="1"/>
  <c r="BE164" i="1" s="1"/>
  <c r="BH164" i="1" s="1"/>
  <c r="AE164" i="1"/>
  <c r="AD164" i="1"/>
  <c r="AC164" i="1" s="1"/>
  <c r="V164" i="1"/>
  <c r="T164" i="1"/>
  <c r="Q164" i="1"/>
  <c r="BT163" i="1"/>
  <c r="BS163" i="1"/>
  <c r="BQ163" i="1"/>
  <c r="BR163" i="1" s="1"/>
  <c r="BP163" i="1"/>
  <c r="BO163" i="1"/>
  <c r="BN163" i="1"/>
  <c r="BM163" i="1"/>
  <c r="BL163" i="1"/>
  <c r="BI163" i="1"/>
  <c r="BG163" i="1"/>
  <c r="BB163" i="1"/>
  <c r="AW163" i="1"/>
  <c r="AV163" i="1"/>
  <c r="AR163" i="1"/>
  <c r="AP163" i="1"/>
  <c r="AE163" i="1"/>
  <c r="AD163" i="1"/>
  <c r="AC163" i="1"/>
  <c r="V163" i="1"/>
  <c r="T163" i="1"/>
  <c r="BT162" i="1"/>
  <c r="BS162" i="1"/>
  <c r="BR162" i="1" s="1"/>
  <c r="BD162" i="1" s="1"/>
  <c r="BQ162" i="1"/>
  <c r="BP162" i="1"/>
  <c r="BO162" i="1"/>
  <c r="BN162" i="1"/>
  <c r="BM162" i="1"/>
  <c r="BL162" i="1"/>
  <c r="BG162" i="1" s="1"/>
  <c r="BI162" i="1"/>
  <c r="BB162" i="1"/>
  <c r="BF162" i="1" s="1"/>
  <c r="AW162" i="1"/>
  <c r="AV162" i="1"/>
  <c r="AR162" i="1"/>
  <c r="AP162" i="1" s="1"/>
  <c r="AQ162" i="1" s="1"/>
  <c r="AE162" i="1"/>
  <c r="AC162" i="1" s="1"/>
  <c r="AD162" i="1"/>
  <c r="Y162" i="1"/>
  <c r="V162" i="1"/>
  <c r="T162" i="1"/>
  <c r="Q162" i="1"/>
  <c r="P162" i="1"/>
  <c r="BE162" i="1" s="1"/>
  <c r="BH162" i="1" s="1"/>
  <c r="O162" i="1"/>
  <c r="BT161" i="1"/>
  <c r="BS161" i="1"/>
  <c r="BR161" i="1"/>
  <c r="Y161" i="1" s="1"/>
  <c r="BQ161" i="1"/>
  <c r="BP161" i="1"/>
  <c r="BO161" i="1"/>
  <c r="BN161" i="1"/>
  <c r="BM161" i="1"/>
  <c r="BL161" i="1"/>
  <c r="BI161" i="1"/>
  <c r="BG161" i="1"/>
  <c r="BD161" i="1"/>
  <c r="BB161" i="1"/>
  <c r="BF161" i="1" s="1"/>
  <c r="AV161" i="1"/>
  <c r="AW161" i="1" s="1"/>
  <c r="AR161" i="1"/>
  <c r="AP161" i="1" s="1"/>
  <c r="AE161" i="1"/>
  <c r="AD161" i="1"/>
  <c r="V161" i="1"/>
  <c r="T161" i="1"/>
  <c r="O161" i="1"/>
  <c r="BT160" i="1"/>
  <c r="BS160" i="1"/>
  <c r="BQ160" i="1"/>
  <c r="BR160" i="1" s="1"/>
  <c r="BD160" i="1" s="1"/>
  <c r="BP160" i="1"/>
  <c r="BO160" i="1"/>
  <c r="BN160" i="1"/>
  <c r="BM160" i="1"/>
  <c r="BL160" i="1"/>
  <c r="BI160" i="1"/>
  <c r="BG160" i="1"/>
  <c r="BF160" i="1"/>
  <c r="BB160" i="1"/>
  <c r="AW160" i="1"/>
  <c r="AV160" i="1"/>
  <c r="AR160" i="1"/>
  <c r="AP160" i="1" s="1"/>
  <c r="AE160" i="1"/>
  <c r="AD160" i="1"/>
  <c r="AC160" i="1"/>
  <c r="Y160" i="1"/>
  <c r="V160" i="1"/>
  <c r="Q160" i="1"/>
  <c r="BT159" i="1"/>
  <c r="BS159" i="1"/>
  <c r="BQ159" i="1"/>
  <c r="BR159" i="1" s="1"/>
  <c r="BP159" i="1"/>
  <c r="BO159" i="1"/>
  <c r="BN159" i="1"/>
  <c r="BM159" i="1"/>
  <c r="BL159" i="1"/>
  <c r="BG159" i="1" s="1"/>
  <c r="BI159" i="1"/>
  <c r="BE159" i="1"/>
  <c r="BB159" i="1"/>
  <c r="AV159" i="1"/>
  <c r="AW159" i="1" s="1"/>
  <c r="AR159" i="1"/>
  <c r="AP159" i="1"/>
  <c r="AE159" i="1"/>
  <c r="AD159" i="1"/>
  <c r="AC159" i="1"/>
  <c r="V159" i="1"/>
  <c r="T159" i="1"/>
  <c r="Q159" i="1"/>
  <c r="P159" i="1"/>
  <c r="BT158" i="1"/>
  <c r="BS158" i="1"/>
  <c r="BR158" i="1" s="1"/>
  <c r="BQ158" i="1"/>
  <c r="BP158" i="1"/>
  <c r="BO158" i="1"/>
  <c r="BN158" i="1"/>
  <c r="BM158" i="1"/>
  <c r="BL158" i="1"/>
  <c r="BI158" i="1"/>
  <c r="BG158" i="1"/>
  <c r="BB158" i="1"/>
  <c r="AV158" i="1"/>
  <c r="AW158" i="1" s="1"/>
  <c r="AR158" i="1"/>
  <c r="AP158" i="1" s="1"/>
  <c r="AQ158" i="1"/>
  <c r="AE158" i="1"/>
  <c r="AD158" i="1"/>
  <c r="AC158" i="1"/>
  <c r="V158" i="1"/>
  <c r="T158" i="1"/>
  <c r="BT157" i="1"/>
  <c r="BS157" i="1"/>
  <c r="BR157" i="1" s="1"/>
  <c r="Y157" i="1" s="1"/>
  <c r="BQ157" i="1"/>
  <c r="BP157" i="1"/>
  <c r="BO157" i="1"/>
  <c r="BN157" i="1"/>
  <c r="BM157" i="1"/>
  <c r="BL157" i="1"/>
  <c r="BI157" i="1"/>
  <c r="BG157" i="1"/>
  <c r="BD157" i="1"/>
  <c r="BB157" i="1"/>
  <c r="AW157" i="1"/>
  <c r="AV157" i="1"/>
  <c r="AR157" i="1"/>
  <c r="AP157" i="1" s="1"/>
  <c r="T157" i="1" s="1"/>
  <c r="AQ157" i="1"/>
  <c r="AG157" i="1"/>
  <c r="AE157" i="1"/>
  <c r="AD157" i="1"/>
  <c r="V157" i="1"/>
  <c r="Q157" i="1"/>
  <c r="P157" i="1"/>
  <c r="BE157" i="1" s="1"/>
  <c r="O157" i="1"/>
  <c r="BT156" i="1"/>
  <c r="BS156" i="1"/>
  <c r="BQ156" i="1"/>
  <c r="BR156" i="1" s="1"/>
  <c r="BP156" i="1"/>
  <c r="BO156" i="1"/>
  <c r="BN156" i="1"/>
  <c r="BM156" i="1"/>
  <c r="BL156" i="1"/>
  <c r="BI156" i="1"/>
  <c r="BG156" i="1"/>
  <c r="BB156" i="1"/>
  <c r="AW156" i="1"/>
  <c r="AV156" i="1"/>
  <c r="AR156" i="1"/>
  <c r="AP156" i="1"/>
  <c r="AE156" i="1"/>
  <c r="AD156" i="1"/>
  <c r="AC156" i="1"/>
  <c r="V156" i="1"/>
  <c r="BT155" i="1"/>
  <c r="BS155" i="1"/>
  <c r="BQ155" i="1"/>
  <c r="BR155" i="1" s="1"/>
  <c r="BP155" i="1"/>
  <c r="BO155" i="1"/>
  <c r="BN155" i="1"/>
  <c r="BM155" i="1"/>
  <c r="BL155" i="1"/>
  <c r="BI155" i="1"/>
  <c r="BG155" i="1"/>
  <c r="BB155" i="1"/>
  <c r="AW155" i="1"/>
  <c r="AV155" i="1"/>
  <c r="AR155" i="1"/>
  <c r="AQ155" i="1"/>
  <c r="AP155" i="1"/>
  <c r="AE155" i="1"/>
  <c r="AD155" i="1"/>
  <c r="AC155" i="1" s="1"/>
  <c r="V155" i="1"/>
  <c r="T155" i="1"/>
  <c r="O155" i="1"/>
  <c r="AG155" i="1" s="1"/>
  <c r="BT154" i="1"/>
  <c r="BS154" i="1"/>
  <c r="BQ154" i="1"/>
  <c r="BR154" i="1" s="1"/>
  <c r="BP154" i="1"/>
  <c r="BO154" i="1"/>
  <c r="BN154" i="1"/>
  <c r="BM154" i="1"/>
  <c r="BL154" i="1"/>
  <c r="BI154" i="1"/>
  <c r="BG154" i="1"/>
  <c r="BE154" i="1"/>
  <c r="BB154" i="1"/>
  <c r="AW154" i="1"/>
  <c r="AV154" i="1"/>
  <c r="AR154" i="1"/>
  <c r="AP154" i="1" s="1"/>
  <c r="P154" i="1" s="1"/>
  <c r="AQ154" i="1"/>
  <c r="AE154" i="1"/>
  <c r="AD154" i="1"/>
  <c r="V154" i="1"/>
  <c r="T154" i="1"/>
  <c r="Q154" i="1"/>
  <c r="BT153" i="1"/>
  <c r="BS153" i="1"/>
  <c r="BQ153" i="1"/>
  <c r="BR153" i="1" s="1"/>
  <c r="BD153" i="1" s="1"/>
  <c r="BP153" i="1"/>
  <c r="BO153" i="1"/>
  <c r="BN153" i="1"/>
  <c r="BM153" i="1"/>
  <c r="BL153" i="1"/>
  <c r="BG153" i="1" s="1"/>
  <c r="BI153" i="1"/>
  <c r="BF153" i="1"/>
  <c r="BB153" i="1"/>
  <c r="AW153" i="1"/>
  <c r="AV153" i="1"/>
  <c r="AR153" i="1"/>
  <c r="AQ153" i="1"/>
  <c r="AP153" i="1"/>
  <c r="AE153" i="1"/>
  <c r="AD153" i="1"/>
  <c r="AC153" i="1"/>
  <c r="V153" i="1"/>
  <c r="T153" i="1"/>
  <c r="Q153" i="1"/>
  <c r="BT152" i="1"/>
  <c r="BS152" i="1"/>
  <c r="BR152" i="1"/>
  <c r="BD152" i="1" s="1"/>
  <c r="BQ152" i="1"/>
  <c r="BP152" i="1"/>
  <c r="BO152" i="1"/>
  <c r="BN152" i="1"/>
  <c r="BM152" i="1"/>
  <c r="BL152" i="1"/>
  <c r="BG152" i="1" s="1"/>
  <c r="BI152" i="1"/>
  <c r="BB152" i="1"/>
  <c r="AV152" i="1"/>
  <c r="AW152" i="1" s="1"/>
  <c r="AR152" i="1"/>
  <c r="AP152" i="1" s="1"/>
  <c r="AQ152" i="1" s="1"/>
  <c r="AE152" i="1"/>
  <c r="AC152" i="1" s="1"/>
  <c r="AD152" i="1"/>
  <c r="Y152" i="1"/>
  <c r="V152" i="1"/>
  <c r="T152" i="1"/>
  <c r="BT151" i="1"/>
  <c r="BS151" i="1"/>
  <c r="BR151" i="1"/>
  <c r="BQ151" i="1"/>
  <c r="BP151" i="1"/>
  <c r="BO151" i="1"/>
  <c r="BN151" i="1"/>
  <c r="BM151" i="1"/>
  <c r="BL151" i="1"/>
  <c r="BI151" i="1"/>
  <c r="BG151" i="1"/>
  <c r="BB151" i="1"/>
  <c r="AV151" i="1"/>
  <c r="AW151" i="1" s="1"/>
  <c r="AR151" i="1"/>
  <c r="AP151" i="1" s="1"/>
  <c r="AE151" i="1"/>
  <c r="AD151" i="1"/>
  <c r="V151" i="1"/>
  <c r="T151" i="1"/>
  <c r="BT150" i="1"/>
  <c r="BS150" i="1"/>
  <c r="BQ150" i="1"/>
  <c r="BR150" i="1" s="1"/>
  <c r="BP150" i="1"/>
  <c r="BO150" i="1"/>
  <c r="BN150" i="1"/>
  <c r="BM150" i="1"/>
  <c r="BL150" i="1"/>
  <c r="BI150" i="1"/>
  <c r="BG150" i="1"/>
  <c r="BB150" i="1"/>
  <c r="AW150" i="1"/>
  <c r="AV150" i="1"/>
  <c r="AR150" i="1"/>
  <c r="AQ150" i="1"/>
  <c r="AP150" i="1"/>
  <c r="AE150" i="1"/>
  <c r="AD150" i="1"/>
  <c r="AC150" i="1" s="1"/>
  <c r="V150" i="1"/>
  <c r="O150" i="1"/>
  <c r="BT149" i="1"/>
  <c r="BS149" i="1"/>
  <c r="BQ149" i="1"/>
  <c r="BP149" i="1"/>
  <c r="BO149" i="1"/>
  <c r="BN149" i="1"/>
  <c r="BM149" i="1"/>
  <c r="BL149" i="1"/>
  <c r="BG149" i="1" s="1"/>
  <c r="BI149" i="1"/>
  <c r="BB149" i="1"/>
  <c r="AV149" i="1"/>
  <c r="AW149" i="1" s="1"/>
  <c r="AR149" i="1"/>
  <c r="AP149" i="1"/>
  <c r="AE149" i="1"/>
  <c r="AD149" i="1"/>
  <c r="AC149" i="1"/>
  <c r="V149" i="1"/>
  <c r="P149" i="1"/>
  <c r="BE149" i="1" s="1"/>
  <c r="BT148" i="1"/>
  <c r="BS148" i="1"/>
  <c r="BR148" i="1" s="1"/>
  <c r="BQ148" i="1"/>
  <c r="BP148" i="1"/>
  <c r="BO148" i="1"/>
  <c r="BN148" i="1"/>
  <c r="BM148" i="1"/>
  <c r="BL148" i="1"/>
  <c r="BI148" i="1"/>
  <c r="BG148" i="1"/>
  <c r="BB148" i="1"/>
  <c r="AV148" i="1"/>
  <c r="AW148" i="1" s="1"/>
  <c r="AR148" i="1"/>
  <c r="AP148" i="1"/>
  <c r="AE148" i="1"/>
  <c r="AD148" i="1"/>
  <c r="AC148" i="1"/>
  <c r="V148" i="1"/>
  <c r="BT147" i="1"/>
  <c r="BS147" i="1"/>
  <c r="BR147" i="1"/>
  <c r="BQ147" i="1"/>
  <c r="BP147" i="1"/>
  <c r="BO147" i="1"/>
  <c r="BN147" i="1"/>
  <c r="BM147" i="1"/>
  <c r="BL147" i="1"/>
  <c r="BI147" i="1"/>
  <c r="BG147" i="1"/>
  <c r="BB147" i="1"/>
  <c r="AV147" i="1"/>
  <c r="AW147" i="1" s="1"/>
  <c r="AR147" i="1"/>
  <c r="AP147" i="1" s="1"/>
  <c r="AQ147" i="1"/>
  <c r="AE147" i="1"/>
  <c r="AD147" i="1"/>
  <c r="V147" i="1"/>
  <c r="P147" i="1"/>
  <c r="BE147" i="1" s="1"/>
  <c r="O147" i="1"/>
  <c r="BT146" i="1"/>
  <c r="Y146" i="1" s="1"/>
  <c r="BS146" i="1"/>
  <c r="BQ146" i="1"/>
  <c r="BR146" i="1" s="1"/>
  <c r="BP146" i="1"/>
  <c r="BO146" i="1"/>
  <c r="BN146" i="1"/>
  <c r="BM146" i="1"/>
  <c r="BL146" i="1"/>
  <c r="BG146" i="1" s="1"/>
  <c r="BI146" i="1"/>
  <c r="BD146" i="1"/>
  <c r="BB146" i="1"/>
  <c r="BF146" i="1" s="1"/>
  <c r="AW146" i="1"/>
  <c r="AV146" i="1"/>
  <c r="AR146" i="1"/>
  <c r="AQ146" i="1"/>
  <c r="AP146" i="1"/>
  <c r="P146" i="1" s="1"/>
  <c r="BE146" i="1" s="1"/>
  <c r="BH146" i="1" s="1"/>
  <c r="AE146" i="1"/>
  <c r="AD146" i="1"/>
  <c r="AC146" i="1" s="1"/>
  <c r="V146" i="1"/>
  <c r="Q146" i="1"/>
  <c r="BT145" i="1"/>
  <c r="BS145" i="1"/>
  <c r="BQ145" i="1"/>
  <c r="BR145" i="1" s="1"/>
  <c r="BD145" i="1" s="1"/>
  <c r="BP145" i="1"/>
  <c r="BO145" i="1"/>
  <c r="BN145" i="1"/>
  <c r="BM145" i="1"/>
  <c r="BL145" i="1"/>
  <c r="BG145" i="1" s="1"/>
  <c r="BI145" i="1"/>
  <c r="BF145" i="1"/>
  <c r="BB145" i="1"/>
  <c r="AW145" i="1"/>
  <c r="AV145" i="1"/>
  <c r="AR145" i="1"/>
  <c r="AP145" i="1"/>
  <c r="AE145" i="1"/>
  <c r="AD145" i="1"/>
  <c r="AC145" i="1"/>
  <c r="Y145" i="1"/>
  <c r="V145" i="1"/>
  <c r="BT144" i="1"/>
  <c r="BS144" i="1"/>
  <c r="BR144" i="1"/>
  <c r="BD144" i="1" s="1"/>
  <c r="BF144" i="1" s="1"/>
  <c r="BQ144" i="1"/>
  <c r="BP144" i="1"/>
  <c r="BO144" i="1"/>
  <c r="BN144" i="1"/>
  <c r="BM144" i="1"/>
  <c r="BL144" i="1"/>
  <c r="BG144" i="1" s="1"/>
  <c r="BI144" i="1"/>
  <c r="BB144" i="1"/>
  <c r="AV144" i="1"/>
  <c r="AW144" i="1" s="1"/>
  <c r="AR144" i="1"/>
  <c r="AP144" i="1"/>
  <c r="AQ144" i="1" s="1"/>
  <c r="AE144" i="1"/>
  <c r="AD144" i="1"/>
  <c r="AC144" i="1"/>
  <c r="Y144" i="1"/>
  <c r="V144" i="1"/>
  <c r="Q144" i="1"/>
  <c r="O144" i="1"/>
  <c r="BT143" i="1"/>
  <c r="BS143" i="1"/>
  <c r="BQ143" i="1"/>
  <c r="BR143" i="1" s="1"/>
  <c r="Y143" i="1" s="1"/>
  <c r="BP143" i="1"/>
  <c r="BO143" i="1"/>
  <c r="BN143" i="1"/>
  <c r="BM143" i="1"/>
  <c r="BL143" i="1"/>
  <c r="BI143" i="1"/>
  <c r="BG143" i="1"/>
  <c r="BD143" i="1"/>
  <c r="BB143" i="1"/>
  <c r="AV143" i="1"/>
  <c r="AW143" i="1" s="1"/>
  <c r="AR143" i="1"/>
  <c r="AP143" i="1" s="1"/>
  <c r="Q143" i="1" s="1"/>
  <c r="AE143" i="1"/>
  <c r="AD143" i="1"/>
  <c r="AC143" i="1" s="1"/>
  <c r="V143" i="1"/>
  <c r="T143" i="1"/>
  <c r="O143" i="1"/>
  <c r="AG143" i="1" s="1"/>
  <c r="BT142" i="1"/>
  <c r="BS142" i="1"/>
  <c r="BR142" i="1"/>
  <c r="BD142" i="1" s="1"/>
  <c r="BF142" i="1" s="1"/>
  <c r="BQ142" i="1"/>
  <c r="BP142" i="1"/>
  <c r="BO142" i="1"/>
  <c r="BN142" i="1"/>
  <c r="BM142" i="1"/>
  <c r="BL142" i="1"/>
  <c r="BG142" i="1" s="1"/>
  <c r="BI142" i="1"/>
  <c r="BB142" i="1"/>
  <c r="AW142" i="1"/>
  <c r="AV142" i="1"/>
  <c r="AR142" i="1"/>
  <c r="AQ142" i="1"/>
  <c r="AP142" i="1"/>
  <c r="AE142" i="1"/>
  <c r="AD142" i="1"/>
  <c r="AC142" i="1" s="1"/>
  <c r="V142" i="1"/>
  <c r="BT141" i="1"/>
  <c r="BS141" i="1"/>
  <c r="BQ141" i="1"/>
  <c r="BP141" i="1"/>
  <c r="BO141" i="1"/>
  <c r="BN141" i="1"/>
  <c r="BM141" i="1"/>
  <c r="BL141" i="1"/>
  <c r="BG141" i="1" s="1"/>
  <c r="BI141" i="1"/>
  <c r="BB141" i="1"/>
  <c r="AV141" i="1"/>
  <c r="AW141" i="1" s="1"/>
  <c r="AR141" i="1"/>
  <c r="AQ141" i="1"/>
  <c r="AP141" i="1"/>
  <c r="O141" i="1" s="1"/>
  <c r="AG141" i="1"/>
  <c r="AE141" i="1"/>
  <c r="AD141" i="1"/>
  <c r="AC141" i="1"/>
  <c r="V141" i="1"/>
  <c r="T141" i="1"/>
  <c r="P141" i="1"/>
  <c r="BE141" i="1" s="1"/>
  <c r="BT140" i="1"/>
  <c r="BS140" i="1"/>
  <c r="BQ140" i="1"/>
  <c r="BR140" i="1" s="1"/>
  <c r="BP140" i="1"/>
  <c r="BO140" i="1"/>
  <c r="BN140" i="1"/>
  <c r="BM140" i="1"/>
  <c r="BL140" i="1"/>
  <c r="BI140" i="1"/>
  <c r="BG140" i="1"/>
  <c r="BB140" i="1"/>
  <c r="AW140" i="1"/>
  <c r="AV140" i="1"/>
  <c r="AR140" i="1"/>
  <c r="AP140" i="1" s="1"/>
  <c r="AQ140" i="1" s="1"/>
  <c r="AE140" i="1"/>
  <c r="AD140" i="1"/>
  <c r="AC140" i="1" s="1"/>
  <c r="V140" i="1"/>
  <c r="BT139" i="1"/>
  <c r="BS139" i="1"/>
  <c r="BQ139" i="1"/>
  <c r="BR139" i="1" s="1"/>
  <c r="BP139" i="1"/>
  <c r="BO139" i="1"/>
  <c r="BN139" i="1"/>
  <c r="BM139" i="1"/>
  <c r="BL139" i="1"/>
  <c r="BG139" i="1" s="1"/>
  <c r="BI139" i="1"/>
  <c r="BB139" i="1"/>
  <c r="AV139" i="1"/>
  <c r="AW139" i="1" s="1"/>
  <c r="AR139" i="1"/>
  <c r="AP139" i="1" s="1"/>
  <c r="P139" i="1" s="1"/>
  <c r="BE139" i="1" s="1"/>
  <c r="AQ139" i="1"/>
  <c r="AE139" i="1"/>
  <c r="AD139" i="1"/>
  <c r="V139" i="1"/>
  <c r="T139" i="1"/>
  <c r="Q139" i="1"/>
  <c r="BT138" i="1"/>
  <c r="BS138" i="1"/>
  <c r="BQ138" i="1"/>
  <c r="BR138" i="1" s="1"/>
  <c r="BP138" i="1"/>
  <c r="BO138" i="1"/>
  <c r="BN138" i="1"/>
  <c r="BM138" i="1"/>
  <c r="BL138" i="1"/>
  <c r="BI138" i="1"/>
  <c r="BG138" i="1"/>
  <c r="BB138" i="1"/>
  <c r="AW138" i="1"/>
  <c r="AV138" i="1"/>
  <c r="AR138" i="1"/>
  <c r="AP138" i="1"/>
  <c r="AE138" i="1"/>
  <c r="AC138" i="1" s="1"/>
  <c r="AD138" i="1"/>
  <c r="V138" i="1"/>
  <c r="T138" i="1"/>
  <c r="BT137" i="1"/>
  <c r="BS137" i="1"/>
  <c r="BQ137" i="1"/>
  <c r="BR137" i="1" s="1"/>
  <c r="BD137" i="1" s="1"/>
  <c r="BP137" i="1"/>
  <c r="BO137" i="1"/>
  <c r="BN137" i="1"/>
  <c r="BM137" i="1"/>
  <c r="BL137" i="1"/>
  <c r="BI137" i="1"/>
  <c r="BG137" i="1"/>
  <c r="BF137" i="1"/>
  <c r="BB137" i="1"/>
  <c r="AV137" i="1"/>
  <c r="AW137" i="1" s="1"/>
  <c r="AR137" i="1"/>
  <c r="AP137" i="1" s="1"/>
  <c r="AE137" i="1"/>
  <c r="AD137" i="1"/>
  <c r="AC137" i="1" s="1"/>
  <c r="Y137" i="1"/>
  <c r="V137" i="1"/>
  <c r="P137" i="1"/>
  <c r="BE137" i="1" s="1"/>
  <c r="BH137" i="1" s="1"/>
  <c r="BT136" i="1"/>
  <c r="BS136" i="1"/>
  <c r="BR136" i="1"/>
  <c r="BD136" i="1" s="1"/>
  <c r="BQ136" i="1"/>
  <c r="BP136" i="1"/>
  <c r="BO136" i="1"/>
  <c r="BN136" i="1"/>
  <c r="BM136" i="1"/>
  <c r="BL136" i="1"/>
  <c r="BG136" i="1" s="1"/>
  <c r="BI136" i="1"/>
  <c r="BB136" i="1"/>
  <c r="AW136" i="1"/>
  <c r="AV136" i="1"/>
  <c r="AR136" i="1"/>
  <c r="AP136" i="1"/>
  <c r="AE136" i="1"/>
  <c r="AD136" i="1"/>
  <c r="AC136" i="1"/>
  <c r="Y136" i="1"/>
  <c r="V136" i="1"/>
  <c r="BT135" i="1"/>
  <c r="BS135" i="1"/>
  <c r="BQ135" i="1"/>
  <c r="BR135" i="1" s="1"/>
  <c r="BP135" i="1"/>
  <c r="BO135" i="1"/>
  <c r="BN135" i="1"/>
  <c r="BM135" i="1"/>
  <c r="BL135" i="1"/>
  <c r="BI135" i="1"/>
  <c r="BG135" i="1"/>
  <c r="BB135" i="1"/>
  <c r="AV135" i="1"/>
  <c r="AW135" i="1" s="1"/>
  <c r="AR135" i="1"/>
  <c r="AQ135" i="1"/>
  <c r="AP135" i="1"/>
  <c r="AE135" i="1"/>
  <c r="AD135" i="1"/>
  <c r="AC135" i="1" s="1"/>
  <c r="V135" i="1"/>
  <c r="T135" i="1"/>
  <c r="P135" i="1"/>
  <c r="BE135" i="1" s="1"/>
  <c r="BT134" i="1"/>
  <c r="BS134" i="1"/>
  <c r="BR134" i="1"/>
  <c r="BQ134" i="1"/>
  <c r="BP134" i="1"/>
  <c r="BO134" i="1"/>
  <c r="BN134" i="1"/>
  <c r="BM134" i="1"/>
  <c r="BL134" i="1"/>
  <c r="BG134" i="1" s="1"/>
  <c r="BI134" i="1"/>
  <c r="BD134" i="1"/>
  <c r="BB134" i="1"/>
  <c r="AW134" i="1"/>
  <c r="AV134" i="1"/>
  <c r="AR134" i="1"/>
  <c r="AP134" i="1" s="1"/>
  <c r="AE134" i="1"/>
  <c r="AD134" i="1"/>
  <c r="Y134" i="1"/>
  <c r="V134" i="1"/>
  <c r="O134" i="1"/>
  <c r="BT133" i="1"/>
  <c r="BS133" i="1"/>
  <c r="BQ133" i="1"/>
  <c r="BR133" i="1" s="1"/>
  <c r="Y133" i="1" s="1"/>
  <c r="BP133" i="1"/>
  <c r="BO133" i="1"/>
  <c r="BN133" i="1"/>
  <c r="BM133" i="1"/>
  <c r="BL133" i="1"/>
  <c r="BI133" i="1"/>
  <c r="BG133" i="1"/>
  <c r="BB133" i="1"/>
  <c r="AW133" i="1"/>
  <c r="AV133" i="1"/>
  <c r="AR133" i="1"/>
  <c r="AQ133" i="1"/>
  <c r="AP133" i="1"/>
  <c r="Q133" i="1" s="1"/>
  <c r="AE133" i="1"/>
  <c r="AD133" i="1"/>
  <c r="AC133" i="1" s="1"/>
  <c r="V133" i="1"/>
  <c r="T133" i="1"/>
  <c r="BT132" i="1"/>
  <c r="BS132" i="1"/>
  <c r="BQ132" i="1"/>
  <c r="BR132" i="1" s="1"/>
  <c r="BD132" i="1" s="1"/>
  <c r="BF132" i="1" s="1"/>
  <c r="BP132" i="1"/>
  <c r="BO132" i="1"/>
  <c r="BN132" i="1"/>
  <c r="BM132" i="1"/>
  <c r="BL132" i="1"/>
  <c r="BI132" i="1"/>
  <c r="BG132" i="1"/>
  <c r="BB132" i="1"/>
  <c r="AW132" i="1"/>
  <c r="AV132" i="1"/>
  <c r="AR132" i="1"/>
  <c r="AP132" i="1"/>
  <c r="AE132" i="1"/>
  <c r="AC132" i="1" s="1"/>
  <c r="AD132" i="1"/>
  <c r="V132" i="1"/>
  <c r="BT131" i="1"/>
  <c r="BS131" i="1"/>
  <c r="BR131" i="1" s="1"/>
  <c r="BD131" i="1" s="1"/>
  <c r="BQ131" i="1"/>
  <c r="BP131" i="1"/>
  <c r="BO131" i="1"/>
  <c r="BN131" i="1"/>
  <c r="BM131" i="1"/>
  <c r="BL131" i="1"/>
  <c r="BG131" i="1" s="1"/>
  <c r="BI131" i="1"/>
  <c r="BB131" i="1"/>
  <c r="BF131" i="1" s="1"/>
  <c r="AV131" i="1"/>
  <c r="AW131" i="1" s="1"/>
  <c r="AR131" i="1"/>
  <c r="AP131" i="1"/>
  <c r="O131" i="1" s="1"/>
  <c r="AE131" i="1"/>
  <c r="AD131" i="1"/>
  <c r="AC131" i="1"/>
  <c r="V131" i="1"/>
  <c r="T131" i="1"/>
  <c r="Q131" i="1"/>
  <c r="P131" i="1"/>
  <c r="BE131" i="1" s="1"/>
  <c r="BH131" i="1" s="1"/>
  <c r="BT130" i="1"/>
  <c r="BS130" i="1"/>
  <c r="BR130" i="1"/>
  <c r="Y130" i="1" s="1"/>
  <c r="BQ130" i="1"/>
  <c r="BP130" i="1"/>
  <c r="BO130" i="1"/>
  <c r="BN130" i="1"/>
  <c r="BM130" i="1"/>
  <c r="BL130" i="1"/>
  <c r="BI130" i="1"/>
  <c r="BG130" i="1"/>
  <c r="BD130" i="1"/>
  <c r="BF130" i="1" s="1"/>
  <c r="BB130" i="1"/>
  <c r="AV130" i="1"/>
  <c r="AW130" i="1" s="1"/>
  <c r="AR130" i="1"/>
  <c r="AP130" i="1"/>
  <c r="AE130" i="1"/>
  <c r="AD130" i="1"/>
  <c r="AC130" i="1"/>
  <c r="V130" i="1"/>
  <c r="T130" i="1"/>
  <c r="O130" i="1"/>
  <c r="BT129" i="1"/>
  <c r="BS129" i="1"/>
  <c r="BQ129" i="1"/>
  <c r="BR129" i="1" s="1"/>
  <c r="BP129" i="1"/>
  <c r="BO129" i="1"/>
  <c r="BN129" i="1"/>
  <c r="BM129" i="1"/>
  <c r="BL129" i="1"/>
  <c r="BI129" i="1"/>
  <c r="BG129" i="1"/>
  <c r="BB129" i="1"/>
  <c r="AV129" i="1"/>
  <c r="AW129" i="1" s="1"/>
  <c r="AR129" i="1"/>
  <c r="AP129" i="1" s="1"/>
  <c r="AE129" i="1"/>
  <c r="AD129" i="1"/>
  <c r="AC129" i="1" s="1"/>
  <c r="V129" i="1"/>
  <c r="BT128" i="1"/>
  <c r="BS128" i="1"/>
  <c r="BQ128" i="1"/>
  <c r="BR128" i="1" s="1"/>
  <c r="BP128" i="1"/>
  <c r="BO128" i="1"/>
  <c r="BN128" i="1"/>
  <c r="BM128" i="1"/>
  <c r="BL128" i="1"/>
  <c r="BG128" i="1" s="1"/>
  <c r="BI128" i="1"/>
  <c r="BD128" i="1"/>
  <c r="BF128" i="1" s="1"/>
  <c r="BB128" i="1"/>
  <c r="AW128" i="1"/>
  <c r="AV128" i="1"/>
  <c r="AR128" i="1"/>
  <c r="AP128" i="1"/>
  <c r="AE128" i="1"/>
  <c r="AD128" i="1"/>
  <c r="AC128" i="1"/>
  <c r="Y128" i="1"/>
  <c r="V128" i="1"/>
  <c r="BT127" i="1"/>
  <c r="BS127" i="1"/>
  <c r="BQ127" i="1"/>
  <c r="BR127" i="1" s="1"/>
  <c r="BD127" i="1" s="1"/>
  <c r="BP127" i="1"/>
  <c r="BO127" i="1"/>
  <c r="BN127" i="1"/>
  <c r="BM127" i="1"/>
  <c r="BL127" i="1"/>
  <c r="BI127" i="1"/>
  <c r="BG127" i="1"/>
  <c r="BF127" i="1"/>
  <c r="BE127" i="1"/>
  <c r="BB127" i="1"/>
  <c r="AV127" i="1"/>
  <c r="AW127" i="1" s="1"/>
  <c r="AR127" i="1"/>
  <c r="AP127" i="1"/>
  <c r="AE127" i="1"/>
  <c r="AD127" i="1"/>
  <c r="AC127" i="1"/>
  <c r="Y127" i="1"/>
  <c r="V127" i="1"/>
  <c r="P127" i="1"/>
  <c r="BT126" i="1"/>
  <c r="BS126" i="1"/>
  <c r="BR126" i="1" s="1"/>
  <c r="BD126" i="1" s="1"/>
  <c r="BQ126" i="1"/>
  <c r="BP126" i="1"/>
  <c r="BO126" i="1"/>
  <c r="BN126" i="1"/>
  <c r="BM126" i="1"/>
  <c r="BL126" i="1"/>
  <c r="BG126" i="1" s="1"/>
  <c r="BI126" i="1"/>
  <c r="BE126" i="1"/>
  <c r="BH126" i="1" s="1"/>
  <c r="BB126" i="1"/>
  <c r="AV126" i="1"/>
  <c r="AW126" i="1" s="1"/>
  <c r="AR126" i="1"/>
  <c r="AP126" i="1" s="1"/>
  <c r="AQ126" i="1" s="1"/>
  <c r="AE126" i="1"/>
  <c r="AD126" i="1"/>
  <c r="AC126" i="1" s="1"/>
  <c r="Y126" i="1"/>
  <c r="V126" i="1"/>
  <c r="T126" i="1"/>
  <c r="Q126" i="1"/>
  <c r="P126" i="1"/>
  <c r="O126" i="1"/>
  <c r="BT125" i="1"/>
  <c r="BS125" i="1"/>
  <c r="BR125" i="1"/>
  <c r="Y125" i="1" s="1"/>
  <c r="BQ125" i="1"/>
  <c r="BP125" i="1"/>
  <c r="BO125" i="1"/>
  <c r="BN125" i="1"/>
  <c r="BM125" i="1"/>
  <c r="BL125" i="1"/>
  <c r="BI125" i="1"/>
  <c r="BG125" i="1"/>
  <c r="BD125" i="1"/>
  <c r="BB125" i="1"/>
  <c r="AW125" i="1"/>
  <c r="AV125" i="1"/>
  <c r="AR125" i="1"/>
  <c r="AP125" i="1" s="1"/>
  <c r="AE125" i="1"/>
  <c r="AD125" i="1"/>
  <c r="AC125" i="1" s="1"/>
  <c r="V125" i="1"/>
  <c r="T125" i="1"/>
  <c r="BT124" i="1"/>
  <c r="BS124" i="1"/>
  <c r="BQ124" i="1"/>
  <c r="BR124" i="1" s="1"/>
  <c r="BP124" i="1"/>
  <c r="BO124" i="1"/>
  <c r="BN124" i="1"/>
  <c r="BM124" i="1"/>
  <c r="BL124" i="1"/>
  <c r="BG124" i="1" s="1"/>
  <c r="BI124" i="1"/>
  <c r="BB124" i="1"/>
  <c r="AW124" i="1"/>
  <c r="AV124" i="1"/>
  <c r="AR124" i="1"/>
  <c r="AP124" i="1" s="1"/>
  <c r="AE124" i="1"/>
  <c r="AD124" i="1"/>
  <c r="V124" i="1"/>
  <c r="Q124" i="1"/>
  <c r="BT123" i="1"/>
  <c r="BS123" i="1"/>
  <c r="BQ123" i="1"/>
  <c r="BP123" i="1"/>
  <c r="BO123" i="1"/>
  <c r="BN123" i="1"/>
  <c r="BM123" i="1"/>
  <c r="BL123" i="1"/>
  <c r="BG123" i="1" s="1"/>
  <c r="BI123" i="1"/>
  <c r="BB123" i="1"/>
  <c r="AW123" i="1"/>
  <c r="AV123" i="1"/>
  <c r="AR123" i="1"/>
  <c r="AP123" i="1"/>
  <c r="AE123" i="1"/>
  <c r="AD123" i="1"/>
  <c r="AC123" i="1"/>
  <c r="V123" i="1"/>
  <c r="T123" i="1"/>
  <c r="Q123" i="1"/>
  <c r="P123" i="1"/>
  <c r="BE123" i="1" s="1"/>
  <c r="BT122" i="1"/>
  <c r="BS122" i="1"/>
  <c r="BQ122" i="1"/>
  <c r="BR122" i="1" s="1"/>
  <c r="Y122" i="1" s="1"/>
  <c r="BP122" i="1"/>
  <c r="BO122" i="1"/>
  <c r="BN122" i="1"/>
  <c r="BM122" i="1"/>
  <c r="BL122" i="1"/>
  <c r="BI122" i="1"/>
  <c r="BG122" i="1"/>
  <c r="BD122" i="1"/>
  <c r="BF122" i="1" s="1"/>
  <c r="BB122" i="1"/>
  <c r="AV122" i="1"/>
  <c r="AW122" i="1" s="1"/>
  <c r="AR122" i="1"/>
  <c r="AP122" i="1" s="1"/>
  <c r="AE122" i="1"/>
  <c r="AD122" i="1"/>
  <c r="V122" i="1"/>
  <c r="T122" i="1"/>
  <c r="BT121" i="1"/>
  <c r="Y121" i="1" s="1"/>
  <c r="BS121" i="1"/>
  <c r="BR121" i="1"/>
  <c r="BQ121" i="1"/>
  <c r="BP121" i="1"/>
  <c r="BO121" i="1"/>
  <c r="BN121" i="1"/>
  <c r="BM121" i="1"/>
  <c r="BL121" i="1"/>
  <c r="BG121" i="1" s="1"/>
  <c r="BI121" i="1"/>
  <c r="BD121" i="1"/>
  <c r="BB121" i="1"/>
  <c r="AV121" i="1"/>
  <c r="AW121" i="1" s="1"/>
  <c r="AR121" i="1"/>
  <c r="AP121" i="1" s="1"/>
  <c r="AE121" i="1"/>
  <c r="AD121" i="1"/>
  <c r="AC121" i="1" s="1"/>
  <c r="V121" i="1"/>
  <c r="BT120" i="1"/>
  <c r="BS120" i="1"/>
  <c r="BQ120" i="1"/>
  <c r="BR120" i="1" s="1"/>
  <c r="BD120" i="1" s="1"/>
  <c r="BP120" i="1"/>
  <c r="BO120" i="1"/>
  <c r="BN120" i="1"/>
  <c r="BM120" i="1"/>
  <c r="BL120" i="1"/>
  <c r="BI120" i="1"/>
  <c r="BG120" i="1"/>
  <c r="BB120" i="1"/>
  <c r="BF120" i="1" s="1"/>
  <c r="AW120" i="1"/>
  <c r="AV120" i="1"/>
  <c r="AR120" i="1"/>
  <c r="AQ120" i="1"/>
  <c r="AP120" i="1"/>
  <c r="Q120" i="1" s="1"/>
  <c r="AE120" i="1"/>
  <c r="AD120" i="1"/>
  <c r="AC120" i="1"/>
  <c r="Y120" i="1"/>
  <c r="V120" i="1"/>
  <c r="T120" i="1"/>
  <c r="BT119" i="1"/>
  <c r="BS119" i="1"/>
  <c r="BQ119" i="1"/>
  <c r="BR119" i="1" s="1"/>
  <c r="BP119" i="1"/>
  <c r="BO119" i="1"/>
  <c r="BN119" i="1"/>
  <c r="BM119" i="1"/>
  <c r="BL119" i="1"/>
  <c r="BI119" i="1"/>
  <c r="BG119" i="1"/>
  <c r="BE119" i="1"/>
  <c r="BB119" i="1"/>
  <c r="AV119" i="1"/>
  <c r="AW119" i="1" s="1"/>
  <c r="AR119" i="1"/>
  <c r="AP119" i="1"/>
  <c r="AE119" i="1"/>
  <c r="AD119" i="1"/>
  <c r="AC119" i="1" s="1"/>
  <c r="V119" i="1"/>
  <c r="Q119" i="1"/>
  <c r="P119" i="1"/>
  <c r="BT118" i="1"/>
  <c r="BS118" i="1"/>
  <c r="BR118" i="1"/>
  <c r="BQ118" i="1"/>
  <c r="BP118" i="1"/>
  <c r="BO118" i="1"/>
  <c r="BN118" i="1"/>
  <c r="BM118" i="1"/>
  <c r="BL118" i="1"/>
  <c r="BG118" i="1" s="1"/>
  <c r="BI118" i="1"/>
  <c r="BD118" i="1"/>
  <c r="BB118" i="1"/>
  <c r="AW118" i="1"/>
  <c r="AV118" i="1"/>
  <c r="AR118" i="1"/>
  <c r="AP118" i="1"/>
  <c r="AE118" i="1"/>
  <c r="AD118" i="1"/>
  <c r="AC118" i="1"/>
  <c r="Y118" i="1"/>
  <c r="V118" i="1"/>
  <c r="Q118" i="1"/>
  <c r="BT117" i="1"/>
  <c r="BS117" i="1"/>
  <c r="BQ117" i="1"/>
  <c r="BP117" i="1"/>
  <c r="BO117" i="1"/>
  <c r="BN117" i="1"/>
  <c r="BM117" i="1"/>
  <c r="BL117" i="1"/>
  <c r="BI117" i="1"/>
  <c r="BG117" i="1"/>
  <c r="BB117" i="1"/>
  <c r="AV117" i="1"/>
  <c r="AW117" i="1" s="1"/>
  <c r="AR117" i="1"/>
  <c r="AP117" i="1"/>
  <c r="AE117" i="1"/>
  <c r="AD117" i="1"/>
  <c r="AC117" i="1" s="1"/>
  <c r="V117" i="1"/>
  <c r="BT116" i="1"/>
  <c r="BS116" i="1"/>
  <c r="BR116" i="1"/>
  <c r="Y116" i="1" s="1"/>
  <c r="BQ116" i="1"/>
  <c r="BP116" i="1"/>
  <c r="BO116" i="1"/>
  <c r="BN116" i="1"/>
  <c r="BM116" i="1"/>
  <c r="BL116" i="1"/>
  <c r="BG116" i="1" s="1"/>
  <c r="BI116" i="1"/>
  <c r="BB116" i="1"/>
  <c r="AW116" i="1"/>
  <c r="AV116" i="1"/>
  <c r="AR116" i="1"/>
  <c r="AP116" i="1" s="1"/>
  <c r="T116" i="1" s="1"/>
  <c r="AE116" i="1"/>
  <c r="AD116" i="1"/>
  <c r="AC116" i="1"/>
  <c r="V116" i="1"/>
  <c r="BT115" i="1"/>
  <c r="BS115" i="1"/>
  <c r="BQ115" i="1"/>
  <c r="BR115" i="1" s="1"/>
  <c r="BD115" i="1" s="1"/>
  <c r="BP115" i="1"/>
  <c r="BO115" i="1"/>
  <c r="BN115" i="1"/>
  <c r="BM115" i="1"/>
  <c r="BL115" i="1"/>
  <c r="BG115" i="1" s="1"/>
  <c r="BI115" i="1"/>
  <c r="BE115" i="1"/>
  <c r="BB115" i="1"/>
  <c r="BF115" i="1" s="1"/>
  <c r="AV115" i="1"/>
  <c r="AW115" i="1" s="1"/>
  <c r="AR115" i="1"/>
  <c r="AP115" i="1"/>
  <c r="O115" i="1" s="1"/>
  <c r="AG115" i="1"/>
  <c r="AE115" i="1"/>
  <c r="AD115" i="1"/>
  <c r="AC115" i="1"/>
  <c r="Y115" i="1"/>
  <c r="V115" i="1"/>
  <c r="T115" i="1"/>
  <c r="Q115" i="1"/>
  <c r="P115" i="1"/>
  <c r="BT114" i="1"/>
  <c r="BS114" i="1"/>
  <c r="BQ114" i="1"/>
  <c r="BR114" i="1" s="1"/>
  <c r="Y114" i="1" s="1"/>
  <c r="BP114" i="1"/>
  <c r="BO114" i="1"/>
  <c r="BN114" i="1"/>
  <c r="BM114" i="1"/>
  <c r="BL114" i="1"/>
  <c r="BG114" i="1" s="1"/>
  <c r="BI114" i="1"/>
  <c r="BF114" i="1"/>
  <c r="BD114" i="1"/>
  <c r="BB114" i="1"/>
  <c r="AW114" i="1"/>
  <c r="AV114" i="1"/>
  <c r="AR114" i="1"/>
  <c r="AP114" i="1"/>
  <c r="AE114" i="1"/>
  <c r="AC114" i="1" s="1"/>
  <c r="AD114" i="1"/>
  <c r="V114" i="1"/>
  <c r="P114" i="1"/>
  <c r="BE114" i="1" s="1"/>
  <c r="BH114" i="1" s="1"/>
  <c r="O114" i="1"/>
  <c r="AG114" i="1" s="1"/>
  <c r="BT113" i="1"/>
  <c r="BS113" i="1"/>
  <c r="BQ113" i="1"/>
  <c r="BR113" i="1" s="1"/>
  <c r="BP113" i="1"/>
  <c r="BO113" i="1"/>
  <c r="BN113" i="1"/>
  <c r="BM113" i="1"/>
  <c r="BL113" i="1"/>
  <c r="BG113" i="1" s="1"/>
  <c r="BI113" i="1"/>
  <c r="BB113" i="1"/>
  <c r="AV113" i="1"/>
  <c r="AW113" i="1" s="1"/>
  <c r="AR113" i="1"/>
  <c r="AP113" i="1" s="1"/>
  <c r="AQ113" i="1" s="1"/>
  <c r="AG113" i="1"/>
  <c r="AE113" i="1"/>
  <c r="AD113" i="1"/>
  <c r="V113" i="1"/>
  <c r="T113" i="1"/>
  <c r="Q113" i="1"/>
  <c r="O113" i="1"/>
  <c r="BT112" i="1"/>
  <c r="BS112" i="1"/>
  <c r="BR112" i="1"/>
  <c r="BD112" i="1" s="1"/>
  <c r="BQ112" i="1"/>
  <c r="BP112" i="1"/>
  <c r="BO112" i="1"/>
  <c r="BN112" i="1"/>
  <c r="BM112" i="1"/>
  <c r="BL112" i="1"/>
  <c r="BG112" i="1" s="1"/>
  <c r="BI112" i="1"/>
  <c r="BB112" i="1"/>
  <c r="AW112" i="1"/>
  <c r="AV112" i="1"/>
  <c r="AR112" i="1"/>
  <c r="AP112" i="1" s="1"/>
  <c r="AE112" i="1"/>
  <c r="AD112" i="1"/>
  <c r="Y112" i="1"/>
  <c r="V112" i="1"/>
  <c r="BT111" i="1"/>
  <c r="Y111" i="1" s="1"/>
  <c r="BS111" i="1"/>
  <c r="BR111" i="1" s="1"/>
  <c r="BD111" i="1" s="1"/>
  <c r="BF111" i="1" s="1"/>
  <c r="BQ111" i="1"/>
  <c r="BP111" i="1"/>
  <c r="BO111" i="1"/>
  <c r="BN111" i="1"/>
  <c r="BM111" i="1"/>
  <c r="BL111" i="1"/>
  <c r="BG111" i="1" s="1"/>
  <c r="BI111" i="1"/>
  <c r="BB111" i="1"/>
  <c r="AV111" i="1"/>
  <c r="AW111" i="1" s="1"/>
  <c r="AR111" i="1"/>
  <c r="AP111" i="1" s="1"/>
  <c r="P111" i="1" s="1"/>
  <c r="BE111" i="1" s="1"/>
  <c r="BH111" i="1" s="1"/>
  <c r="AE111" i="1"/>
  <c r="AD111" i="1"/>
  <c r="V111" i="1"/>
  <c r="BT110" i="1"/>
  <c r="BS110" i="1"/>
  <c r="BR110" i="1" s="1"/>
  <c r="BD110" i="1" s="1"/>
  <c r="BQ110" i="1"/>
  <c r="BP110" i="1"/>
  <c r="BO110" i="1"/>
  <c r="BN110" i="1"/>
  <c r="BM110" i="1"/>
  <c r="BL110" i="1"/>
  <c r="BG110" i="1" s="1"/>
  <c r="BI110" i="1"/>
  <c r="BB110" i="1"/>
  <c r="BF110" i="1" s="1"/>
  <c r="AV110" i="1"/>
  <c r="AW110" i="1" s="1"/>
  <c r="AR110" i="1"/>
  <c r="AP110" i="1" s="1"/>
  <c r="AE110" i="1"/>
  <c r="AC110" i="1" s="1"/>
  <c r="AD110" i="1"/>
  <c r="Y110" i="1"/>
  <c r="V110" i="1"/>
  <c r="BT109" i="1"/>
  <c r="BS109" i="1"/>
  <c r="BR109" i="1" s="1"/>
  <c r="BQ109" i="1"/>
  <c r="BP109" i="1"/>
  <c r="BO109" i="1"/>
  <c r="BN109" i="1"/>
  <c r="BM109" i="1"/>
  <c r="BL109" i="1"/>
  <c r="BI109" i="1"/>
  <c r="BG109" i="1"/>
  <c r="BB109" i="1"/>
  <c r="AV109" i="1"/>
  <c r="AW109" i="1" s="1"/>
  <c r="AR109" i="1"/>
  <c r="AP109" i="1" s="1"/>
  <c r="P109" i="1" s="1"/>
  <c r="BE109" i="1" s="1"/>
  <c r="AE109" i="1"/>
  <c r="AD109" i="1"/>
  <c r="V109" i="1"/>
  <c r="BT108" i="1"/>
  <c r="BS108" i="1"/>
  <c r="BR108" i="1" s="1"/>
  <c r="BQ108" i="1"/>
  <c r="BP108" i="1"/>
  <c r="BO108" i="1"/>
  <c r="BN108" i="1"/>
  <c r="BM108" i="1"/>
  <c r="BL108" i="1"/>
  <c r="BG108" i="1" s="1"/>
  <c r="BI108" i="1"/>
  <c r="BB108" i="1"/>
  <c r="AV108" i="1"/>
  <c r="AW108" i="1" s="1"/>
  <c r="AR108" i="1"/>
  <c r="AP108" i="1" s="1"/>
  <c r="AE108" i="1"/>
  <c r="AD108" i="1"/>
  <c r="AC108" i="1" s="1"/>
  <c r="V108" i="1"/>
  <c r="BT107" i="1"/>
  <c r="BS107" i="1"/>
  <c r="BR107" i="1" s="1"/>
  <c r="Y107" i="1" s="1"/>
  <c r="BQ107" i="1"/>
  <c r="BP107" i="1"/>
  <c r="BO107" i="1"/>
  <c r="BN107" i="1"/>
  <c r="BM107" i="1"/>
  <c r="BL107" i="1"/>
  <c r="BG107" i="1" s="1"/>
  <c r="BI107" i="1"/>
  <c r="BD107" i="1"/>
  <c r="BF107" i="1" s="1"/>
  <c r="BB107" i="1"/>
  <c r="AW107" i="1"/>
  <c r="AV107" i="1"/>
  <c r="AR107" i="1"/>
  <c r="AP107" i="1" s="1"/>
  <c r="AE107" i="1"/>
  <c r="AD107" i="1"/>
  <c r="AC107" i="1" s="1"/>
  <c r="V107" i="1"/>
  <c r="Q107" i="1"/>
  <c r="P107" i="1"/>
  <c r="BE107" i="1" s="1"/>
  <c r="O107" i="1"/>
  <c r="AG107" i="1" s="1"/>
  <c r="BT106" i="1"/>
  <c r="BS106" i="1"/>
  <c r="BQ106" i="1"/>
  <c r="BR106" i="1" s="1"/>
  <c r="BP106" i="1"/>
  <c r="BO106" i="1"/>
  <c r="BN106" i="1"/>
  <c r="BM106" i="1"/>
  <c r="BL106" i="1"/>
  <c r="BG106" i="1" s="1"/>
  <c r="BI106" i="1"/>
  <c r="BD106" i="1"/>
  <c r="BB106" i="1"/>
  <c r="AW106" i="1"/>
  <c r="AV106" i="1"/>
  <c r="AR106" i="1"/>
  <c r="AP106" i="1" s="1"/>
  <c r="AE106" i="1"/>
  <c r="AD106" i="1"/>
  <c r="AC106" i="1" s="1"/>
  <c r="Y106" i="1"/>
  <c r="V106" i="1"/>
  <c r="Q106" i="1"/>
  <c r="BT105" i="1"/>
  <c r="BS105" i="1"/>
  <c r="BQ105" i="1"/>
  <c r="BR105" i="1" s="1"/>
  <c r="BP105" i="1"/>
  <c r="BO105" i="1"/>
  <c r="BN105" i="1"/>
  <c r="BM105" i="1"/>
  <c r="BL105" i="1"/>
  <c r="BI105" i="1"/>
  <c r="BG105" i="1"/>
  <c r="BB105" i="1"/>
  <c r="AW105" i="1"/>
  <c r="AV105" i="1"/>
  <c r="AR105" i="1"/>
  <c r="AP105" i="1"/>
  <c r="AE105" i="1"/>
  <c r="AD105" i="1"/>
  <c r="V105" i="1"/>
  <c r="Q105" i="1"/>
  <c r="BT104" i="1"/>
  <c r="BS104" i="1"/>
  <c r="BR104" i="1"/>
  <c r="BQ104" i="1"/>
  <c r="BP104" i="1"/>
  <c r="BO104" i="1"/>
  <c r="BN104" i="1"/>
  <c r="BM104" i="1"/>
  <c r="BL104" i="1"/>
  <c r="BG104" i="1" s="1"/>
  <c r="BI104" i="1"/>
  <c r="BE104" i="1"/>
  <c r="BB104" i="1"/>
  <c r="AW104" i="1"/>
  <c r="AV104" i="1"/>
  <c r="AR104" i="1"/>
  <c r="AP104" i="1" s="1"/>
  <c r="AQ104" i="1" s="1"/>
  <c r="AE104" i="1"/>
  <c r="AC104" i="1" s="1"/>
  <c r="AD104" i="1"/>
  <c r="V104" i="1"/>
  <c r="T104" i="1"/>
  <c r="Q104" i="1"/>
  <c r="P104" i="1"/>
  <c r="BT103" i="1"/>
  <c r="BS103" i="1"/>
  <c r="BR103" i="1"/>
  <c r="Y103" i="1" s="1"/>
  <c r="BQ103" i="1"/>
  <c r="BP103" i="1"/>
  <c r="BO103" i="1"/>
  <c r="BN103" i="1"/>
  <c r="BM103" i="1"/>
  <c r="BL103" i="1"/>
  <c r="BG103" i="1" s="1"/>
  <c r="BI103" i="1"/>
  <c r="BF103" i="1"/>
  <c r="BD103" i="1"/>
  <c r="BB103" i="1"/>
  <c r="AV103" i="1"/>
  <c r="AW103" i="1" s="1"/>
  <c r="AR103" i="1"/>
  <c r="AP103" i="1"/>
  <c r="AE103" i="1"/>
  <c r="AC103" i="1" s="1"/>
  <c r="AD103" i="1"/>
  <c r="V103" i="1"/>
  <c r="O103" i="1"/>
  <c r="BT102" i="1"/>
  <c r="BS102" i="1"/>
  <c r="BQ102" i="1"/>
  <c r="BR102" i="1" s="1"/>
  <c r="BP102" i="1"/>
  <c r="BO102" i="1"/>
  <c r="BN102" i="1"/>
  <c r="BM102" i="1"/>
  <c r="BL102" i="1"/>
  <c r="BI102" i="1"/>
  <c r="BG102" i="1"/>
  <c r="BB102" i="1"/>
  <c r="AV102" i="1"/>
  <c r="AW102" i="1" s="1"/>
  <c r="AR102" i="1"/>
  <c r="AP102" i="1"/>
  <c r="AE102" i="1"/>
  <c r="AD102" i="1"/>
  <c r="AC102" i="1"/>
  <c r="V102" i="1"/>
  <c r="BT101" i="1"/>
  <c r="BS101" i="1"/>
  <c r="BQ101" i="1"/>
  <c r="BR101" i="1" s="1"/>
  <c r="BP101" i="1"/>
  <c r="BO101" i="1"/>
  <c r="BN101" i="1"/>
  <c r="BM101" i="1"/>
  <c r="BL101" i="1"/>
  <c r="BG101" i="1" s="1"/>
  <c r="BI101" i="1"/>
  <c r="BB101" i="1"/>
  <c r="AW101" i="1"/>
  <c r="AV101" i="1"/>
  <c r="AR101" i="1"/>
  <c r="AP101" i="1"/>
  <c r="AE101" i="1"/>
  <c r="AD101" i="1"/>
  <c r="AC101" i="1"/>
  <c r="V101" i="1"/>
  <c r="Q101" i="1"/>
  <c r="P101" i="1"/>
  <c r="BE101" i="1" s="1"/>
  <c r="BT100" i="1"/>
  <c r="BS100" i="1"/>
  <c r="BQ100" i="1"/>
  <c r="BP100" i="1"/>
  <c r="BO100" i="1"/>
  <c r="BN100" i="1"/>
  <c r="BM100" i="1"/>
  <c r="BL100" i="1"/>
  <c r="BI100" i="1"/>
  <c r="BG100" i="1"/>
  <c r="BB100" i="1"/>
  <c r="AV100" i="1"/>
  <c r="AW100" i="1" s="1"/>
  <c r="AR100" i="1"/>
  <c r="AP100" i="1"/>
  <c r="Q100" i="1" s="1"/>
  <c r="AE100" i="1"/>
  <c r="AD100" i="1"/>
  <c r="AC100" i="1"/>
  <c r="V100" i="1"/>
  <c r="BT99" i="1"/>
  <c r="BS99" i="1"/>
  <c r="BQ99" i="1"/>
  <c r="BR99" i="1" s="1"/>
  <c r="BP99" i="1"/>
  <c r="BO99" i="1"/>
  <c r="BN99" i="1"/>
  <c r="BM99" i="1"/>
  <c r="BL99" i="1"/>
  <c r="BI99" i="1"/>
  <c r="BG99" i="1"/>
  <c r="BD99" i="1"/>
  <c r="BB99" i="1"/>
  <c r="BF99" i="1" s="1"/>
  <c r="AW99" i="1"/>
  <c r="AV99" i="1"/>
  <c r="AR99" i="1"/>
  <c r="AP99" i="1" s="1"/>
  <c r="AQ99" i="1"/>
  <c r="AG99" i="1"/>
  <c r="AE99" i="1"/>
  <c r="AD99" i="1"/>
  <c r="Y99" i="1"/>
  <c r="Z99" i="1" s="1"/>
  <c r="AA99" i="1" s="1"/>
  <c r="V99" i="1"/>
  <c r="T99" i="1"/>
  <c r="Q99" i="1"/>
  <c r="P99" i="1"/>
  <c r="BE99" i="1" s="1"/>
  <c r="BH99" i="1" s="1"/>
  <c r="O99" i="1"/>
  <c r="BT98" i="1"/>
  <c r="BS98" i="1"/>
  <c r="BQ98" i="1"/>
  <c r="BR98" i="1" s="1"/>
  <c r="BP98" i="1"/>
  <c r="BO98" i="1"/>
  <c r="BN98" i="1"/>
  <c r="BM98" i="1"/>
  <c r="BL98" i="1"/>
  <c r="BI98" i="1"/>
  <c r="BG98" i="1"/>
  <c r="BB98" i="1"/>
  <c r="AW98" i="1"/>
  <c r="AV98" i="1"/>
  <c r="AR98" i="1"/>
  <c r="AP98" i="1" s="1"/>
  <c r="P98" i="1" s="1"/>
  <c r="BE98" i="1" s="1"/>
  <c r="AQ98" i="1"/>
  <c r="AE98" i="1"/>
  <c r="AD98" i="1"/>
  <c r="V98" i="1"/>
  <c r="T98" i="1"/>
  <c r="O98" i="1"/>
  <c r="BT97" i="1"/>
  <c r="BS97" i="1"/>
  <c r="BQ97" i="1"/>
  <c r="BR97" i="1" s="1"/>
  <c r="BP97" i="1"/>
  <c r="BO97" i="1"/>
  <c r="BN97" i="1"/>
  <c r="BM97" i="1"/>
  <c r="BL97" i="1"/>
  <c r="BI97" i="1"/>
  <c r="BG97" i="1"/>
  <c r="BB97" i="1"/>
  <c r="AW97" i="1"/>
  <c r="AV97" i="1"/>
  <c r="AR97" i="1"/>
  <c r="AP97" i="1"/>
  <c r="AE97" i="1"/>
  <c r="AD97" i="1"/>
  <c r="AC97" i="1" s="1"/>
  <c r="V97" i="1"/>
  <c r="O97" i="1"/>
  <c r="AG97" i="1" s="1"/>
  <c r="BT96" i="1"/>
  <c r="BS96" i="1"/>
  <c r="BR96" i="1"/>
  <c r="BD96" i="1" s="1"/>
  <c r="BQ96" i="1"/>
  <c r="BP96" i="1"/>
  <c r="BO96" i="1"/>
  <c r="BN96" i="1"/>
  <c r="BM96" i="1"/>
  <c r="BL96" i="1"/>
  <c r="BG96" i="1" s="1"/>
  <c r="BI96" i="1"/>
  <c r="BF96" i="1"/>
  <c r="BB96" i="1"/>
  <c r="AV96" i="1"/>
  <c r="AW96" i="1" s="1"/>
  <c r="AR96" i="1"/>
  <c r="AP96" i="1"/>
  <c r="AE96" i="1"/>
  <c r="AC96" i="1" s="1"/>
  <c r="AD96" i="1"/>
  <c r="V96" i="1"/>
  <c r="BT95" i="1"/>
  <c r="BS95" i="1"/>
  <c r="BR95" i="1"/>
  <c r="Y95" i="1" s="1"/>
  <c r="BQ95" i="1"/>
  <c r="BP95" i="1"/>
  <c r="BO95" i="1"/>
  <c r="BN95" i="1"/>
  <c r="BM95" i="1"/>
  <c r="BL95" i="1"/>
  <c r="BG95" i="1" s="1"/>
  <c r="BI95" i="1"/>
  <c r="BE95" i="1"/>
  <c r="BH95" i="1" s="1"/>
  <c r="BD95" i="1"/>
  <c r="BB95" i="1"/>
  <c r="AV95" i="1"/>
  <c r="AW95" i="1" s="1"/>
  <c r="AR95" i="1"/>
  <c r="AP95" i="1"/>
  <c r="P95" i="1" s="1"/>
  <c r="AE95" i="1"/>
  <c r="AC95" i="1" s="1"/>
  <c r="AD95" i="1"/>
  <c r="V95" i="1"/>
  <c r="O95" i="1"/>
  <c r="AG95" i="1" s="1"/>
  <c r="BT94" i="1"/>
  <c r="BS94" i="1"/>
  <c r="BR94" i="1" s="1"/>
  <c r="Y94" i="1" s="1"/>
  <c r="BQ94" i="1"/>
  <c r="BP94" i="1"/>
  <c r="BO94" i="1"/>
  <c r="BN94" i="1"/>
  <c r="BM94" i="1"/>
  <c r="BL94" i="1"/>
  <c r="BI94" i="1"/>
  <c r="BG94" i="1"/>
  <c r="BD94" i="1"/>
  <c r="BF94" i="1" s="1"/>
  <c r="BB94" i="1"/>
  <c r="AV94" i="1"/>
  <c r="AW94" i="1" s="1"/>
  <c r="AR94" i="1"/>
  <c r="AP94" i="1" s="1"/>
  <c r="AQ94" i="1"/>
  <c r="AE94" i="1"/>
  <c r="AD94" i="1"/>
  <c r="AC94" i="1"/>
  <c r="V94" i="1"/>
  <c r="P94" i="1"/>
  <c r="BE94" i="1" s="1"/>
  <c r="BH94" i="1" s="1"/>
  <c r="BT93" i="1"/>
  <c r="BS93" i="1"/>
  <c r="BQ93" i="1"/>
  <c r="BR93" i="1" s="1"/>
  <c r="BP93" i="1"/>
  <c r="BO93" i="1"/>
  <c r="BN93" i="1"/>
  <c r="BM93" i="1"/>
  <c r="BL93" i="1"/>
  <c r="BI93" i="1"/>
  <c r="BG93" i="1"/>
  <c r="BB93" i="1"/>
  <c r="AW93" i="1"/>
  <c r="AV93" i="1"/>
  <c r="AR93" i="1"/>
  <c r="AP93" i="1"/>
  <c r="AE93" i="1"/>
  <c r="AD93" i="1"/>
  <c r="AC93" i="1" s="1"/>
  <c r="V93" i="1"/>
  <c r="Q93" i="1"/>
  <c r="P93" i="1"/>
  <c r="BE93" i="1" s="1"/>
  <c r="BT92" i="1"/>
  <c r="BS92" i="1"/>
  <c r="BQ92" i="1"/>
  <c r="BP92" i="1"/>
  <c r="BO92" i="1"/>
  <c r="BN92" i="1"/>
  <c r="BM92" i="1"/>
  <c r="BL92" i="1"/>
  <c r="BI92" i="1"/>
  <c r="BG92" i="1"/>
  <c r="BB92" i="1"/>
  <c r="AV92" i="1"/>
  <c r="AW92" i="1" s="1"/>
  <c r="AR92" i="1"/>
  <c r="AP92" i="1"/>
  <c r="Q92" i="1" s="1"/>
  <c r="AE92" i="1"/>
  <c r="AD92" i="1"/>
  <c r="AC92" i="1"/>
  <c r="V92" i="1"/>
  <c r="BT91" i="1"/>
  <c r="BS91" i="1"/>
  <c r="BQ91" i="1"/>
  <c r="BR91" i="1" s="1"/>
  <c r="BP91" i="1"/>
  <c r="BO91" i="1"/>
  <c r="BN91" i="1"/>
  <c r="BM91" i="1"/>
  <c r="BL91" i="1"/>
  <c r="BI91" i="1"/>
  <c r="BG91" i="1"/>
  <c r="BD91" i="1"/>
  <c r="BB91" i="1"/>
  <c r="BF91" i="1" s="1"/>
  <c r="AW91" i="1"/>
  <c r="AV91" i="1"/>
  <c r="AR91" i="1"/>
  <c r="AP91" i="1" s="1"/>
  <c r="AQ91" i="1"/>
  <c r="AG91" i="1"/>
  <c r="AE91" i="1"/>
  <c r="AD91" i="1"/>
  <c r="Y91" i="1"/>
  <c r="V91" i="1"/>
  <c r="T91" i="1"/>
  <c r="Q91" i="1"/>
  <c r="P91" i="1"/>
  <c r="BE91" i="1" s="1"/>
  <c r="BH91" i="1" s="1"/>
  <c r="O91" i="1"/>
  <c r="BT90" i="1"/>
  <c r="BS90" i="1"/>
  <c r="BQ90" i="1"/>
  <c r="BR90" i="1" s="1"/>
  <c r="BP90" i="1"/>
  <c r="BO90" i="1"/>
  <c r="BN90" i="1"/>
  <c r="BM90" i="1"/>
  <c r="BL90" i="1"/>
  <c r="BI90" i="1"/>
  <c r="BG90" i="1"/>
  <c r="BB90" i="1"/>
  <c r="AW90" i="1"/>
  <c r="AV90" i="1"/>
  <c r="AR90" i="1"/>
  <c r="AP90" i="1" s="1"/>
  <c r="P90" i="1" s="1"/>
  <c r="BE90" i="1" s="1"/>
  <c r="AE90" i="1"/>
  <c r="AD90" i="1"/>
  <c r="V90" i="1"/>
  <c r="BT89" i="1"/>
  <c r="BS89" i="1"/>
  <c r="BQ89" i="1"/>
  <c r="BR89" i="1" s="1"/>
  <c r="BP89" i="1"/>
  <c r="BO89" i="1"/>
  <c r="BN89" i="1"/>
  <c r="BM89" i="1"/>
  <c r="BL89" i="1"/>
  <c r="BI89" i="1"/>
  <c r="BG89" i="1"/>
  <c r="BB89" i="1"/>
  <c r="AW89" i="1"/>
  <c r="AV89" i="1"/>
  <c r="AR89" i="1"/>
  <c r="AP89" i="1"/>
  <c r="AE89" i="1"/>
  <c r="AD89" i="1"/>
  <c r="AC89" i="1" s="1"/>
  <c r="V89" i="1"/>
  <c r="P89" i="1"/>
  <c r="BE89" i="1" s="1"/>
  <c r="BT88" i="1"/>
  <c r="BS88" i="1"/>
  <c r="BR88" i="1"/>
  <c r="BD88" i="1" s="1"/>
  <c r="BQ88" i="1"/>
  <c r="BP88" i="1"/>
  <c r="BO88" i="1"/>
  <c r="BN88" i="1"/>
  <c r="BM88" i="1"/>
  <c r="BL88" i="1"/>
  <c r="BG88" i="1" s="1"/>
  <c r="BI88" i="1"/>
  <c r="BB88" i="1"/>
  <c r="BF88" i="1" s="1"/>
  <c r="AV88" i="1"/>
  <c r="AW88" i="1" s="1"/>
  <c r="AR88" i="1"/>
  <c r="AP88" i="1" s="1"/>
  <c r="AE88" i="1"/>
  <c r="AD88" i="1"/>
  <c r="AC88" i="1" s="1"/>
  <c r="V88" i="1"/>
  <c r="BT87" i="1"/>
  <c r="BS87" i="1"/>
  <c r="BQ87" i="1"/>
  <c r="BR87" i="1" s="1"/>
  <c r="Y87" i="1" s="1"/>
  <c r="BP87" i="1"/>
  <c r="BO87" i="1"/>
  <c r="BN87" i="1"/>
  <c r="BM87" i="1"/>
  <c r="BL87" i="1"/>
  <c r="BI87" i="1"/>
  <c r="BG87" i="1"/>
  <c r="BB87" i="1"/>
  <c r="AW87" i="1"/>
  <c r="AV87" i="1"/>
  <c r="AR87" i="1"/>
  <c r="AP87" i="1" s="1"/>
  <c r="AQ87" i="1"/>
  <c r="AE87" i="1"/>
  <c r="AD87" i="1"/>
  <c r="AC87" i="1" s="1"/>
  <c r="V87" i="1"/>
  <c r="T87" i="1"/>
  <c r="BT86" i="1"/>
  <c r="BS86" i="1"/>
  <c r="BQ86" i="1"/>
  <c r="BR86" i="1" s="1"/>
  <c r="BD86" i="1" s="1"/>
  <c r="BF86" i="1" s="1"/>
  <c r="BP86" i="1"/>
  <c r="BO86" i="1"/>
  <c r="BN86" i="1"/>
  <c r="BM86" i="1"/>
  <c r="BL86" i="1"/>
  <c r="BG86" i="1" s="1"/>
  <c r="BI86" i="1"/>
  <c r="BB86" i="1"/>
  <c r="AW86" i="1"/>
  <c r="AV86" i="1"/>
  <c r="AR86" i="1"/>
  <c r="AP86" i="1" s="1"/>
  <c r="AE86" i="1"/>
  <c r="AC86" i="1" s="1"/>
  <c r="AD86" i="1"/>
  <c r="Y86" i="1"/>
  <c r="V86" i="1"/>
  <c r="BT85" i="1"/>
  <c r="BS85" i="1"/>
  <c r="BR85" i="1" s="1"/>
  <c r="BD85" i="1" s="1"/>
  <c r="BQ85" i="1"/>
  <c r="BP85" i="1"/>
  <c r="BO85" i="1"/>
  <c r="BN85" i="1"/>
  <c r="BM85" i="1"/>
  <c r="BL85" i="1"/>
  <c r="BG85" i="1" s="1"/>
  <c r="BI85" i="1"/>
  <c r="BF85" i="1"/>
  <c r="BB85" i="1"/>
  <c r="AW85" i="1"/>
  <c r="AV85" i="1"/>
  <c r="AR85" i="1"/>
  <c r="AP85" i="1"/>
  <c r="AE85" i="1"/>
  <c r="AD85" i="1"/>
  <c r="AC85" i="1"/>
  <c r="V85" i="1"/>
  <c r="T85" i="1"/>
  <c r="Q85" i="1"/>
  <c r="P85" i="1"/>
  <c r="BE85" i="1" s="1"/>
  <c r="BH85" i="1" s="1"/>
  <c r="BT84" i="1"/>
  <c r="BS84" i="1"/>
  <c r="BR84" i="1"/>
  <c r="Y84" i="1" s="1"/>
  <c r="BQ84" i="1"/>
  <c r="BP84" i="1"/>
  <c r="BO84" i="1"/>
  <c r="BN84" i="1"/>
  <c r="BM84" i="1"/>
  <c r="BL84" i="1"/>
  <c r="BI84" i="1"/>
  <c r="BG84" i="1"/>
  <c r="BD84" i="1"/>
  <c r="BF84" i="1" s="1"/>
  <c r="BB84" i="1"/>
  <c r="AV84" i="1"/>
  <c r="AW84" i="1" s="1"/>
  <c r="AR84" i="1"/>
  <c r="AP84" i="1"/>
  <c r="AE84" i="1"/>
  <c r="AD84" i="1"/>
  <c r="AC84" i="1"/>
  <c r="V84" i="1"/>
  <c r="T84" i="1"/>
  <c r="O84" i="1"/>
  <c r="AG84" i="1" s="1"/>
  <c r="BT83" i="1"/>
  <c r="BS83" i="1"/>
  <c r="BQ83" i="1"/>
  <c r="BR83" i="1" s="1"/>
  <c r="BP83" i="1"/>
  <c r="BO83" i="1"/>
  <c r="BN83" i="1"/>
  <c r="BM83" i="1"/>
  <c r="BL83" i="1"/>
  <c r="BI83" i="1"/>
  <c r="BG83" i="1"/>
  <c r="BB83" i="1"/>
  <c r="AV83" i="1"/>
  <c r="AW83" i="1" s="1"/>
  <c r="AR83" i="1"/>
  <c r="AP83" i="1" s="1"/>
  <c r="AQ83" i="1"/>
  <c r="AE83" i="1"/>
  <c r="AD83" i="1"/>
  <c r="AC83" i="1" s="1"/>
  <c r="V83" i="1"/>
  <c r="P83" i="1"/>
  <c r="BE83" i="1" s="1"/>
  <c r="BT82" i="1"/>
  <c r="BS82" i="1"/>
  <c r="BQ82" i="1"/>
  <c r="BR82" i="1" s="1"/>
  <c r="BD82" i="1" s="1"/>
  <c r="BF82" i="1" s="1"/>
  <c r="BP82" i="1"/>
  <c r="BO82" i="1"/>
  <c r="BN82" i="1"/>
  <c r="BM82" i="1"/>
  <c r="BL82" i="1"/>
  <c r="BI82" i="1"/>
  <c r="BG82" i="1"/>
  <c r="BB82" i="1"/>
  <c r="AW82" i="1"/>
  <c r="AV82" i="1"/>
  <c r="AR82" i="1"/>
  <c r="AP82" i="1"/>
  <c r="AE82" i="1"/>
  <c r="AD82" i="1"/>
  <c r="AC82" i="1" s="1"/>
  <c r="Y82" i="1"/>
  <c r="V82" i="1"/>
  <c r="BT81" i="1"/>
  <c r="BS81" i="1"/>
  <c r="BQ81" i="1"/>
  <c r="BP81" i="1"/>
  <c r="BO81" i="1"/>
  <c r="BN81" i="1"/>
  <c r="BM81" i="1"/>
  <c r="BL81" i="1"/>
  <c r="BI81" i="1"/>
  <c r="BG81" i="1"/>
  <c r="BB81" i="1"/>
  <c r="AV81" i="1"/>
  <c r="AW81" i="1" s="1"/>
  <c r="AR81" i="1"/>
  <c r="AP81" i="1"/>
  <c r="AE81" i="1"/>
  <c r="AD81" i="1"/>
  <c r="AC81" i="1" s="1"/>
  <c r="V81" i="1"/>
  <c r="BT80" i="1"/>
  <c r="BS80" i="1"/>
  <c r="BR80" i="1" s="1"/>
  <c r="BD80" i="1" s="1"/>
  <c r="BQ80" i="1"/>
  <c r="BP80" i="1"/>
  <c r="BO80" i="1"/>
  <c r="BN80" i="1"/>
  <c r="BM80" i="1"/>
  <c r="BL80" i="1"/>
  <c r="BG80" i="1" s="1"/>
  <c r="BI80" i="1"/>
  <c r="BB80" i="1"/>
  <c r="AW80" i="1"/>
  <c r="AV80" i="1"/>
  <c r="AR80" i="1"/>
  <c r="AP80" i="1" s="1"/>
  <c r="AQ80" i="1" s="1"/>
  <c r="AE80" i="1"/>
  <c r="AD80" i="1"/>
  <c r="AC80" i="1" s="1"/>
  <c r="Y80" i="1"/>
  <c r="V80" i="1"/>
  <c r="P80" i="1"/>
  <c r="BE80" i="1" s="1"/>
  <c r="BH80" i="1" s="1"/>
  <c r="O80" i="1"/>
  <c r="BT79" i="1"/>
  <c r="BS79" i="1"/>
  <c r="BQ79" i="1"/>
  <c r="BR79" i="1" s="1"/>
  <c r="BP79" i="1"/>
  <c r="BO79" i="1"/>
  <c r="BN79" i="1"/>
  <c r="BM79" i="1"/>
  <c r="BL79" i="1"/>
  <c r="BI79" i="1"/>
  <c r="BG79" i="1"/>
  <c r="BB79" i="1"/>
  <c r="AW79" i="1"/>
  <c r="AV79" i="1"/>
  <c r="AR79" i="1"/>
  <c r="AP79" i="1" s="1"/>
  <c r="T79" i="1" s="1"/>
  <c r="AQ79" i="1"/>
  <c r="AE79" i="1"/>
  <c r="AD79" i="1"/>
  <c r="AC79" i="1" s="1"/>
  <c r="V79" i="1"/>
  <c r="O79" i="1"/>
  <c r="AG79" i="1" s="1"/>
  <c r="BT78" i="1"/>
  <c r="BS78" i="1"/>
  <c r="BQ78" i="1"/>
  <c r="BR78" i="1" s="1"/>
  <c r="BP78" i="1"/>
  <c r="BO78" i="1"/>
  <c r="BN78" i="1"/>
  <c r="BM78" i="1"/>
  <c r="BL78" i="1"/>
  <c r="BI78" i="1"/>
  <c r="BG78" i="1"/>
  <c r="BB78" i="1"/>
  <c r="AW78" i="1"/>
  <c r="AV78" i="1"/>
  <c r="AR78" i="1"/>
  <c r="AP78" i="1"/>
  <c r="AE78" i="1"/>
  <c r="AD78" i="1"/>
  <c r="AC78" i="1" s="1"/>
  <c r="V78" i="1"/>
  <c r="Q78" i="1"/>
  <c r="O78" i="1"/>
  <c r="BT77" i="1"/>
  <c r="BS77" i="1"/>
  <c r="BR77" i="1" s="1"/>
  <c r="BD77" i="1" s="1"/>
  <c r="BQ77" i="1"/>
  <c r="BP77" i="1"/>
  <c r="BO77" i="1"/>
  <c r="BN77" i="1"/>
  <c r="BM77" i="1"/>
  <c r="BL77" i="1"/>
  <c r="BG77" i="1" s="1"/>
  <c r="BI77" i="1"/>
  <c r="BB77" i="1"/>
  <c r="BF77" i="1" s="1"/>
  <c r="AV77" i="1"/>
  <c r="AW77" i="1" s="1"/>
  <c r="AR77" i="1"/>
  <c r="AP77" i="1"/>
  <c r="P77" i="1" s="1"/>
  <c r="BE77" i="1" s="1"/>
  <c r="BH77" i="1" s="1"/>
  <c r="AE77" i="1"/>
  <c r="AD77" i="1"/>
  <c r="AC77" i="1"/>
  <c r="Y77" i="1"/>
  <c r="V77" i="1"/>
  <c r="T77" i="1"/>
  <c r="Q77" i="1"/>
  <c r="BT76" i="1"/>
  <c r="BS76" i="1"/>
  <c r="BR76" i="1"/>
  <c r="BQ76" i="1"/>
  <c r="BP76" i="1"/>
  <c r="BO76" i="1"/>
  <c r="BN76" i="1"/>
  <c r="BM76" i="1"/>
  <c r="BL76" i="1"/>
  <c r="BI76" i="1"/>
  <c r="BG76" i="1"/>
  <c r="BB76" i="1"/>
  <c r="AV76" i="1"/>
  <c r="AW76" i="1" s="1"/>
  <c r="AR76" i="1"/>
  <c r="AP76" i="1"/>
  <c r="AE76" i="1"/>
  <c r="AC76" i="1" s="1"/>
  <c r="AD76" i="1"/>
  <c r="V76" i="1"/>
  <c r="O76" i="1"/>
  <c r="BT75" i="1"/>
  <c r="BS75" i="1"/>
  <c r="BR75" i="1"/>
  <c r="BD75" i="1" s="1"/>
  <c r="BQ75" i="1"/>
  <c r="BP75" i="1"/>
  <c r="BO75" i="1"/>
  <c r="BN75" i="1"/>
  <c r="BM75" i="1"/>
  <c r="BL75" i="1"/>
  <c r="BI75" i="1"/>
  <c r="BH75" i="1"/>
  <c r="BG75" i="1"/>
  <c r="BB75" i="1"/>
  <c r="AV75" i="1"/>
  <c r="AW75" i="1" s="1"/>
  <c r="AR75" i="1"/>
  <c r="AP75" i="1" s="1"/>
  <c r="T75" i="1" s="1"/>
  <c r="AQ75" i="1"/>
  <c r="AE75" i="1"/>
  <c r="AD75" i="1"/>
  <c r="AC75" i="1" s="1"/>
  <c r="Y75" i="1"/>
  <c r="V75" i="1"/>
  <c r="Q75" i="1"/>
  <c r="P75" i="1"/>
  <c r="BE75" i="1" s="1"/>
  <c r="O75" i="1"/>
  <c r="BT74" i="1"/>
  <c r="BS74" i="1"/>
  <c r="BQ74" i="1"/>
  <c r="BR74" i="1" s="1"/>
  <c r="Y74" i="1" s="1"/>
  <c r="BP74" i="1"/>
  <c r="BO74" i="1"/>
  <c r="BN74" i="1"/>
  <c r="BM74" i="1"/>
  <c r="BL74" i="1"/>
  <c r="BG74" i="1" s="1"/>
  <c r="BI74" i="1"/>
  <c r="BD74" i="1"/>
  <c r="BF74" i="1" s="1"/>
  <c r="BB74" i="1"/>
  <c r="AW74" i="1"/>
  <c r="AV74" i="1"/>
  <c r="AR74" i="1"/>
  <c r="AP74" i="1"/>
  <c r="AE74" i="1"/>
  <c r="AD74" i="1"/>
  <c r="AC74" i="1" s="1"/>
  <c r="V74" i="1"/>
  <c r="T74" i="1"/>
  <c r="Q74" i="1"/>
  <c r="BT73" i="1"/>
  <c r="BS73" i="1"/>
  <c r="BQ73" i="1"/>
  <c r="BR73" i="1" s="1"/>
  <c r="BD73" i="1" s="1"/>
  <c r="BF73" i="1" s="1"/>
  <c r="BP73" i="1"/>
  <c r="BO73" i="1"/>
  <c r="BN73" i="1"/>
  <c r="BM73" i="1"/>
  <c r="BL73" i="1"/>
  <c r="BG73" i="1" s="1"/>
  <c r="BI73" i="1"/>
  <c r="BB73" i="1"/>
  <c r="AV73" i="1"/>
  <c r="AW73" i="1" s="1"/>
  <c r="AR73" i="1"/>
  <c r="AP73" i="1"/>
  <c r="AE73" i="1"/>
  <c r="AD73" i="1"/>
  <c r="AC73" i="1" s="1"/>
  <c r="V73" i="1"/>
  <c r="O73" i="1"/>
  <c r="BT72" i="1"/>
  <c r="Y72" i="1" s="1"/>
  <c r="BS72" i="1"/>
  <c r="BR72" i="1"/>
  <c r="BQ72" i="1"/>
  <c r="BP72" i="1"/>
  <c r="BO72" i="1"/>
  <c r="BN72" i="1"/>
  <c r="BM72" i="1"/>
  <c r="BL72" i="1"/>
  <c r="BG72" i="1" s="1"/>
  <c r="BI72" i="1"/>
  <c r="BD72" i="1"/>
  <c r="BB72" i="1"/>
  <c r="AV72" i="1"/>
  <c r="AW72" i="1" s="1"/>
  <c r="AR72" i="1"/>
  <c r="AP72" i="1" s="1"/>
  <c r="AQ72" i="1" s="1"/>
  <c r="AG72" i="1"/>
  <c r="AE72" i="1"/>
  <c r="AD72" i="1"/>
  <c r="AC72" i="1" s="1"/>
  <c r="V72" i="1"/>
  <c r="T72" i="1"/>
  <c r="O72" i="1"/>
  <c r="BT71" i="1"/>
  <c r="BS71" i="1"/>
  <c r="BR71" i="1"/>
  <c r="BQ71" i="1"/>
  <c r="BP71" i="1"/>
  <c r="BO71" i="1"/>
  <c r="BN71" i="1"/>
  <c r="BM71" i="1"/>
  <c r="BL71" i="1"/>
  <c r="BI71" i="1"/>
  <c r="BG71" i="1"/>
  <c r="BB71" i="1"/>
  <c r="AW71" i="1"/>
  <c r="AV71" i="1"/>
  <c r="AR71" i="1"/>
  <c r="AP71" i="1" s="1"/>
  <c r="AE71" i="1"/>
  <c r="AD71" i="1"/>
  <c r="AC71" i="1"/>
  <c r="V71" i="1"/>
  <c r="BT70" i="1"/>
  <c r="BS70" i="1"/>
  <c r="BR70" i="1"/>
  <c r="BD70" i="1" s="1"/>
  <c r="BQ70" i="1"/>
  <c r="BP70" i="1"/>
  <c r="BO70" i="1"/>
  <c r="BN70" i="1"/>
  <c r="BM70" i="1"/>
  <c r="BL70" i="1"/>
  <c r="BG70" i="1" s="1"/>
  <c r="BI70" i="1"/>
  <c r="BB70" i="1"/>
  <c r="BF70" i="1" s="1"/>
  <c r="AW70" i="1"/>
  <c r="AV70" i="1"/>
  <c r="AR70" i="1"/>
  <c r="AP70" i="1"/>
  <c r="AE70" i="1"/>
  <c r="AC70" i="1" s="1"/>
  <c r="AD70" i="1"/>
  <c r="Y70" i="1"/>
  <c r="V70" i="1"/>
  <c r="BT69" i="1"/>
  <c r="BS69" i="1"/>
  <c r="BR69" i="1"/>
  <c r="BQ69" i="1"/>
  <c r="BP69" i="1"/>
  <c r="BO69" i="1"/>
  <c r="BN69" i="1"/>
  <c r="BM69" i="1"/>
  <c r="BL69" i="1"/>
  <c r="BG69" i="1" s="1"/>
  <c r="BI69" i="1"/>
  <c r="BB69" i="1"/>
  <c r="AW69" i="1"/>
  <c r="AV69" i="1"/>
  <c r="AR69" i="1"/>
  <c r="AP69" i="1"/>
  <c r="AE69" i="1"/>
  <c r="AD69" i="1"/>
  <c r="AC69" i="1"/>
  <c r="V69" i="1"/>
  <c r="P69" i="1"/>
  <c r="BE69" i="1" s="1"/>
  <c r="BT68" i="1"/>
  <c r="BS68" i="1"/>
  <c r="BR68" i="1" s="1"/>
  <c r="BQ68" i="1"/>
  <c r="BP68" i="1"/>
  <c r="BO68" i="1"/>
  <c r="BN68" i="1"/>
  <c r="BM68" i="1"/>
  <c r="BL68" i="1"/>
  <c r="BI68" i="1"/>
  <c r="BG68" i="1"/>
  <c r="BB68" i="1"/>
  <c r="AV68" i="1"/>
  <c r="AW68" i="1" s="1"/>
  <c r="AR68" i="1"/>
  <c r="AP68" i="1" s="1"/>
  <c r="AE68" i="1"/>
  <c r="AD68" i="1"/>
  <c r="AC68" i="1" s="1"/>
  <c r="V68" i="1"/>
  <c r="BT67" i="1"/>
  <c r="BS67" i="1"/>
  <c r="BR67" i="1"/>
  <c r="BQ67" i="1"/>
  <c r="BP67" i="1"/>
  <c r="BO67" i="1"/>
  <c r="BN67" i="1"/>
  <c r="BM67" i="1"/>
  <c r="BL67" i="1"/>
  <c r="BI67" i="1"/>
  <c r="BG67" i="1"/>
  <c r="BB67" i="1"/>
  <c r="AW67" i="1"/>
  <c r="AV67" i="1"/>
  <c r="AR67" i="1"/>
  <c r="AP67" i="1" s="1"/>
  <c r="AQ67" i="1"/>
  <c r="AE67" i="1"/>
  <c r="AD67" i="1"/>
  <c r="AC67" i="1"/>
  <c r="V67" i="1"/>
  <c r="BT66" i="1"/>
  <c r="BS66" i="1"/>
  <c r="BQ66" i="1"/>
  <c r="BR66" i="1" s="1"/>
  <c r="BD66" i="1" s="1"/>
  <c r="BF66" i="1" s="1"/>
  <c r="BP66" i="1"/>
  <c r="BO66" i="1"/>
  <c r="BN66" i="1"/>
  <c r="BM66" i="1"/>
  <c r="BL66" i="1"/>
  <c r="BG66" i="1" s="1"/>
  <c r="BI66" i="1"/>
  <c r="BB66" i="1"/>
  <c r="AW66" i="1"/>
  <c r="AV66" i="1"/>
  <c r="AR66" i="1"/>
  <c r="AP66" i="1"/>
  <c r="Q66" i="1" s="1"/>
  <c r="AE66" i="1"/>
  <c r="AD66" i="1"/>
  <c r="AC66" i="1"/>
  <c r="V66" i="1"/>
  <c r="T66" i="1"/>
  <c r="BT65" i="1"/>
  <c r="BS65" i="1"/>
  <c r="BQ65" i="1"/>
  <c r="BR65" i="1" s="1"/>
  <c r="BD65" i="1" s="1"/>
  <c r="BF65" i="1" s="1"/>
  <c r="BP65" i="1"/>
  <c r="BO65" i="1"/>
  <c r="BN65" i="1"/>
  <c r="BM65" i="1"/>
  <c r="BL65" i="1"/>
  <c r="BI65" i="1"/>
  <c r="BG65" i="1"/>
  <c r="BB65" i="1"/>
  <c r="AW65" i="1"/>
  <c r="AV65" i="1"/>
  <c r="AR65" i="1"/>
  <c r="AP65" i="1" s="1"/>
  <c r="AE65" i="1"/>
  <c r="AD65" i="1"/>
  <c r="AC65" i="1" s="1"/>
  <c r="V65" i="1"/>
  <c r="Q65" i="1"/>
  <c r="BT64" i="1"/>
  <c r="Y64" i="1" s="1"/>
  <c r="BS64" i="1"/>
  <c r="BQ64" i="1"/>
  <c r="BR64" i="1" s="1"/>
  <c r="BD64" i="1" s="1"/>
  <c r="BP64" i="1"/>
  <c r="BO64" i="1"/>
  <c r="BN64" i="1"/>
  <c r="BM64" i="1"/>
  <c r="BL64" i="1"/>
  <c r="BG64" i="1" s="1"/>
  <c r="BI64" i="1"/>
  <c r="BE64" i="1"/>
  <c r="BH64" i="1" s="1"/>
  <c r="BB64" i="1"/>
  <c r="BF64" i="1" s="1"/>
  <c r="AW64" i="1"/>
  <c r="AV64" i="1"/>
  <c r="AR64" i="1"/>
  <c r="AP64" i="1"/>
  <c r="O64" i="1" s="1"/>
  <c r="AG64" i="1"/>
  <c r="AE64" i="1"/>
  <c r="AD64" i="1"/>
  <c r="AC64" i="1"/>
  <c r="V64" i="1"/>
  <c r="T64" i="1"/>
  <c r="Q64" i="1"/>
  <c r="P64" i="1"/>
  <c r="BT63" i="1"/>
  <c r="BS63" i="1"/>
  <c r="BR63" i="1"/>
  <c r="BQ63" i="1"/>
  <c r="BP63" i="1"/>
  <c r="BO63" i="1"/>
  <c r="BN63" i="1"/>
  <c r="BM63" i="1"/>
  <c r="BL63" i="1"/>
  <c r="BG63" i="1" s="1"/>
  <c r="BI63" i="1"/>
  <c r="BB63" i="1"/>
  <c r="AV63" i="1"/>
  <c r="AW63" i="1" s="1"/>
  <c r="AR63" i="1"/>
  <c r="AP63" i="1" s="1"/>
  <c r="AE63" i="1"/>
  <c r="AC63" i="1" s="1"/>
  <c r="AD63" i="1"/>
  <c r="V63" i="1"/>
  <c r="BT62" i="1"/>
  <c r="BS62" i="1"/>
  <c r="BR62" i="1"/>
  <c r="BQ62" i="1"/>
  <c r="BP62" i="1"/>
  <c r="BO62" i="1"/>
  <c r="BN62" i="1"/>
  <c r="BM62" i="1"/>
  <c r="BL62" i="1"/>
  <c r="BI62" i="1"/>
  <c r="BG62" i="1"/>
  <c r="BB62" i="1"/>
  <c r="AV62" i="1"/>
  <c r="AW62" i="1" s="1"/>
  <c r="AR62" i="1"/>
  <c r="AP62" i="1" s="1"/>
  <c r="AE62" i="1"/>
  <c r="AD62" i="1"/>
  <c r="AC62" i="1" s="1"/>
  <c r="V62" i="1"/>
  <c r="BT61" i="1"/>
  <c r="BS61" i="1"/>
  <c r="BQ61" i="1"/>
  <c r="BR61" i="1" s="1"/>
  <c r="Y61" i="1" s="1"/>
  <c r="BP61" i="1"/>
  <c r="BO61" i="1"/>
  <c r="BN61" i="1"/>
  <c r="BM61" i="1"/>
  <c r="BL61" i="1"/>
  <c r="BG61" i="1" s="1"/>
  <c r="BI61" i="1"/>
  <c r="BD61" i="1"/>
  <c r="BB61" i="1"/>
  <c r="BF61" i="1" s="1"/>
  <c r="AW61" i="1"/>
  <c r="AV61" i="1"/>
  <c r="AR61" i="1"/>
  <c r="AP61" i="1"/>
  <c r="AE61" i="1"/>
  <c r="AD61" i="1"/>
  <c r="AC61" i="1"/>
  <c r="V61" i="1"/>
  <c r="BT60" i="1"/>
  <c r="BS60" i="1"/>
  <c r="BQ60" i="1"/>
  <c r="BP60" i="1"/>
  <c r="BO60" i="1"/>
  <c r="BN60" i="1"/>
  <c r="BM60" i="1"/>
  <c r="BL60" i="1"/>
  <c r="BI60" i="1"/>
  <c r="BG60" i="1"/>
  <c r="BB60" i="1"/>
  <c r="AV60" i="1"/>
  <c r="AW60" i="1" s="1"/>
  <c r="AR60" i="1"/>
  <c r="AP60" i="1"/>
  <c r="AE60" i="1"/>
  <c r="AD60" i="1"/>
  <c r="AC60" i="1"/>
  <c r="V60" i="1"/>
  <c r="BT59" i="1"/>
  <c r="BS59" i="1"/>
  <c r="BR59" i="1" s="1"/>
  <c r="Y59" i="1" s="1"/>
  <c r="BQ59" i="1"/>
  <c r="BP59" i="1"/>
  <c r="BO59" i="1"/>
  <c r="BN59" i="1"/>
  <c r="BM59" i="1"/>
  <c r="BL59" i="1"/>
  <c r="BG59" i="1" s="1"/>
  <c r="BI59" i="1"/>
  <c r="BE59" i="1"/>
  <c r="BD59" i="1"/>
  <c r="BF59" i="1" s="1"/>
  <c r="BB59" i="1"/>
  <c r="AW59" i="1"/>
  <c r="AV59" i="1"/>
  <c r="AR59" i="1"/>
  <c r="AP59" i="1" s="1"/>
  <c r="AQ59" i="1" s="1"/>
  <c r="AE59" i="1"/>
  <c r="AC59" i="1" s="1"/>
  <c r="AD59" i="1"/>
  <c r="V59" i="1"/>
  <c r="Q59" i="1"/>
  <c r="P59" i="1"/>
  <c r="BT58" i="1"/>
  <c r="BS58" i="1"/>
  <c r="BR58" i="1"/>
  <c r="Y58" i="1" s="1"/>
  <c r="BQ58" i="1"/>
  <c r="BP58" i="1"/>
  <c r="BO58" i="1"/>
  <c r="BN58" i="1"/>
  <c r="BM58" i="1"/>
  <c r="BL58" i="1"/>
  <c r="BI58" i="1"/>
  <c r="BG58" i="1"/>
  <c r="BD58" i="1"/>
  <c r="BB58" i="1"/>
  <c r="AV58" i="1"/>
  <c r="AW58" i="1" s="1"/>
  <c r="AR58" i="1"/>
  <c r="AP58" i="1" s="1"/>
  <c r="AQ58" i="1"/>
  <c r="AE58" i="1"/>
  <c r="AD58" i="1"/>
  <c r="V58" i="1"/>
  <c r="T58" i="1"/>
  <c r="BT57" i="1"/>
  <c r="BS57" i="1"/>
  <c r="BR57" i="1"/>
  <c r="BQ57" i="1"/>
  <c r="BP57" i="1"/>
  <c r="BO57" i="1"/>
  <c r="BN57" i="1"/>
  <c r="BM57" i="1"/>
  <c r="BL57" i="1"/>
  <c r="BG57" i="1" s="1"/>
  <c r="BI57" i="1"/>
  <c r="BB57" i="1"/>
  <c r="AW57" i="1"/>
  <c r="AV57" i="1"/>
  <c r="AR57" i="1"/>
  <c r="AP57" i="1"/>
  <c r="AE57" i="1"/>
  <c r="AD57" i="1"/>
  <c r="AC57" i="1" s="1"/>
  <c r="V57" i="1"/>
  <c r="BT56" i="1"/>
  <c r="BS56" i="1"/>
  <c r="BQ56" i="1"/>
  <c r="BR56" i="1" s="1"/>
  <c r="BP56" i="1"/>
  <c r="BO56" i="1"/>
  <c r="BN56" i="1"/>
  <c r="BM56" i="1"/>
  <c r="BL56" i="1"/>
  <c r="BI56" i="1"/>
  <c r="BG56" i="1"/>
  <c r="BB56" i="1"/>
  <c r="AW56" i="1"/>
  <c r="AV56" i="1"/>
  <c r="AR56" i="1"/>
  <c r="AP56" i="1"/>
  <c r="O56" i="1" s="1"/>
  <c r="AG56" i="1"/>
  <c r="AE56" i="1"/>
  <c r="AD56" i="1"/>
  <c r="AC56" i="1"/>
  <c r="V56" i="1"/>
  <c r="P56" i="1"/>
  <c r="BE56" i="1" s="1"/>
  <c r="BT55" i="1"/>
  <c r="BS55" i="1"/>
  <c r="BR55" i="1" s="1"/>
  <c r="BQ55" i="1"/>
  <c r="BP55" i="1"/>
  <c r="BO55" i="1"/>
  <c r="BN55" i="1"/>
  <c r="BM55" i="1"/>
  <c r="BL55" i="1"/>
  <c r="BG55" i="1" s="1"/>
  <c r="BI55" i="1"/>
  <c r="BB55" i="1"/>
  <c r="AW55" i="1"/>
  <c r="AV55" i="1"/>
  <c r="AR55" i="1"/>
  <c r="AP55" i="1" s="1"/>
  <c r="AE55" i="1"/>
  <c r="AC55" i="1" s="1"/>
  <c r="AD55" i="1"/>
  <c r="V55" i="1"/>
  <c r="BT54" i="1"/>
  <c r="BS54" i="1"/>
  <c r="BQ54" i="1"/>
  <c r="BR54" i="1" s="1"/>
  <c r="BP54" i="1"/>
  <c r="BO54" i="1"/>
  <c r="BN54" i="1"/>
  <c r="BM54" i="1"/>
  <c r="BL54" i="1"/>
  <c r="BI54" i="1"/>
  <c r="BG54" i="1"/>
  <c r="BE54" i="1"/>
  <c r="BB54" i="1"/>
  <c r="AV54" i="1"/>
  <c r="AW54" i="1" s="1"/>
  <c r="AR54" i="1"/>
  <c r="AP54" i="1" s="1"/>
  <c r="Q54" i="1" s="1"/>
  <c r="AQ54" i="1"/>
  <c r="AE54" i="1"/>
  <c r="AD54" i="1"/>
  <c r="AC54" i="1" s="1"/>
  <c r="V54" i="1"/>
  <c r="P54" i="1"/>
  <c r="BT53" i="1"/>
  <c r="BS53" i="1"/>
  <c r="BR53" i="1"/>
  <c r="Y53" i="1" s="1"/>
  <c r="BQ53" i="1"/>
  <c r="BP53" i="1"/>
  <c r="BO53" i="1"/>
  <c r="BN53" i="1"/>
  <c r="BM53" i="1"/>
  <c r="BL53" i="1"/>
  <c r="BG53" i="1" s="1"/>
  <c r="BI53" i="1"/>
  <c r="BD53" i="1"/>
  <c r="BB53" i="1"/>
  <c r="BF53" i="1" s="1"/>
  <c r="AW53" i="1"/>
  <c r="AV53" i="1"/>
  <c r="AR53" i="1"/>
  <c r="AP53" i="1" s="1"/>
  <c r="AE53" i="1"/>
  <c r="AD53" i="1"/>
  <c r="AC53" i="1"/>
  <c r="V53" i="1"/>
  <c r="BT52" i="1"/>
  <c r="BS52" i="1"/>
  <c r="BQ52" i="1"/>
  <c r="BR52" i="1" s="1"/>
  <c r="BP52" i="1"/>
  <c r="BO52" i="1"/>
  <c r="BN52" i="1"/>
  <c r="BM52" i="1"/>
  <c r="BL52" i="1"/>
  <c r="BI52" i="1"/>
  <c r="BG52" i="1"/>
  <c r="BB52" i="1"/>
  <c r="AW52" i="1"/>
  <c r="AV52" i="1"/>
  <c r="AR52" i="1"/>
  <c r="AP52" i="1"/>
  <c r="O52" i="1" s="1"/>
  <c r="AG52" i="1"/>
  <c r="AE52" i="1"/>
  <c r="AD52" i="1"/>
  <c r="AC52" i="1"/>
  <c r="V52" i="1"/>
  <c r="Q52" i="1"/>
  <c r="P52" i="1"/>
  <c r="BE52" i="1" s="1"/>
  <c r="BT51" i="1"/>
  <c r="BS51" i="1"/>
  <c r="BR51" i="1" s="1"/>
  <c r="BQ51" i="1"/>
  <c r="BP51" i="1"/>
  <c r="BO51" i="1"/>
  <c r="BN51" i="1"/>
  <c r="BM51" i="1"/>
  <c r="BL51" i="1"/>
  <c r="BG51" i="1" s="1"/>
  <c r="BI51" i="1"/>
  <c r="BB51" i="1"/>
  <c r="AW51" i="1"/>
  <c r="AV51" i="1"/>
  <c r="AR51" i="1"/>
  <c r="AP51" i="1"/>
  <c r="AE51" i="1"/>
  <c r="AC51" i="1" s="1"/>
  <c r="AD51" i="1"/>
  <c r="V51" i="1"/>
  <c r="T51" i="1"/>
  <c r="BT50" i="1"/>
  <c r="BS50" i="1"/>
  <c r="BQ50" i="1"/>
  <c r="BR50" i="1" s="1"/>
  <c r="BP50" i="1"/>
  <c r="BO50" i="1"/>
  <c r="BN50" i="1"/>
  <c r="BM50" i="1"/>
  <c r="BL50" i="1"/>
  <c r="BI50" i="1"/>
  <c r="BG50" i="1"/>
  <c r="BE50" i="1"/>
  <c r="BB50" i="1"/>
  <c r="AV50" i="1"/>
  <c r="AW50" i="1" s="1"/>
  <c r="AR50" i="1"/>
  <c r="AP50" i="1" s="1"/>
  <c r="Q50" i="1" s="1"/>
  <c r="AQ50" i="1"/>
  <c r="AE50" i="1"/>
  <c r="AD50" i="1"/>
  <c r="AC50" i="1" s="1"/>
  <c r="V50" i="1"/>
  <c r="P50" i="1"/>
  <c r="BT49" i="1"/>
  <c r="BS49" i="1"/>
  <c r="BR49" i="1"/>
  <c r="Y49" i="1" s="1"/>
  <c r="BQ49" i="1"/>
  <c r="BP49" i="1"/>
  <c r="BO49" i="1"/>
  <c r="BN49" i="1"/>
  <c r="BM49" i="1"/>
  <c r="BL49" i="1"/>
  <c r="BG49" i="1" s="1"/>
  <c r="BI49" i="1"/>
  <c r="BD49" i="1"/>
  <c r="BB49" i="1"/>
  <c r="BF49" i="1" s="1"/>
  <c r="AW49" i="1"/>
  <c r="AV49" i="1"/>
  <c r="AR49" i="1"/>
  <c r="AP49" i="1" s="1"/>
  <c r="AE49" i="1"/>
  <c r="AD49" i="1"/>
  <c r="AC49" i="1"/>
  <c r="V49" i="1"/>
  <c r="BT48" i="1"/>
  <c r="BS48" i="1"/>
  <c r="BQ48" i="1"/>
  <c r="BR48" i="1" s="1"/>
  <c r="BP48" i="1"/>
  <c r="BO48" i="1"/>
  <c r="BN48" i="1"/>
  <c r="BM48" i="1"/>
  <c r="BL48" i="1"/>
  <c r="BI48" i="1"/>
  <c r="BG48" i="1"/>
  <c r="BB48" i="1"/>
  <c r="AW48" i="1"/>
  <c r="AV48" i="1"/>
  <c r="AR48" i="1"/>
  <c r="AP48" i="1"/>
  <c r="O48" i="1" s="1"/>
  <c r="AG48" i="1"/>
  <c r="AE48" i="1"/>
  <c r="AD48" i="1"/>
  <c r="AC48" i="1"/>
  <c r="V48" i="1"/>
  <c r="Q48" i="1"/>
  <c r="P48" i="1"/>
  <c r="BE48" i="1" s="1"/>
  <c r="BT47" i="1"/>
  <c r="BS47" i="1"/>
  <c r="BR47" i="1" s="1"/>
  <c r="BQ47" i="1"/>
  <c r="BP47" i="1"/>
  <c r="BO47" i="1"/>
  <c r="BN47" i="1"/>
  <c r="BM47" i="1"/>
  <c r="BL47" i="1"/>
  <c r="BG47" i="1" s="1"/>
  <c r="BI47" i="1"/>
  <c r="BB47" i="1"/>
  <c r="AW47" i="1"/>
  <c r="AV47" i="1"/>
  <c r="AR47" i="1"/>
  <c r="AP47" i="1"/>
  <c r="AE47" i="1"/>
  <c r="AC47" i="1" s="1"/>
  <c r="AD47" i="1"/>
  <c r="V47" i="1"/>
  <c r="T47" i="1"/>
  <c r="BT46" i="1"/>
  <c r="BS46" i="1"/>
  <c r="BQ46" i="1"/>
  <c r="BR46" i="1" s="1"/>
  <c r="BP46" i="1"/>
  <c r="BO46" i="1"/>
  <c r="BN46" i="1"/>
  <c r="BM46" i="1"/>
  <c r="BL46" i="1"/>
  <c r="BI46" i="1"/>
  <c r="BG46" i="1"/>
  <c r="BE46" i="1"/>
  <c r="BB46" i="1"/>
  <c r="AV46" i="1"/>
  <c r="AW46" i="1" s="1"/>
  <c r="AR46" i="1"/>
  <c r="AP46" i="1" s="1"/>
  <c r="Q46" i="1" s="1"/>
  <c r="AQ46" i="1"/>
  <c r="AE46" i="1"/>
  <c r="AD46" i="1"/>
  <c r="AC46" i="1" s="1"/>
  <c r="V46" i="1"/>
  <c r="P46" i="1"/>
  <c r="BT45" i="1"/>
  <c r="Y45" i="1" s="1"/>
  <c r="BS45" i="1"/>
  <c r="BR45" i="1"/>
  <c r="BQ45" i="1"/>
  <c r="BP45" i="1"/>
  <c r="BO45" i="1"/>
  <c r="BN45" i="1"/>
  <c r="BM45" i="1"/>
  <c r="BL45" i="1"/>
  <c r="BG45" i="1" s="1"/>
  <c r="BI45" i="1"/>
  <c r="BD45" i="1"/>
  <c r="BB45" i="1"/>
  <c r="BF45" i="1" s="1"/>
  <c r="AW45" i="1"/>
  <c r="AV45" i="1"/>
  <c r="AR45" i="1"/>
  <c r="AP45" i="1" s="1"/>
  <c r="AE45" i="1"/>
  <c r="AD45" i="1"/>
  <c r="AC45" i="1"/>
  <c r="V45" i="1"/>
  <c r="BT44" i="1"/>
  <c r="BS44" i="1"/>
  <c r="BQ44" i="1"/>
  <c r="BR44" i="1" s="1"/>
  <c r="BP44" i="1"/>
  <c r="BO44" i="1"/>
  <c r="BN44" i="1"/>
  <c r="BM44" i="1"/>
  <c r="BL44" i="1"/>
  <c r="BI44" i="1"/>
  <c r="BG44" i="1"/>
  <c r="BB44" i="1"/>
  <c r="AW44" i="1"/>
  <c r="AV44" i="1"/>
  <c r="AR44" i="1"/>
  <c r="AP44" i="1"/>
  <c r="O44" i="1" s="1"/>
  <c r="AG44" i="1"/>
  <c r="AE44" i="1"/>
  <c r="AD44" i="1"/>
  <c r="AC44" i="1"/>
  <c r="V44" i="1"/>
  <c r="Q44" i="1"/>
  <c r="P44" i="1"/>
  <c r="BE44" i="1" s="1"/>
  <c r="BT43" i="1"/>
  <c r="BS43" i="1"/>
  <c r="BR43" i="1" s="1"/>
  <c r="BQ43" i="1"/>
  <c r="BP43" i="1"/>
  <c r="BO43" i="1"/>
  <c r="BN43" i="1"/>
  <c r="BM43" i="1"/>
  <c r="BL43" i="1"/>
  <c r="BG43" i="1" s="1"/>
  <c r="BI43" i="1"/>
  <c r="BB43" i="1"/>
  <c r="AW43" i="1"/>
  <c r="AV43" i="1"/>
  <c r="AR43" i="1"/>
  <c r="AP43" i="1"/>
  <c r="AE43" i="1"/>
  <c r="AC43" i="1" s="1"/>
  <c r="AD43" i="1"/>
  <c r="V43" i="1"/>
  <c r="T43" i="1"/>
  <c r="O43" i="1"/>
  <c r="AG43" i="1" s="1"/>
  <c r="BT42" i="1"/>
  <c r="BS42" i="1"/>
  <c r="BR42" i="1" s="1"/>
  <c r="BQ42" i="1"/>
  <c r="BP42" i="1"/>
  <c r="BO42" i="1"/>
  <c r="BN42" i="1"/>
  <c r="BM42" i="1"/>
  <c r="BL42" i="1"/>
  <c r="BI42" i="1"/>
  <c r="BG42" i="1"/>
  <c r="BB42" i="1"/>
  <c r="AV42" i="1"/>
  <c r="AW42" i="1" s="1"/>
  <c r="AR42" i="1"/>
  <c r="AP42" i="1" s="1"/>
  <c r="AE42" i="1"/>
  <c r="AD42" i="1"/>
  <c r="V42" i="1"/>
  <c r="P42" i="1"/>
  <c r="BE42" i="1" s="1"/>
  <c r="O42" i="1"/>
  <c r="AG42" i="1" s="1"/>
  <c r="BT41" i="1"/>
  <c r="BS41" i="1"/>
  <c r="BQ41" i="1"/>
  <c r="BR41" i="1" s="1"/>
  <c r="Y41" i="1" s="1"/>
  <c r="BP41" i="1"/>
  <c r="BO41" i="1"/>
  <c r="BN41" i="1"/>
  <c r="BM41" i="1"/>
  <c r="BL41" i="1"/>
  <c r="BI41" i="1"/>
  <c r="BG41" i="1"/>
  <c r="BB41" i="1"/>
  <c r="AW41" i="1"/>
  <c r="AV41" i="1"/>
  <c r="AR41" i="1"/>
  <c r="AP41" i="1"/>
  <c r="AE41" i="1"/>
  <c r="AD41" i="1"/>
  <c r="AC41" i="1"/>
  <c r="V41" i="1"/>
  <c r="BT40" i="1"/>
  <c r="BS40" i="1"/>
  <c r="BQ40" i="1"/>
  <c r="BR40" i="1" s="1"/>
  <c r="BP40" i="1"/>
  <c r="BO40" i="1"/>
  <c r="BN40" i="1"/>
  <c r="BM40" i="1"/>
  <c r="BL40" i="1"/>
  <c r="BI40" i="1"/>
  <c r="BG40" i="1"/>
  <c r="BB40" i="1"/>
  <c r="AV40" i="1"/>
  <c r="AW40" i="1" s="1"/>
  <c r="AR40" i="1"/>
  <c r="AQ40" i="1"/>
  <c r="AP40" i="1"/>
  <c r="AE40" i="1"/>
  <c r="AD40" i="1"/>
  <c r="AC40" i="1" s="1"/>
  <c r="V40" i="1"/>
  <c r="P40" i="1"/>
  <c r="BE40" i="1" s="1"/>
  <c r="BT39" i="1"/>
  <c r="BS39" i="1"/>
  <c r="BR39" i="1" s="1"/>
  <c r="BD39" i="1" s="1"/>
  <c r="BF39" i="1" s="1"/>
  <c r="BQ39" i="1"/>
  <c r="BP39" i="1"/>
  <c r="BO39" i="1"/>
  <c r="BN39" i="1"/>
  <c r="BM39" i="1"/>
  <c r="BL39" i="1"/>
  <c r="BG39" i="1" s="1"/>
  <c r="BI39" i="1"/>
  <c r="BB39" i="1"/>
  <c r="AW39" i="1"/>
  <c r="AV39" i="1"/>
  <c r="AR39" i="1"/>
  <c r="AP39" i="1" s="1"/>
  <c r="AE39" i="1"/>
  <c r="AC39" i="1" s="1"/>
  <c r="AD39" i="1"/>
  <c r="V39" i="1"/>
  <c r="BT38" i="1"/>
  <c r="BS38" i="1"/>
  <c r="BQ38" i="1"/>
  <c r="BR38" i="1" s="1"/>
  <c r="Y38" i="1" s="1"/>
  <c r="BP38" i="1"/>
  <c r="BO38" i="1"/>
  <c r="BN38" i="1"/>
  <c r="BM38" i="1"/>
  <c r="BL38" i="1"/>
  <c r="BI38" i="1"/>
  <c r="BG38" i="1"/>
  <c r="BD38" i="1"/>
  <c r="BB38" i="1"/>
  <c r="BF38" i="1" s="1"/>
  <c r="AV38" i="1"/>
  <c r="AW38" i="1" s="1"/>
  <c r="AR38" i="1"/>
  <c r="AP38" i="1" s="1"/>
  <c r="AQ38" i="1"/>
  <c r="AE38" i="1"/>
  <c r="AD38" i="1"/>
  <c r="AC38" i="1" s="1"/>
  <c r="V38" i="1"/>
  <c r="T38" i="1"/>
  <c r="BT37" i="1"/>
  <c r="BS37" i="1"/>
  <c r="BQ37" i="1"/>
  <c r="BR37" i="1" s="1"/>
  <c r="BP37" i="1"/>
  <c r="BO37" i="1"/>
  <c r="BN37" i="1"/>
  <c r="BM37" i="1"/>
  <c r="BL37" i="1"/>
  <c r="BI37" i="1"/>
  <c r="BG37" i="1"/>
  <c r="BB37" i="1"/>
  <c r="AW37" i="1"/>
  <c r="AV37" i="1"/>
  <c r="AR37" i="1"/>
  <c r="AP37" i="1" s="1"/>
  <c r="Q37" i="1" s="1"/>
  <c r="AE37" i="1"/>
  <c r="AD37" i="1"/>
  <c r="AC37" i="1" s="1"/>
  <c r="V37" i="1"/>
  <c r="BT36" i="1"/>
  <c r="BS36" i="1"/>
  <c r="BQ36" i="1"/>
  <c r="BR36" i="1" s="1"/>
  <c r="BD36" i="1" s="1"/>
  <c r="BP36" i="1"/>
  <c r="BO36" i="1"/>
  <c r="BN36" i="1"/>
  <c r="BM36" i="1"/>
  <c r="BL36" i="1"/>
  <c r="BG36" i="1" s="1"/>
  <c r="BI36" i="1"/>
  <c r="BB36" i="1"/>
  <c r="BF36" i="1" s="1"/>
  <c r="AW36" i="1"/>
  <c r="AV36" i="1"/>
  <c r="AR36" i="1"/>
  <c r="AP36" i="1"/>
  <c r="P36" i="1" s="1"/>
  <c r="BE36" i="1" s="1"/>
  <c r="BH36" i="1" s="1"/>
  <c r="AE36" i="1"/>
  <c r="AD36" i="1"/>
  <c r="AC36" i="1"/>
  <c r="V36" i="1"/>
  <c r="T36" i="1"/>
  <c r="Q36" i="1"/>
  <c r="BT35" i="1"/>
  <c r="BS35" i="1"/>
  <c r="BR35" i="1"/>
  <c r="BQ35" i="1"/>
  <c r="BP35" i="1"/>
  <c r="BO35" i="1"/>
  <c r="BN35" i="1"/>
  <c r="BM35" i="1"/>
  <c r="BL35" i="1"/>
  <c r="BG35" i="1" s="1"/>
  <c r="BI35" i="1"/>
  <c r="BB35" i="1"/>
  <c r="AV35" i="1"/>
  <c r="AW35" i="1" s="1"/>
  <c r="AR35" i="1"/>
  <c r="AP35" i="1"/>
  <c r="AE35" i="1"/>
  <c r="AC35" i="1" s="1"/>
  <c r="AD35" i="1"/>
  <c r="V35" i="1"/>
  <c r="T35" i="1"/>
  <c r="O35" i="1"/>
  <c r="AG35" i="1" s="1"/>
  <c r="BT34" i="1"/>
  <c r="BS34" i="1"/>
  <c r="BR34" i="1"/>
  <c r="BQ34" i="1"/>
  <c r="BP34" i="1"/>
  <c r="BO34" i="1"/>
  <c r="BN34" i="1"/>
  <c r="BM34" i="1"/>
  <c r="BL34" i="1"/>
  <c r="BI34" i="1"/>
  <c r="BG34" i="1"/>
  <c r="BB34" i="1"/>
  <c r="AV34" i="1"/>
  <c r="AW34" i="1" s="1"/>
  <c r="AR34" i="1"/>
  <c r="AP34" i="1" s="1"/>
  <c r="P34" i="1" s="1"/>
  <c r="BE34" i="1" s="1"/>
  <c r="AE34" i="1"/>
  <c r="AD34" i="1"/>
  <c r="AC34" i="1" s="1"/>
  <c r="V34" i="1"/>
  <c r="BT33" i="1"/>
  <c r="BS33" i="1"/>
  <c r="BQ33" i="1"/>
  <c r="BR33" i="1" s="1"/>
  <c r="Y33" i="1" s="1"/>
  <c r="BP33" i="1"/>
  <c r="BO33" i="1"/>
  <c r="BN33" i="1"/>
  <c r="BM33" i="1"/>
  <c r="BL33" i="1"/>
  <c r="BI33" i="1"/>
  <c r="BG33" i="1"/>
  <c r="BD33" i="1"/>
  <c r="BB33" i="1"/>
  <c r="BF33" i="1" s="1"/>
  <c r="AW33" i="1"/>
  <c r="AV33" i="1"/>
  <c r="AR33" i="1"/>
  <c r="AP33" i="1"/>
  <c r="AE33" i="1"/>
  <c r="AD33" i="1"/>
  <c r="AC33" i="1"/>
  <c r="V33" i="1"/>
  <c r="BT32" i="1"/>
  <c r="BS32" i="1"/>
  <c r="BQ32" i="1"/>
  <c r="BP32" i="1"/>
  <c r="BO32" i="1"/>
  <c r="BN32" i="1"/>
  <c r="BM32" i="1"/>
  <c r="BL32" i="1"/>
  <c r="BI32" i="1"/>
  <c r="BG32" i="1"/>
  <c r="BB32" i="1"/>
  <c r="AV32" i="1"/>
  <c r="AW32" i="1" s="1"/>
  <c r="AR32" i="1"/>
  <c r="AP32" i="1"/>
  <c r="AE32" i="1"/>
  <c r="AD32" i="1"/>
  <c r="AC32" i="1" s="1"/>
  <c r="V32" i="1"/>
  <c r="P32" i="1"/>
  <c r="BE32" i="1" s="1"/>
  <c r="BT31" i="1"/>
  <c r="BS31" i="1"/>
  <c r="BR31" i="1" s="1"/>
  <c r="BD31" i="1" s="1"/>
  <c r="BF31" i="1" s="1"/>
  <c r="BQ31" i="1"/>
  <c r="BP31" i="1"/>
  <c r="BO31" i="1"/>
  <c r="BN31" i="1"/>
  <c r="BM31" i="1"/>
  <c r="BL31" i="1"/>
  <c r="BG31" i="1" s="1"/>
  <c r="BI31" i="1"/>
  <c r="BB31" i="1"/>
  <c r="AV31" i="1"/>
  <c r="AW31" i="1" s="1"/>
  <c r="AR31" i="1"/>
  <c r="AP31" i="1" s="1"/>
  <c r="AE31" i="1"/>
  <c r="AC31" i="1" s="1"/>
  <c r="AD31" i="1"/>
  <c r="V31" i="1"/>
  <c r="BT30" i="1"/>
  <c r="BS30" i="1"/>
  <c r="BQ30" i="1"/>
  <c r="BR30" i="1" s="1"/>
  <c r="Y30" i="1" s="1"/>
  <c r="BP30" i="1"/>
  <c r="BO30" i="1"/>
  <c r="BN30" i="1"/>
  <c r="BM30" i="1"/>
  <c r="BL30" i="1"/>
  <c r="BI30" i="1"/>
  <c r="BG30" i="1"/>
  <c r="BD30" i="1"/>
  <c r="BB30" i="1"/>
  <c r="AV30" i="1"/>
  <c r="AW30" i="1" s="1"/>
  <c r="AR30" i="1"/>
  <c r="AP30" i="1" s="1"/>
  <c r="AQ30" i="1"/>
  <c r="AE30" i="1"/>
  <c r="AD30" i="1"/>
  <c r="AC30" i="1" s="1"/>
  <c r="V30" i="1"/>
  <c r="T30" i="1"/>
  <c r="BT29" i="1"/>
  <c r="BS29" i="1"/>
  <c r="BR29" i="1"/>
  <c r="BD29" i="1" s="1"/>
  <c r="BQ29" i="1"/>
  <c r="BP29" i="1"/>
  <c r="BO29" i="1"/>
  <c r="BN29" i="1"/>
  <c r="BM29" i="1"/>
  <c r="BL29" i="1"/>
  <c r="BG29" i="1" s="1"/>
  <c r="BI29" i="1"/>
  <c r="BB29" i="1"/>
  <c r="AW29" i="1"/>
  <c r="AV29" i="1"/>
  <c r="AR29" i="1"/>
  <c r="AP29" i="1" s="1"/>
  <c r="AQ29" i="1" s="1"/>
  <c r="AE29" i="1"/>
  <c r="AD29" i="1"/>
  <c r="V29" i="1"/>
  <c r="Q29" i="1"/>
  <c r="BT28" i="1"/>
  <c r="Y28" i="1" s="1"/>
  <c r="BS28" i="1"/>
  <c r="BQ28" i="1"/>
  <c r="BR28" i="1" s="1"/>
  <c r="BD28" i="1" s="1"/>
  <c r="BP28" i="1"/>
  <c r="BO28" i="1"/>
  <c r="BN28" i="1"/>
  <c r="BM28" i="1"/>
  <c r="BL28" i="1"/>
  <c r="BG28" i="1" s="1"/>
  <c r="BI28" i="1"/>
  <c r="BE28" i="1"/>
  <c r="BH28" i="1" s="1"/>
  <c r="BB28" i="1"/>
  <c r="BF28" i="1" s="1"/>
  <c r="AW28" i="1"/>
  <c r="AV28" i="1"/>
  <c r="AR28" i="1"/>
  <c r="AP28" i="1"/>
  <c r="O28" i="1" s="1"/>
  <c r="AG28" i="1"/>
  <c r="AE28" i="1"/>
  <c r="AD28" i="1"/>
  <c r="AC28" i="1"/>
  <c r="V28" i="1"/>
  <c r="T28" i="1"/>
  <c r="Q28" i="1"/>
  <c r="P28" i="1"/>
  <c r="BT27" i="1"/>
  <c r="BS27" i="1"/>
  <c r="BR27" i="1"/>
  <c r="Y27" i="1" s="1"/>
  <c r="BQ27" i="1"/>
  <c r="BP27" i="1"/>
  <c r="BO27" i="1"/>
  <c r="BN27" i="1"/>
  <c r="BM27" i="1"/>
  <c r="BL27" i="1"/>
  <c r="BG27" i="1" s="1"/>
  <c r="BI27" i="1"/>
  <c r="BB27" i="1"/>
  <c r="AV27" i="1"/>
  <c r="AW27" i="1" s="1"/>
  <c r="AR27" i="1"/>
  <c r="AP27" i="1" s="1"/>
  <c r="AE27" i="1"/>
  <c r="AC27" i="1" s="1"/>
  <c r="AD27" i="1"/>
  <c r="V27" i="1"/>
  <c r="BT26" i="1"/>
  <c r="BS26" i="1"/>
  <c r="BR26" i="1" s="1"/>
  <c r="BQ26" i="1"/>
  <c r="BP26" i="1"/>
  <c r="BO26" i="1"/>
  <c r="BN26" i="1"/>
  <c r="BM26" i="1"/>
  <c r="BL26" i="1"/>
  <c r="BI26" i="1"/>
  <c r="BG26" i="1"/>
  <c r="BB26" i="1"/>
  <c r="AV26" i="1"/>
  <c r="AW26" i="1" s="1"/>
  <c r="AR26" i="1"/>
  <c r="AP26" i="1" s="1"/>
  <c r="AQ26" i="1"/>
  <c r="AE26" i="1"/>
  <c r="AD26" i="1"/>
  <c r="V26" i="1"/>
  <c r="P26" i="1"/>
  <c r="BE26" i="1" s="1"/>
  <c r="O26" i="1"/>
  <c r="AG26" i="1" s="1"/>
  <c r="BT25" i="1"/>
  <c r="BS25" i="1"/>
  <c r="BQ25" i="1"/>
  <c r="BR25" i="1" s="1"/>
  <c r="BD25" i="1" s="1"/>
  <c r="BF25" i="1" s="1"/>
  <c r="BP25" i="1"/>
  <c r="BO25" i="1"/>
  <c r="BN25" i="1"/>
  <c r="BM25" i="1"/>
  <c r="BL25" i="1"/>
  <c r="BG25" i="1" s="1"/>
  <c r="BI25" i="1"/>
  <c r="BB25" i="1"/>
  <c r="AW25" i="1"/>
  <c r="AV25" i="1"/>
  <c r="AR25" i="1"/>
  <c r="AP25" i="1"/>
  <c r="AE25" i="1"/>
  <c r="AD25" i="1"/>
  <c r="AC25" i="1"/>
  <c r="V25" i="1"/>
  <c r="Q25" i="1"/>
  <c r="BT24" i="1"/>
  <c r="BS24" i="1"/>
  <c r="BQ24" i="1"/>
  <c r="BP24" i="1"/>
  <c r="BO24" i="1"/>
  <c r="BN24" i="1"/>
  <c r="BM24" i="1"/>
  <c r="BL24" i="1"/>
  <c r="BI24" i="1"/>
  <c r="BG24" i="1"/>
  <c r="BB24" i="1"/>
  <c r="AV24" i="1"/>
  <c r="AW24" i="1" s="1"/>
  <c r="AR24" i="1"/>
  <c r="AP24" i="1"/>
  <c r="P24" i="1" s="1"/>
  <c r="BE24" i="1" s="1"/>
  <c r="AE24" i="1"/>
  <c r="AD24" i="1"/>
  <c r="AC24" i="1" s="1"/>
  <c r="V24" i="1"/>
  <c r="BT23" i="1"/>
  <c r="BS23" i="1"/>
  <c r="BR23" i="1"/>
  <c r="Y23" i="1" s="1"/>
  <c r="BQ23" i="1"/>
  <c r="BP23" i="1"/>
  <c r="BO23" i="1"/>
  <c r="BN23" i="1"/>
  <c r="BM23" i="1"/>
  <c r="BL23" i="1"/>
  <c r="BG23" i="1" s="1"/>
  <c r="BI23" i="1"/>
  <c r="BD23" i="1"/>
  <c r="BF23" i="1" s="1"/>
  <c r="BB23" i="1"/>
  <c r="AW23" i="1"/>
  <c r="AV23" i="1"/>
  <c r="AR23" i="1"/>
  <c r="AP23" i="1" s="1"/>
  <c r="AE23" i="1"/>
  <c r="AC23" i="1" s="1"/>
  <c r="AD23" i="1"/>
  <c r="V23" i="1"/>
  <c r="P23" i="1"/>
  <c r="BE23" i="1" s="1"/>
  <c r="BH23" i="1" s="1"/>
  <c r="BT22" i="1"/>
  <c r="BS22" i="1"/>
  <c r="BQ22" i="1"/>
  <c r="BR22" i="1" s="1"/>
  <c r="Y22" i="1" s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Q22" i="1" s="1"/>
  <c r="AE22" i="1"/>
  <c r="AD22" i="1"/>
  <c r="AC22" i="1" s="1"/>
  <c r="V22" i="1"/>
  <c r="BT21" i="1"/>
  <c r="BS21" i="1"/>
  <c r="BR21" i="1"/>
  <c r="BD21" i="1" s="1"/>
  <c r="BQ21" i="1"/>
  <c r="BP21" i="1"/>
  <c r="BO21" i="1"/>
  <c r="BN21" i="1"/>
  <c r="BM21" i="1"/>
  <c r="BL21" i="1"/>
  <c r="BI21" i="1"/>
  <c r="BG21" i="1"/>
  <c r="BB21" i="1"/>
  <c r="BF21" i="1" s="1"/>
  <c r="AW21" i="1"/>
  <c r="AV21" i="1"/>
  <c r="AR21" i="1"/>
  <c r="AP21" i="1"/>
  <c r="AQ21" i="1" s="1"/>
  <c r="AE21" i="1"/>
  <c r="AD21" i="1"/>
  <c r="AC21" i="1" s="1"/>
  <c r="V21" i="1"/>
  <c r="Q21" i="1"/>
  <c r="BT20" i="1"/>
  <c r="BS20" i="1"/>
  <c r="BQ20" i="1"/>
  <c r="BR20" i="1" s="1"/>
  <c r="BD20" i="1" s="1"/>
  <c r="BF20" i="1" s="1"/>
  <c r="BP20" i="1"/>
  <c r="BO20" i="1"/>
  <c r="BN20" i="1"/>
  <c r="BM20" i="1"/>
  <c r="BL20" i="1"/>
  <c r="BG20" i="1" s="1"/>
  <c r="BI20" i="1"/>
  <c r="BE20" i="1"/>
  <c r="BB20" i="1"/>
  <c r="AV20" i="1"/>
  <c r="AW20" i="1" s="1"/>
  <c r="AR20" i="1"/>
  <c r="AP20" i="1"/>
  <c r="AE20" i="1"/>
  <c r="AD20" i="1"/>
  <c r="AC20" i="1"/>
  <c r="V20" i="1"/>
  <c r="T20" i="1"/>
  <c r="Q20" i="1"/>
  <c r="P20" i="1"/>
  <c r="BT19" i="1"/>
  <c r="BS19" i="1"/>
  <c r="BR19" i="1" s="1"/>
  <c r="BQ19" i="1"/>
  <c r="BP19" i="1"/>
  <c r="BO19" i="1"/>
  <c r="BN19" i="1"/>
  <c r="BM19" i="1"/>
  <c r="BL19" i="1"/>
  <c r="BG19" i="1" s="1"/>
  <c r="BI19" i="1"/>
  <c r="BB19" i="1"/>
  <c r="AV19" i="1"/>
  <c r="AW19" i="1" s="1"/>
  <c r="AR19" i="1"/>
  <c r="AP19" i="1"/>
  <c r="AE19" i="1"/>
  <c r="AC19" i="1" s="1"/>
  <c r="AD19" i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V18" i="1"/>
  <c r="AW18" i="1" s="1"/>
  <c r="AR18" i="1"/>
  <c r="AP18" i="1" s="1"/>
  <c r="AQ18" i="1" s="1"/>
  <c r="AE18" i="1"/>
  <c r="AD18" i="1"/>
  <c r="AC18" i="1" s="1"/>
  <c r="V18" i="1"/>
  <c r="BT17" i="1"/>
  <c r="Y17" i="1" s="1"/>
  <c r="BS17" i="1"/>
  <c r="BQ17" i="1"/>
  <c r="BR17" i="1" s="1"/>
  <c r="BP17" i="1"/>
  <c r="BO17" i="1"/>
  <c r="BN17" i="1"/>
  <c r="BM17" i="1"/>
  <c r="BL17" i="1"/>
  <c r="BG17" i="1" s="1"/>
  <c r="BI17" i="1"/>
  <c r="BD17" i="1"/>
  <c r="BB17" i="1"/>
  <c r="BF17" i="1" s="1"/>
  <c r="AW17" i="1"/>
  <c r="AV17" i="1"/>
  <c r="AR17" i="1"/>
  <c r="AQ17" i="1"/>
  <c r="AP17" i="1"/>
  <c r="AE17" i="1"/>
  <c r="AD17" i="1"/>
  <c r="AC17" i="1"/>
  <c r="V17" i="1"/>
  <c r="Q17" i="1"/>
  <c r="Y51" i="1" l="1"/>
  <c r="BD51" i="1"/>
  <c r="BF51" i="1" s="1"/>
  <c r="Y18" i="1"/>
  <c r="BD18" i="1"/>
  <c r="BF18" i="1" s="1"/>
  <c r="Y19" i="1"/>
  <c r="BD19" i="1"/>
  <c r="BF19" i="1" s="1"/>
  <c r="Q27" i="1"/>
  <c r="P27" i="1"/>
  <c r="BE27" i="1" s="1"/>
  <c r="AQ27" i="1"/>
  <c r="O27" i="1"/>
  <c r="T27" i="1"/>
  <c r="BD42" i="1"/>
  <c r="Y42" i="1"/>
  <c r="AQ55" i="1"/>
  <c r="Q55" i="1"/>
  <c r="P55" i="1"/>
  <c r="BE55" i="1" s="1"/>
  <c r="BH55" i="1" s="1"/>
  <c r="O55" i="1"/>
  <c r="T55" i="1"/>
  <c r="Z64" i="1"/>
  <c r="AA64" i="1" s="1"/>
  <c r="Z17" i="1"/>
  <c r="AA17" i="1" s="1"/>
  <c r="BH42" i="1"/>
  <c r="Y47" i="1"/>
  <c r="BD47" i="1"/>
  <c r="BF47" i="1" s="1"/>
  <c r="BD26" i="1"/>
  <c r="BH26" i="1" s="1"/>
  <c r="Y26" i="1"/>
  <c r="Z28" i="1"/>
  <c r="AA28" i="1" s="1"/>
  <c r="BD43" i="1"/>
  <c r="BF43" i="1" s="1"/>
  <c r="Y43" i="1"/>
  <c r="Y55" i="1"/>
  <c r="BD55" i="1"/>
  <c r="BF55" i="1" s="1"/>
  <c r="BD37" i="1"/>
  <c r="Y37" i="1"/>
  <c r="T24" i="1"/>
  <c r="BR24" i="1"/>
  <c r="Y25" i="1"/>
  <c r="AC26" i="1"/>
  <c r="Z27" i="1"/>
  <c r="AA27" i="1" s="1"/>
  <c r="O29" i="1"/>
  <c r="O34" i="1"/>
  <c r="Y39" i="1"/>
  <c r="Q41" i="1"/>
  <c r="P41" i="1"/>
  <c r="BE41" i="1" s="1"/>
  <c r="AQ41" i="1"/>
  <c r="O41" i="1"/>
  <c r="T41" i="1"/>
  <c r="AC42" i="1"/>
  <c r="Y76" i="1"/>
  <c r="BD76" i="1"/>
  <c r="BF76" i="1" s="1"/>
  <c r="AQ88" i="1"/>
  <c r="T88" i="1"/>
  <c r="Q88" i="1"/>
  <c r="O88" i="1"/>
  <c r="O31" i="1"/>
  <c r="AQ31" i="1"/>
  <c r="T31" i="1"/>
  <c r="BF42" i="1"/>
  <c r="Z91" i="1"/>
  <c r="AA91" i="1" s="1"/>
  <c r="T22" i="1"/>
  <c r="AQ23" i="1"/>
  <c r="T23" i="1"/>
  <c r="BF26" i="1"/>
  <c r="Z30" i="1"/>
  <c r="AA30" i="1" s="1"/>
  <c r="Y31" i="1"/>
  <c r="Q33" i="1"/>
  <c r="P33" i="1"/>
  <c r="BE33" i="1" s="1"/>
  <c r="BH33" i="1" s="1"/>
  <c r="AQ33" i="1"/>
  <c r="O33" i="1"/>
  <c r="T33" i="1"/>
  <c r="BD34" i="1"/>
  <c r="BH34" i="1" s="1"/>
  <c r="Y34" i="1"/>
  <c r="O39" i="1"/>
  <c r="AQ39" i="1"/>
  <c r="T39" i="1"/>
  <c r="AQ62" i="1"/>
  <c r="T62" i="1"/>
  <c r="Q62" i="1"/>
  <c r="P62" i="1"/>
  <c r="BE62" i="1" s="1"/>
  <c r="O62" i="1"/>
  <c r="T65" i="1"/>
  <c r="P65" i="1"/>
  <c r="BE65" i="1" s="1"/>
  <c r="BH65" i="1" s="1"/>
  <c r="O65" i="1"/>
  <c r="AQ65" i="1"/>
  <c r="Y68" i="1"/>
  <c r="BD68" i="1"/>
  <c r="BF68" i="1" s="1"/>
  <c r="P17" i="1"/>
  <c r="BE17" i="1" s="1"/>
  <c r="BH17" i="1" s="1"/>
  <c r="O17" i="1"/>
  <c r="T17" i="1"/>
  <c r="O23" i="1"/>
  <c r="Z23" i="1" s="1"/>
  <c r="AA23" i="1" s="1"/>
  <c r="P25" i="1"/>
  <c r="BE25" i="1" s="1"/>
  <c r="BH25" i="1" s="1"/>
  <c r="AQ25" i="1"/>
  <c r="O25" i="1"/>
  <c r="T25" i="1"/>
  <c r="W28" i="1"/>
  <c r="U28" i="1" s="1"/>
  <c r="X28" i="1" s="1"/>
  <c r="R28" i="1" s="1"/>
  <c r="S28" i="1" s="1"/>
  <c r="T29" i="1"/>
  <c r="P29" i="1"/>
  <c r="BE29" i="1" s="1"/>
  <c r="BH29" i="1" s="1"/>
  <c r="BR32" i="1"/>
  <c r="Y36" i="1"/>
  <c r="O37" i="1"/>
  <c r="AQ37" i="1"/>
  <c r="AH49" i="1"/>
  <c r="Z80" i="1"/>
  <c r="AA80" i="1" s="1"/>
  <c r="P53" i="1"/>
  <c r="BE53" i="1" s="1"/>
  <c r="BH53" i="1" s="1"/>
  <c r="T53" i="1"/>
  <c r="AQ53" i="1"/>
  <c r="Q53" i="1"/>
  <c r="O53" i="1"/>
  <c r="P31" i="1"/>
  <c r="BE31" i="1" s="1"/>
  <c r="BH31" i="1" s="1"/>
  <c r="BD40" i="1"/>
  <c r="BF40" i="1" s="1"/>
  <c r="Y40" i="1"/>
  <c r="Y50" i="1"/>
  <c r="BD50" i="1"/>
  <c r="Z53" i="1"/>
  <c r="AA53" i="1" s="1"/>
  <c r="AH53" i="1" s="1"/>
  <c r="T70" i="1"/>
  <c r="Q70" i="1"/>
  <c r="AQ70" i="1"/>
  <c r="P70" i="1"/>
  <c r="BE70" i="1" s="1"/>
  <c r="BH70" i="1" s="1"/>
  <c r="O70" i="1"/>
  <c r="AG73" i="1"/>
  <c r="T86" i="1"/>
  <c r="P86" i="1"/>
  <c r="BE86" i="1" s="1"/>
  <c r="BH86" i="1" s="1"/>
  <c r="Q86" i="1"/>
  <c r="O86" i="1"/>
  <c r="AQ86" i="1"/>
  <c r="T49" i="1"/>
  <c r="P49" i="1"/>
  <c r="BE49" i="1" s="1"/>
  <c r="BH49" i="1" s="1"/>
  <c r="AQ49" i="1"/>
  <c r="Q49" i="1"/>
  <c r="O49" i="1"/>
  <c r="T18" i="1"/>
  <c r="Q18" i="1"/>
  <c r="Q19" i="1"/>
  <c r="AQ19" i="1"/>
  <c r="Q22" i="1"/>
  <c r="P22" i="1"/>
  <c r="BE22" i="1" s="1"/>
  <c r="O22" i="1"/>
  <c r="Z22" i="1" s="1"/>
  <c r="AA22" i="1" s="1"/>
  <c r="Q24" i="1"/>
  <c r="O24" i="1"/>
  <c r="BD35" i="1"/>
  <c r="BF35" i="1" s="1"/>
  <c r="Y35" i="1"/>
  <c r="O18" i="1"/>
  <c r="Q23" i="1"/>
  <c r="Q30" i="1"/>
  <c r="P30" i="1"/>
  <c r="BE30" i="1" s="1"/>
  <c r="BH30" i="1" s="1"/>
  <c r="O30" i="1"/>
  <c r="Q31" i="1"/>
  <c r="BD57" i="1"/>
  <c r="BF57" i="1" s="1"/>
  <c r="Y57" i="1"/>
  <c r="BF67" i="1"/>
  <c r="P45" i="1"/>
  <c r="BE45" i="1" s="1"/>
  <c r="BH45" i="1" s="1"/>
  <c r="T45" i="1"/>
  <c r="AQ45" i="1"/>
  <c r="Q45" i="1"/>
  <c r="O45" i="1"/>
  <c r="Z45" i="1" s="1"/>
  <c r="AA45" i="1" s="1"/>
  <c r="T60" i="1"/>
  <c r="O60" i="1"/>
  <c r="Q60" i="1"/>
  <c r="P60" i="1"/>
  <c r="BE60" i="1" s="1"/>
  <c r="AQ60" i="1"/>
  <c r="Y90" i="1"/>
  <c r="BD90" i="1"/>
  <c r="BH90" i="1" s="1"/>
  <c r="T21" i="1"/>
  <c r="P21" i="1"/>
  <c r="BE21" i="1" s="1"/>
  <c r="BH21" i="1" s="1"/>
  <c r="T37" i="1"/>
  <c r="P37" i="1"/>
  <c r="BE37" i="1" s="1"/>
  <c r="BH50" i="1"/>
  <c r="Y54" i="1"/>
  <c r="BD54" i="1"/>
  <c r="BH54" i="1" s="1"/>
  <c r="AQ24" i="1"/>
  <c r="BD56" i="1"/>
  <c r="BF56" i="1" s="1"/>
  <c r="Y56" i="1"/>
  <c r="Q63" i="1"/>
  <c r="P63" i="1"/>
  <c r="BE63" i="1" s="1"/>
  <c r="AQ63" i="1"/>
  <c r="O63" i="1"/>
  <c r="Y71" i="1"/>
  <c r="BD71" i="1"/>
  <c r="BF71" i="1" s="1"/>
  <c r="P18" i="1"/>
  <c r="BE18" i="1" s="1"/>
  <c r="Y29" i="1"/>
  <c r="BF29" i="1"/>
  <c r="T32" i="1"/>
  <c r="Q32" i="1"/>
  <c r="O32" i="1"/>
  <c r="Q35" i="1"/>
  <c r="P35" i="1"/>
  <c r="BE35" i="1" s="1"/>
  <c r="AQ35" i="1"/>
  <c r="Q38" i="1"/>
  <c r="P38" i="1"/>
  <c r="BE38" i="1" s="1"/>
  <c r="BH38" i="1" s="1"/>
  <c r="O38" i="1"/>
  <c r="Q39" i="1"/>
  <c r="AQ42" i="1"/>
  <c r="T42" i="1"/>
  <c r="Q42" i="1"/>
  <c r="AQ43" i="1"/>
  <c r="Q43" i="1"/>
  <c r="P43" i="1"/>
  <c r="BE43" i="1" s="1"/>
  <c r="BH44" i="1"/>
  <c r="BD44" i="1"/>
  <c r="BF44" i="1" s="1"/>
  <c r="Y44" i="1"/>
  <c r="AQ47" i="1"/>
  <c r="Q47" i="1"/>
  <c r="P47" i="1"/>
  <c r="BE47" i="1" s="1"/>
  <c r="O47" i="1"/>
  <c r="BH48" i="1"/>
  <c r="BD48" i="1"/>
  <c r="BF48" i="1" s="1"/>
  <c r="Y48" i="1"/>
  <c r="AQ51" i="1"/>
  <c r="Q51" i="1"/>
  <c r="P51" i="1"/>
  <c r="BE51" i="1" s="1"/>
  <c r="BH51" i="1" s="1"/>
  <c r="O51" i="1"/>
  <c r="BH52" i="1"/>
  <c r="BD52" i="1"/>
  <c r="BF52" i="1" s="1"/>
  <c r="Y52" i="1"/>
  <c r="BH56" i="1"/>
  <c r="Y65" i="1"/>
  <c r="Z75" i="1"/>
  <c r="AA75" i="1" s="1"/>
  <c r="P88" i="1"/>
  <c r="BE88" i="1" s="1"/>
  <c r="BH88" i="1" s="1"/>
  <c r="O19" i="1"/>
  <c r="BH20" i="1"/>
  <c r="Y46" i="1"/>
  <c r="BD46" i="1"/>
  <c r="BF46" i="1" s="1"/>
  <c r="Z49" i="1"/>
  <c r="AA49" i="1" s="1"/>
  <c r="P19" i="1"/>
  <c r="BE19" i="1" s="1"/>
  <c r="BH19" i="1" s="1"/>
  <c r="Y20" i="1"/>
  <c r="Y21" i="1"/>
  <c r="AH30" i="1"/>
  <c r="AQ34" i="1"/>
  <c r="T34" i="1"/>
  <c r="Q34" i="1"/>
  <c r="P39" i="1"/>
  <c r="BE39" i="1" s="1"/>
  <c r="BH39" i="1" s="1"/>
  <c r="T19" i="1"/>
  <c r="O20" i="1"/>
  <c r="AQ20" i="1"/>
  <c r="O21" i="1"/>
  <c r="BD22" i="1"/>
  <c r="BF22" i="1" s="1"/>
  <c r="T26" i="1"/>
  <c r="Q26" i="1"/>
  <c r="BD27" i="1"/>
  <c r="BF27" i="1" s="1"/>
  <c r="AC29" i="1"/>
  <c r="BF30" i="1"/>
  <c r="AQ32" i="1"/>
  <c r="BF37" i="1"/>
  <c r="BH40" i="1"/>
  <c r="T40" i="1"/>
  <c r="Q40" i="1"/>
  <c r="O40" i="1"/>
  <c r="BD41" i="1"/>
  <c r="BF41" i="1" s="1"/>
  <c r="T57" i="1"/>
  <c r="P57" i="1"/>
  <c r="BE57" i="1" s="1"/>
  <c r="Q57" i="1"/>
  <c r="O57" i="1"/>
  <c r="AQ57" i="1"/>
  <c r="Z58" i="1"/>
  <c r="AA58" i="1" s="1"/>
  <c r="Z59" i="1"/>
  <c r="AA59" i="1" s="1"/>
  <c r="T63" i="1"/>
  <c r="Q73" i="1"/>
  <c r="AQ73" i="1"/>
  <c r="P73" i="1"/>
  <c r="BE73" i="1" s="1"/>
  <c r="BH73" i="1" s="1"/>
  <c r="O81" i="1"/>
  <c r="T81" i="1"/>
  <c r="P81" i="1"/>
  <c r="BE81" i="1" s="1"/>
  <c r="AQ81" i="1"/>
  <c r="O46" i="1"/>
  <c r="O50" i="1"/>
  <c r="O54" i="1"/>
  <c r="T59" i="1"/>
  <c r="W64" i="1"/>
  <c r="U64" i="1" s="1"/>
  <c r="X64" i="1" s="1"/>
  <c r="R64" i="1" s="1"/>
  <c r="S64" i="1" s="1"/>
  <c r="BD67" i="1"/>
  <c r="Y67" i="1"/>
  <c r="AQ69" i="1"/>
  <c r="T69" i="1"/>
  <c r="Q69" i="1"/>
  <c r="O69" i="1"/>
  <c r="Z72" i="1"/>
  <c r="AA72" i="1" s="1"/>
  <c r="W99" i="1"/>
  <c r="U99" i="1" s="1"/>
  <c r="X99" i="1" s="1"/>
  <c r="R99" i="1" s="1"/>
  <c r="S99" i="1" s="1"/>
  <c r="BH59" i="1"/>
  <c r="BD63" i="1"/>
  <c r="BF63" i="1" s="1"/>
  <c r="Y63" i="1"/>
  <c r="Q68" i="1"/>
  <c r="AQ68" i="1"/>
  <c r="T68" i="1"/>
  <c r="P68" i="1"/>
  <c r="BE68" i="1" s="1"/>
  <c r="BH68" i="1" s="1"/>
  <c r="Y79" i="1"/>
  <c r="BD79" i="1"/>
  <c r="Q81" i="1"/>
  <c r="BH83" i="1"/>
  <c r="BF83" i="1"/>
  <c r="Y83" i="1"/>
  <c r="BD83" i="1"/>
  <c r="T129" i="1"/>
  <c r="Q129" i="1"/>
  <c r="P129" i="1"/>
  <c r="BE129" i="1" s="1"/>
  <c r="BH129" i="1" s="1"/>
  <c r="AQ129" i="1"/>
  <c r="O129" i="1"/>
  <c r="BD62" i="1"/>
  <c r="BF62" i="1" s="1"/>
  <c r="Y62" i="1"/>
  <c r="T73" i="1"/>
  <c r="AQ28" i="1"/>
  <c r="AQ36" i="1"/>
  <c r="AQ44" i="1"/>
  <c r="AQ48" i="1"/>
  <c r="AQ52" i="1"/>
  <c r="AQ56" i="1"/>
  <c r="Q58" i="1"/>
  <c r="P58" i="1"/>
  <c r="BE58" i="1" s="1"/>
  <c r="BH58" i="1" s="1"/>
  <c r="Q61" i="1"/>
  <c r="P61" i="1"/>
  <c r="BE61" i="1" s="1"/>
  <c r="BH61" i="1" s="1"/>
  <c r="O61" i="1"/>
  <c r="AQ61" i="1"/>
  <c r="T61" i="1"/>
  <c r="T67" i="1"/>
  <c r="Q67" i="1"/>
  <c r="P67" i="1"/>
  <c r="BE67" i="1" s="1"/>
  <c r="BH67" i="1" s="1"/>
  <c r="O67" i="1"/>
  <c r="O68" i="1"/>
  <c r="Q76" i="1"/>
  <c r="AQ76" i="1"/>
  <c r="T76" i="1"/>
  <c r="P76" i="1"/>
  <c r="BE76" i="1" s="1"/>
  <c r="P82" i="1"/>
  <c r="BE82" i="1" s="1"/>
  <c r="BH82" i="1" s="1"/>
  <c r="O82" i="1"/>
  <c r="T82" i="1"/>
  <c r="Q82" i="1"/>
  <c r="AQ82" i="1"/>
  <c r="Y85" i="1"/>
  <c r="Z107" i="1"/>
  <c r="AA107" i="1" s="1"/>
  <c r="Z114" i="1"/>
  <c r="AA114" i="1" s="1"/>
  <c r="Q56" i="1"/>
  <c r="O36" i="1"/>
  <c r="T44" i="1"/>
  <c r="T46" i="1"/>
  <c r="T48" i="1"/>
  <c r="T50" i="1"/>
  <c r="BF50" i="1"/>
  <c r="T52" i="1"/>
  <c r="T54" i="1"/>
  <c r="BF54" i="1"/>
  <c r="T56" i="1"/>
  <c r="O58" i="1"/>
  <c r="O59" i="1"/>
  <c r="Q71" i="1"/>
  <c r="P71" i="1"/>
  <c r="BE71" i="1" s="1"/>
  <c r="AQ71" i="1"/>
  <c r="O71" i="1"/>
  <c r="T71" i="1"/>
  <c r="Y73" i="1"/>
  <c r="AG75" i="1"/>
  <c r="W75" i="1"/>
  <c r="U75" i="1" s="1"/>
  <c r="X75" i="1" s="1"/>
  <c r="R75" i="1" s="1"/>
  <c r="S75" i="1" s="1"/>
  <c r="BF78" i="1"/>
  <c r="BD78" i="1"/>
  <c r="Y78" i="1"/>
  <c r="W91" i="1"/>
  <c r="U91" i="1" s="1"/>
  <c r="X91" i="1" s="1"/>
  <c r="R91" i="1" s="1"/>
  <c r="S91" i="1" s="1"/>
  <c r="BD102" i="1"/>
  <c r="BF102" i="1" s="1"/>
  <c r="Y102" i="1"/>
  <c r="AC58" i="1"/>
  <c r="BF58" i="1"/>
  <c r="BR60" i="1"/>
  <c r="BD69" i="1"/>
  <c r="Y69" i="1"/>
  <c r="AG76" i="1"/>
  <c r="AG80" i="1"/>
  <c r="AQ96" i="1"/>
  <c r="O96" i="1"/>
  <c r="T96" i="1"/>
  <c r="Q96" i="1"/>
  <c r="P96" i="1"/>
  <c r="BE96" i="1" s="1"/>
  <c r="BH96" i="1" s="1"/>
  <c r="Y98" i="1"/>
  <c r="BD98" i="1"/>
  <c r="BH98" i="1" s="1"/>
  <c r="AB99" i="1"/>
  <c r="AF99" i="1" s="1"/>
  <c r="AI99" i="1"/>
  <c r="AJ99" i="1" s="1"/>
  <c r="BF79" i="1"/>
  <c r="T83" i="1"/>
  <c r="Q83" i="1"/>
  <c r="Q84" i="1"/>
  <c r="AQ84" i="1"/>
  <c r="Z84" i="1"/>
  <c r="AA84" i="1" s="1"/>
  <c r="Y88" i="1"/>
  <c r="T89" i="1"/>
  <c r="AQ89" i="1"/>
  <c r="Q89" i="1"/>
  <c r="O89" i="1"/>
  <c r="O90" i="1"/>
  <c r="AH91" i="1"/>
  <c r="P92" i="1"/>
  <c r="BE92" i="1" s="1"/>
  <c r="Z95" i="1"/>
  <c r="AA95" i="1" s="1"/>
  <c r="Y96" i="1"/>
  <c r="P97" i="1"/>
  <c r="BE97" i="1" s="1"/>
  <c r="BH97" i="1" s="1"/>
  <c r="T97" i="1"/>
  <c r="AQ97" i="1"/>
  <c r="Q97" i="1"/>
  <c r="AG98" i="1"/>
  <c r="AH99" i="1"/>
  <c r="P100" i="1"/>
  <c r="BE100" i="1" s="1"/>
  <c r="T102" i="1"/>
  <c r="Q102" i="1"/>
  <c r="P102" i="1"/>
  <c r="BE102" i="1" s="1"/>
  <c r="BH102" i="1" s="1"/>
  <c r="O102" i="1"/>
  <c r="AQ102" i="1"/>
  <c r="AG103" i="1"/>
  <c r="Z103" i="1"/>
  <c r="AA103" i="1" s="1"/>
  <c r="BF108" i="1"/>
  <c r="BD108" i="1"/>
  <c r="Y108" i="1"/>
  <c r="Y173" i="1"/>
  <c r="BD173" i="1"/>
  <c r="BF173" i="1" s="1"/>
  <c r="AQ66" i="1"/>
  <c r="BF72" i="1"/>
  <c r="AG78" i="1"/>
  <c r="Q80" i="1"/>
  <c r="O83" i="1"/>
  <c r="P84" i="1"/>
  <c r="BE84" i="1" s="1"/>
  <c r="BH84" i="1" s="1"/>
  <c r="Q87" i="1"/>
  <c r="P87" i="1"/>
  <c r="BE87" i="1" s="1"/>
  <c r="BH87" i="1" s="1"/>
  <c r="O87" i="1"/>
  <c r="Q90" i="1"/>
  <c r="BR92" i="1"/>
  <c r="T94" i="1"/>
  <c r="Q94" i="1"/>
  <c r="O94" i="1"/>
  <c r="Q98" i="1"/>
  <c r="BR100" i="1"/>
  <c r="Q103" i="1"/>
  <c r="P103" i="1"/>
  <c r="BE103" i="1" s="1"/>
  <c r="BH103" i="1" s="1"/>
  <c r="AQ103" i="1"/>
  <c r="T103" i="1"/>
  <c r="BD104" i="1"/>
  <c r="BH104" i="1" s="1"/>
  <c r="Y104" i="1"/>
  <c r="AC105" i="1"/>
  <c r="BD105" i="1"/>
  <c r="BF105" i="1" s="1"/>
  <c r="Y105" i="1"/>
  <c r="BF109" i="1"/>
  <c r="BD116" i="1"/>
  <c r="BF116" i="1" s="1"/>
  <c r="Q122" i="1"/>
  <c r="AQ122" i="1"/>
  <c r="P122" i="1"/>
  <c r="BE122" i="1" s="1"/>
  <c r="BH122" i="1" s="1"/>
  <c r="O122" i="1"/>
  <c r="Q125" i="1"/>
  <c r="P125" i="1"/>
  <c r="BE125" i="1" s="1"/>
  <c r="BH125" i="1" s="1"/>
  <c r="AQ125" i="1"/>
  <c r="W126" i="1"/>
  <c r="U126" i="1" s="1"/>
  <c r="X126" i="1" s="1"/>
  <c r="R126" i="1" s="1"/>
  <c r="S126" i="1" s="1"/>
  <c r="AG126" i="1"/>
  <c r="BD129" i="1"/>
  <c r="Y129" i="1"/>
  <c r="Y132" i="1"/>
  <c r="AQ136" i="1"/>
  <c r="P136" i="1"/>
  <c r="BE136" i="1" s="1"/>
  <c r="BH136" i="1" s="1"/>
  <c r="O136" i="1"/>
  <c r="Z136" i="1" s="1"/>
  <c r="AA136" i="1" s="1"/>
  <c r="T136" i="1"/>
  <c r="Q136" i="1"/>
  <c r="BD140" i="1"/>
  <c r="BF140" i="1" s="1"/>
  <c r="Y140" i="1"/>
  <c r="AQ110" i="1"/>
  <c r="T110" i="1"/>
  <c r="P110" i="1"/>
  <c r="BE110" i="1" s="1"/>
  <c r="BH110" i="1" s="1"/>
  <c r="Q110" i="1"/>
  <c r="O110" i="1"/>
  <c r="AC124" i="1"/>
  <c r="O125" i="1"/>
  <c r="Y147" i="1"/>
  <c r="BD147" i="1"/>
  <c r="BH147" i="1" s="1"/>
  <c r="O156" i="1"/>
  <c r="Q156" i="1"/>
  <c r="P156" i="1"/>
  <c r="BE156" i="1" s="1"/>
  <c r="AQ156" i="1"/>
  <c r="T156" i="1"/>
  <c r="O66" i="1"/>
  <c r="P72" i="1"/>
  <c r="BE72" i="1" s="1"/>
  <c r="BH72" i="1" s="1"/>
  <c r="T78" i="1"/>
  <c r="P78" i="1"/>
  <c r="BE78" i="1" s="1"/>
  <c r="T80" i="1"/>
  <c r="BF80" i="1"/>
  <c r="T90" i="1"/>
  <c r="AQ90" i="1"/>
  <c r="O92" i="1"/>
  <c r="T92" i="1"/>
  <c r="O100" i="1"/>
  <c r="T100" i="1"/>
  <c r="W114" i="1"/>
  <c r="U114" i="1" s="1"/>
  <c r="X114" i="1" s="1"/>
  <c r="R114" i="1" s="1"/>
  <c r="S114" i="1" s="1"/>
  <c r="Z116" i="1"/>
  <c r="AA116" i="1" s="1"/>
  <c r="AG131" i="1"/>
  <c r="BD155" i="1"/>
  <c r="BF155" i="1" s="1"/>
  <c r="Y155" i="1"/>
  <c r="AQ64" i="1"/>
  <c r="P66" i="1"/>
  <c r="BE66" i="1" s="1"/>
  <c r="BH66" i="1" s="1"/>
  <c r="Y66" i="1"/>
  <c r="Q72" i="1"/>
  <c r="P74" i="1"/>
  <c r="BE74" i="1" s="1"/>
  <c r="BH74" i="1" s="1"/>
  <c r="O74" i="1"/>
  <c r="BF75" i="1"/>
  <c r="AQ78" i="1"/>
  <c r="O85" i="1"/>
  <c r="AQ85" i="1"/>
  <c r="BF87" i="1"/>
  <c r="AQ92" i="1"/>
  <c r="BH93" i="1"/>
  <c r="BD93" i="1"/>
  <c r="BF93" i="1" s="1"/>
  <c r="Y93" i="1"/>
  <c r="BF97" i="1"/>
  <c r="AQ100" i="1"/>
  <c r="Y101" i="1"/>
  <c r="P105" i="1"/>
  <c r="BE105" i="1" s="1"/>
  <c r="BH105" i="1" s="1"/>
  <c r="O105" i="1"/>
  <c r="AQ105" i="1"/>
  <c r="BH107" i="1"/>
  <c r="Q117" i="1"/>
  <c r="O117" i="1"/>
  <c r="AQ117" i="1"/>
  <c r="T117" i="1"/>
  <c r="P117" i="1"/>
  <c r="BE117" i="1" s="1"/>
  <c r="BH119" i="1"/>
  <c r="P128" i="1"/>
  <c r="BE128" i="1" s="1"/>
  <c r="BH128" i="1" s="1"/>
  <c r="O128" i="1"/>
  <c r="Z128" i="1" s="1"/>
  <c r="AA128" i="1" s="1"/>
  <c r="T128" i="1"/>
  <c r="AQ128" i="1"/>
  <c r="Q128" i="1"/>
  <c r="Z134" i="1"/>
  <c r="AA134" i="1" s="1"/>
  <c r="Z144" i="1"/>
  <c r="AA144" i="1" s="1"/>
  <c r="AQ74" i="1"/>
  <c r="Q79" i="1"/>
  <c r="P79" i="1"/>
  <c r="BE79" i="1" s="1"/>
  <c r="BH79" i="1" s="1"/>
  <c r="AH84" i="1"/>
  <c r="BD87" i="1"/>
  <c r="BD89" i="1"/>
  <c r="BF89" i="1" s="1"/>
  <c r="Y89" i="1"/>
  <c r="Z94" i="1"/>
  <c r="AA94" i="1" s="1"/>
  <c r="BF95" i="1"/>
  <c r="BD97" i="1"/>
  <c r="Y97" i="1"/>
  <c r="BD101" i="1"/>
  <c r="BH101" i="1" s="1"/>
  <c r="T105" i="1"/>
  <c r="P106" i="1"/>
  <c r="BE106" i="1" s="1"/>
  <c r="BH106" i="1" s="1"/>
  <c r="O106" i="1"/>
  <c r="AQ106" i="1"/>
  <c r="T106" i="1"/>
  <c r="BD119" i="1"/>
  <c r="BF119" i="1" s="1"/>
  <c r="Y119" i="1"/>
  <c r="T121" i="1"/>
  <c r="AQ121" i="1"/>
  <c r="P121" i="1"/>
  <c r="BE121" i="1" s="1"/>
  <c r="BH121" i="1" s="1"/>
  <c r="Q121" i="1"/>
  <c r="O121" i="1"/>
  <c r="T124" i="1"/>
  <c r="AQ124" i="1"/>
  <c r="P124" i="1"/>
  <c r="BE124" i="1" s="1"/>
  <c r="O124" i="1"/>
  <c r="O137" i="1"/>
  <c r="AQ137" i="1"/>
  <c r="T137" i="1"/>
  <c r="Q137" i="1"/>
  <c r="P145" i="1"/>
  <c r="BE145" i="1" s="1"/>
  <c r="BH145" i="1" s="1"/>
  <c r="O145" i="1"/>
  <c r="T145" i="1"/>
  <c r="AQ145" i="1"/>
  <c r="Q145" i="1"/>
  <c r="BD154" i="1"/>
  <c r="BH154" i="1" s="1"/>
  <c r="Y154" i="1"/>
  <c r="O77" i="1"/>
  <c r="Z77" i="1" s="1"/>
  <c r="AA77" i="1" s="1"/>
  <c r="AQ77" i="1"/>
  <c r="BR81" i="1"/>
  <c r="Q108" i="1"/>
  <c r="O108" i="1"/>
  <c r="AQ108" i="1"/>
  <c r="T108" i="1"/>
  <c r="P108" i="1"/>
  <c r="BE108" i="1" s="1"/>
  <c r="BH108" i="1" s="1"/>
  <c r="P112" i="1"/>
  <c r="BE112" i="1" s="1"/>
  <c r="BH112" i="1" s="1"/>
  <c r="AQ112" i="1"/>
  <c r="T112" i="1"/>
  <c r="Q112" i="1"/>
  <c r="O112" i="1"/>
  <c r="Z112" i="1" s="1"/>
  <c r="AA112" i="1" s="1"/>
  <c r="Z126" i="1"/>
  <c r="AA126" i="1" s="1"/>
  <c r="AH130" i="1"/>
  <c r="BD139" i="1"/>
  <c r="BH139" i="1" s="1"/>
  <c r="Y139" i="1"/>
  <c r="O149" i="1"/>
  <c r="AQ149" i="1"/>
  <c r="T149" i="1"/>
  <c r="Q149" i="1"/>
  <c r="T160" i="1"/>
  <c r="P160" i="1"/>
  <c r="BE160" i="1" s="1"/>
  <c r="BH160" i="1" s="1"/>
  <c r="O160" i="1"/>
  <c r="AQ160" i="1"/>
  <c r="AC90" i="1"/>
  <c r="AC98" i="1"/>
  <c r="BF106" i="1"/>
  <c r="AC109" i="1"/>
  <c r="Y109" i="1"/>
  <c r="BD109" i="1"/>
  <c r="BH109" i="1" s="1"/>
  <c r="AC111" i="1"/>
  <c r="AC112" i="1"/>
  <c r="BF112" i="1"/>
  <c r="BH115" i="1"/>
  <c r="AQ116" i="1"/>
  <c r="BF118" i="1"/>
  <c r="BH127" i="1"/>
  <c r="Y142" i="1"/>
  <c r="AH157" i="1"/>
  <c r="Z157" i="1"/>
  <c r="AA157" i="1" s="1"/>
  <c r="T132" i="1"/>
  <c r="P132" i="1"/>
  <c r="BE132" i="1" s="1"/>
  <c r="BH132" i="1" s="1"/>
  <c r="O132" i="1"/>
  <c r="BD135" i="1"/>
  <c r="BF135" i="1" s="1"/>
  <c r="Y135" i="1"/>
  <c r="Q140" i="1"/>
  <c r="P140" i="1"/>
  <c r="BE140" i="1" s="1"/>
  <c r="BH140" i="1" s="1"/>
  <c r="O140" i="1"/>
  <c r="Z152" i="1"/>
  <c r="AA152" i="1" s="1"/>
  <c r="W162" i="1"/>
  <c r="U162" i="1" s="1"/>
  <c r="X162" i="1" s="1"/>
  <c r="R162" i="1" s="1"/>
  <c r="S162" i="1" s="1"/>
  <c r="AG162" i="1"/>
  <c r="T178" i="1"/>
  <c r="P178" i="1"/>
  <c r="BE178" i="1" s="1"/>
  <c r="O178" i="1"/>
  <c r="AQ178" i="1"/>
  <c r="Q178" i="1"/>
  <c r="BD198" i="1"/>
  <c r="BH198" i="1" s="1"/>
  <c r="Y198" i="1"/>
  <c r="P200" i="1"/>
  <c r="BE200" i="1" s="1"/>
  <c r="O200" i="1"/>
  <c r="Q200" i="1"/>
  <c r="AQ200" i="1"/>
  <c r="T200" i="1"/>
  <c r="O93" i="1"/>
  <c r="T93" i="1"/>
  <c r="Q95" i="1"/>
  <c r="AQ95" i="1"/>
  <c r="O101" i="1"/>
  <c r="AQ101" i="1"/>
  <c r="T101" i="1"/>
  <c r="Z115" i="1"/>
  <c r="AA115" i="1" s="1"/>
  <c r="O116" i="1"/>
  <c r="O119" i="1"/>
  <c r="AQ119" i="1"/>
  <c r="T119" i="1"/>
  <c r="BD124" i="1"/>
  <c r="BF124" i="1" s="1"/>
  <c r="Y124" i="1"/>
  <c r="AG130" i="1"/>
  <c r="Q132" i="1"/>
  <c r="AQ132" i="1"/>
  <c r="BD138" i="1"/>
  <c r="BF138" i="1" s="1"/>
  <c r="Y138" i="1"/>
  <c r="W144" i="1"/>
  <c r="U144" i="1" s="1"/>
  <c r="X144" i="1" s="1"/>
  <c r="AG144" i="1"/>
  <c r="T176" i="1"/>
  <c r="Q176" i="1"/>
  <c r="P176" i="1"/>
  <c r="BE176" i="1" s="1"/>
  <c r="BH176" i="1" s="1"/>
  <c r="O176" i="1"/>
  <c r="AQ176" i="1"/>
  <c r="AQ93" i="1"/>
  <c r="T95" i="1"/>
  <c r="O104" i="1"/>
  <c r="AQ107" i="1"/>
  <c r="T107" i="1"/>
  <c r="BF113" i="1"/>
  <c r="BD113" i="1"/>
  <c r="Y113" i="1"/>
  <c r="AQ114" i="1"/>
  <c r="T114" i="1"/>
  <c r="Q114" i="1"/>
  <c r="P116" i="1"/>
  <c r="BE116" i="1" s="1"/>
  <c r="BR117" i="1"/>
  <c r="AC122" i="1"/>
  <c r="Z122" i="1"/>
  <c r="AA122" i="1" s="1"/>
  <c r="AG134" i="1"/>
  <c r="AQ134" i="1"/>
  <c r="T134" i="1"/>
  <c r="P134" i="1"/>
  <c r="BE134" i="1" s="1"/>
  <c r="BH134" i="1" s="1"/>
  <c r="T140" i="1"/>
  <c r="Z145" i="1"/>
  <c r="AA145" i="1" s="1"/>
  <c r="AG147" i="1"/>
  <c r="AC91" i="1"/>
  <c r="AC99" i="1"/>
  <c r="Q109" i="1"/>
  <c r="AQ109" i="1"/>
  <c r="T109" i="1"/>
  <c r="O109" i="1"/>
  <c r="AQ111" i="1"/>
  <c r="T111" i="1"/>
  <c r="Q111" i="1"/>
  <c r="O111" i="1"/>
  <c r="Q116" i="1"/>
  <c r="AQ118" i="1"/>
  <c r="P118" i="1"/>
  <c r="BE118" i="1" s="1"/>
  <c r="BH118" i="1" s="1"/>
  <c r="O118" i="1"/>
  <c r="T118" i="1"/>
  <c r="O127" i="1"/>
  <c r="Z127" i="1" s="1"/>
  <c r="AA127" i="1" s="1"/>
  <c r="T127" i="1"/>
  <c r="Q127" i="1"/>
  <c r="AQ127" i="1"/>
  <c r="Q134" i="1"/>
  <c r="P138" i="1"/>
  <c r="BE138" i="1" s="1"/>
  <c r="Q138" i="1"/>
  <c r="O138" i="1"/>
  <c r="AQ138" i="1"/>
  <c r="T142" i="1"/>
  <c r="P142" i="1"/>
  <c r="BE142" i="1" s="1"/>
  <c r="BH142" i="1" s="1"/>
  <c r="Q142" i="1"/>
  <c r="O142" i="1"/>
  <c r="Q169" i="1"/>
  <c r="P169" i="1"/>
  <c r="BE169" i="1" s="1"/>
  <c r="BH169" i="1" s="1"/>
  <c r="AQ169" i="1"/>
  <c r="O169" i="1"/>
  <c r="BH173" i="1"/>
  <c r="P113" i="1"/>
  <c r="BE113" i="1" s="1"/>
  <c r="BH113" i="1" s="1"/>
  <c r="BR123" i="1"/>
  <c r="BF125" i="1"/>
  <c r="BF129" i="1"/>
  <c r="AC134" i="1"/>
  <c r="BF134" i="1"/>
  <c r="Q135" i="1"/>
  <c r="O135" i="1"/>
  <c r="P144" i="1"/>
  <c r="BE144" i="1" s="1"/>
  <c r="BH144" i="1" s="1"/>
  <c r="AC147" i="1"/>
  <c r="BD150" i="1"/>
  <c r="BF150" i="1" s="1"/>
  <c r="Y150" i="1"/>
  <c r="Y151" i="1"/>
  <c r="BD151" i="1"/>
  <c r="Q158" i="1"/>
  <c r="O158" i="1"/>
  <c r="P158" i="1"/>
  <c r="BE158" i="1" s="1"/>
  <c r="Z160" i="1"/>
  <c r="AA160" i="1" s="1"/>
  <c r="AH160" i="1" s="1"/>
  <c r="W115" i="1"/>
  <c r="U115" i="1" s="1"/>
  <c r="X115" i="1" s="1"/>
  <c r="R115" i="1" s="1"/>
  <c r="S115" i="1" s="1"/>
  <c r="O123" i="1"/>
  <c r="AQ123" i="1"/>
  <c r="Q130" i="1"/>
  <c r="P130" i="1"/>
  <c r="BE130" i="1" s="1"/>
  <c r="BH130" i="1" s="1"/>
  <c r="AQ130" i="1"/>
  <c r="Z130" i="1"/>
  <c r="AA130" i="1" s="1"/>
  <c r="BF133" i="1"/>
  <c r="T144" i="1"/>
  <c r="Q161" i="1"/>
  <c r="P161" i="1"/>
  <c r="BE161" i="1" s="1"/>
  <c r="BH161" i="1" s="1"/>
  <c r="AQ161" i="1"/>
  <c r="AQ115" i="1"/>
  <c r="BF126" i="1"/>
  <c r="Y131" i="1"/>
  <c r="BD133" i="1"/>
  <c r="BF136" i="1"/>
  <c r="AH143" i="1"/>
  <c r="BF143" i="1"/>
  <c r="Q151" i="1"/>
  <c r="P151" i="1"/>
  <c r="BE151" i="1" s="1"/>
  <c r="AQ151" i="1"/>
  <c r="O151" i="1"/>
  <c r="BD156" i="1"/>
  <c r="BF156" i="1" s="1"/>
  <c r="Y156" i="1"/>
  <c r="Y158" i="1"/>
  <c r="BD158" i="1"/>
  <c r="BF158" i="1" s="1"/>
  <c r="T169" i="1"/>
  <c r="AG187" i="1"/>
  <c r="Z187" i="1"/>
  <c r="AA187" i="1" s="1"/>
  <c r="W187" i="1" s="1"/>
  <c r="U187" i="1" s="1"/>
  <c r="X187" i="1" s="1"/>
  <c r="R187" i="1" s="1"/>
  <c r="S187" i="1" s="1"/>
  <c r="AC113" i="1"/>
  <c r="AH114" i="1"/>
  <c r="P120" i="1"/>
  <c r="BE120" i="1" s="1"/>
  <c r="BH120" i="1" s="1"/>
  <c r="O120" i="1"/>
  <c r="BF121" i="1"/>
  <c r="Z143" i="1"/>
  <c r="AA143" i="1" s="1"/>
  <c r="Y148" i="1"/>
  <c r="BD148" i="1"/>
  <c r="BF148" i="1" s="1"/>
  <c r="AG150" i="1"/>
  <c r="BH159" i="1"/>
  <c r="AG161" i="1"/>
  <c r="W161" i="1"/>
  <c r="U161" i="1" s="1"/>
  <c r="X161" i="1" s="1"/>
  <c r="R161" i="1" s="1"/>
  <c r="S161" i="1" s="1"/>
  <c r="Z161" i="1"/>
  <c r="AA161" i="1" s="1"/>
  <c r="AG165" i="1"/>
  <c r="W165" i="1"/>
  <c r="U165" i="1" s="1"/>
  <c r="X165" i="1" s="1"/>
  <c r="R165" i="1" s="1"/>
  <c r="S165" i="1" s="1"/>
  <c r="AG168" i="1"/>
  <c r="AG179" i="1"/>
  <c r="Q179" i="1"/>
  <c r="AQ179" i="1"/>
  <c r="P179" i="1"/>
  <c r="BE179" i="1" s="1"/>
  <c r="BD180" i="1"/>
  <c r="Y180" i="1"/>
  <c r="P182" i="1"/>
  <c r="BE182" i="1" s="1"/>
  <c r="BH182" i="1" s="1"/>
  <c r="O182" i="1"/>
  <c r="T182" i="1"/>
  <c r="Q182" i="1"/>
  <c r="AC139" i="1"/>
  <c r="Q148" i="1"/>
  <c r="O148" i="1"/>
  <c r="AQ148" i="1"/>
  <c r="T150" i="1"/>
  <c r="Q150" i="1"/>
  <c r="P150" i="1"/>
  <c r="BE150" i="1" s="1"/>
  <c r="Q155" i="1"/>
  <c r="P155" i="1"/>
  <c r="BE155" i="1" s="1"/>
  <c r="BH155" i="1" s="1"/>
  <c r="BF157" i="1"/>
  <c r="BF159" i="1"/>
  <c r="BD159" i="1"/>
  <c r="Y159" i="1"/>
  <c r="BH165" i="1"/>
  <c r="BF165" i="1"/>
  <c r="Y170" i="1"/>
  <c r="Q174" i="1"/>
  <c r="O174" i="1"/>
  <c r="AQ174" i="1"/>
  <c r="P174" i="1"/>
  <c r="BE174" i="1" s="1"/>
  <c r="O175" i="1"/>
  <c r="AQ175" i="1"/>
  <c r="T175" i="1"/>
  <c r="Q175" i="1"/>
  <c r="AQ182" i="1"/>
  <c r="T186" i="1"/>
  <c r="Q186" i="1"/>
  <c r="P186" i="1"/>
  <c r="BE186" i="1" s="1"/>
  <c r="AQ186" i="1"/>
  <c r="O186" i="1"/>
  <c r="Q194" i="1"/>
  <c r="P194" i="1"/>
  <c r="BE194" i="1" s="1"/>
  <c r="AQ194" i="1"/>
  <c r="O194" i="1"/>
  <c r="T194" i="1"/>
  <c r="AH165" i="1"/>
  <c r="Z165" i="1"/>
  <c r="AA165" i="1" s="1"/>
  <c r="T179" i="1"/>
  <c r="O181" i="1"/>
  <c r="Q181" i="1"/>
  <c r="P181" i="1"/>
  <c r="BE181" i="1" s="1"/>
  <c r="AQ223" i="1"/>
  <c r="T223" i="1"/>
  <c r="Q223" i="1"/>
  <c r="P223" i="1"/>
  <c r="BE223" i="1" s="1"/>
  <c r="BH223" i="1" s="1"/>
  <c r="O223" i="1"/>
  <c r="O133" i="1"/>
  <c r="T147" i="1"/>
  <c r="Q147" i="1"/>
  <c r="P148" i="1"/>
  <c r="BE148" i="1" s="1"/>
  <c r="O152" i="1"/>
  <c r="BH157" i="1"/>
  <c r="Z162" i="1"/>
  <c r="AA162" i="1" s="1"/>
  <c r="BD163" i="1"/>
  <c r="BF163" i="1" s="1"/>
  <c r="Y163" i="1"/>
  <c r="T181" i="1"/>
  <c r="AQ181" i="1"/>
  <c r="BD185" i="1"/>
  <c r="BH185" i="1" s="1"/>
  <c r="Y185" i="1"/>
  <c r="T202" i="1"/>
  <c r="Q202" i="1"/>
  <c r="P202" i="1"/>
  <c r="BE202" i="1" s="1"/>
  <c r="O202" i="1"/>
  <c r="AQ202" i="1"/>
  <c r="Y211" i="1"/>
  <c r="BD211" i="1"/>
  <c r="BF211" i="1" s="1"/>
  <c r="AQ131" i="1"/>
  <c r="P133" i="1"/>
  <c r="BE133" i="1" s="1"/>
  <c r="BH133" i="1" s="1"/>
  <c r="O139" i="1"/>
  <c r="BF139" i="1"/>
  <c r="Q141" i="1"/>
  <c r="BR141" i="1"/>
  <c r="P143" i="1"/>
  <c r="BE143" i="1" s="1"/>
  <c r="BH143" i="1" s="1"/>
  <c r="AQ143" i="1"/>
  <c r="BR149" i="1"/>
  <c r="BF151" i="1"/>
  <c r="P152" i="1"/>
  <c r="BE152" i="1" s="1"/>
  <c r="BH152" i="1" s="1"/>
  <c r="BF152" i="1"/>
  <c r="P153" i="1"/>
  <c r="BE153" i="1" s="1"/>
  <c r="BH153" i="1" s="1"/>
  <c r="O153" i="1"/>
  <c r="AC165" i="1"/>
  <c r="Z166" i="1"/>
  <c r="AA166" i="1" s="1"/>
  <c r="AH166" i="1" s="1"/>
  <c r="BD176" i="1"/>
  <c r="BF176" i="1" s="1"/>
  <c r="Y176" i="1"/>
  <c r="T183" i="1"/>
  <c r="Q183" i="1"/>
  <c r="P183" i="1"/>
  <c r="BE183" i="1" s="1"/>
  <c r="BH183" i="1" s="1"/>
  <c r="O183" i="1"/>
  <c r="AQ183" i="1"/>
  <c r="BF185" i="1"/>
  <c r="Z191" i="1"/>
  <c r="AA191" i="1" s="1"/>
  <c r="BF147" i="1"/>
  <c r="T148" i="1"/>
  <c r="AC151" i="1"/>
  <c r="Q152" i="1"/>
  <c r="Y153" i="1"/>
  <c r="P163" i="1"/>
  <c r="BE163" i="1" s="1"/>
  <c r="O163" i="1"/>
  <c r="Q163" i="1"/>
  <c r="AQ163" i="1"/>
  <c r="Z172" i="1"/>
  <c r="AA172" i="1" s="1"/>
  <c r="BD178" i="1"/>
  <c r="BF178" i="1" s="1"/>
  <c r="Y178" i="1"/>
  <c r="AQ180" i="1"/>
  <c r="Q180" i="1"/>
  <c r="O180" i="1"/>
  <c r="AG188" i="1"/>
  <c r="T146" i="1"/>
  <c r="AC154" i="1"/>
  <c r="AC161" i="1"/>
  <c r="O167" i="1"/>
  <c r="AQ167" i="1"/>
  <c r="T167" i="1"/>
  <c r="BF172" i="1"/>
  <c r="T173" i="1"/>
  <c r="Q173" i="1"/>
  <c r="Z189" i="1"/>
  <c r="AA189" i="1" s="1"/>
  <c r="BD204" i="1"/>
  <c r="BF204" i="1" s="1"/>
  <c r="Y204" i="1"/>
  <c r="Q216" i="1"/>
  <c r="T216" i="1"/>
  <c r="AQ216" i="1"/>
  <c r="P216" i="1"/>
  <c r="BE216" i="1" s="1"/>
  <c r="BH216" i="1" s="1"/>
  <c r="O216" i="1"/>
  <c r="Y227" i="1"/>
  <c r="BD227" i="1"/>
  <c r="BF227" i="1" s="1"/>
  <c r="Q166" i="1"/>
  <c r="O166" i="1"/>
  <c r="AQ166" i="1"/>
  <c r="T168" i="1"/>
  <c r="Q168" i="1"/>
  <c r="P168" i="1"/>
  <c r="BE168" i="1" s="1"/>
  <c r="BD168" i="1"/>
  <c r="BF168" i="1" s="1"/>
  <c r="Y168" i="1"/>
  <c r="BR175" i="1"/>
  <c r="BF177" i="1"/>
  <c r="Y179" i="1"/>
  <c r="BD179" i="1"/>
  <c r="BF179" i="1" s="1"/>
  <c r="BD193" i="1"/>
  <c r="Y193" i="1"/>
  <c r="Q211" i="1"/>
  <c r="P211" i="1"/>
  <c r="BE211" i="1" s="1"/>
  <c r="BH211" i="1" s="1"/>
  <c r="O211" i="1"/>
  <c r="T211" i="1"/>
  <c r="AQ211" i="1"/>
  <c r="O146" i="1"/>
  <c r="Z146" i="1" s="1"/>
  <c r="AA146" i="1" s="1"/>
  <c r="O154" i="1"/>
  <c r="BF154" i="1"/>
  <c r="T165" i="1"/>
  <c r="Q165" i="1"/>
  <c r="P166" i="1"/>
  <c r="BE166" i="1" s="1"/>
  <c r="BH166" i="1" s="1"/>
  <c r="Q167" i="1"/>
  <c r="O170" i="1"/>
  <c r="BH172" i="1"/>
  <c r="Y177" i="1"/>
  <c r="BD186" i="1"/>
  <c r="BF186" i="1" s="1"/>
  <c r="Y186" i="1"/>
  <c r="BD202" i="1"/>
  <c r="BF202" i="1" s="1"/>
  <c r="Y202" i="1"/>
  <c r="BD210" i="1"/>
  <c r="Y210" i="1"/>
  <c r="AC157" i="1"/>
  <c r="O159" i="1"/>
  <c r="AQ159" i="1"/>
  <c r="BR167" i="1"/>
  <c r="BF169" i="1"/>
  <c r="P170" i="1"/>
  <c r="BE170" i="1" s="1"/>
  <c r="BH170" i="1" s="1"/>
  <c r="BF170" i="1"/>
  <c r="P171" i="1"/>
  <c r="BE171" i="1" s="1"/>
  <c r="BH171" i="1" s="1"/>
  <c r="O171" i="1"/>
  <c r="Z171" i="1" s="1"/>
  <c r="AA171" i="1" s="1"/>
  <c r="O173" i="1"/>
  <c r="BR174" i="1"/>
  <c r="AC179" i="1"/>
  <c r="BR181" i="1"/>
  <c r="BD196" i="1"/>
  <c r="BF196" i="1" s="1"/>
  <c r="Y196" i="1"/>
  <c r="AQ204" i="1"/>
  <c r="Q204" i="1"/>
  <c r="O204" i="1"/>
  <c r="P204" i="1"/>
  <c r="BE204" i="1" s="1"/>
  <c r="BH204" i="1" s="1"/>
  <c r="BD205" i="1"/>
  <c r="Y205" i="1"/>
  <c r="O195" i="1"/>
  <c r="AQ195" i="1"/>
  <c r="T195" i="1"/>
  <c r="Q195" i="1"/>
  <c r="P195" i="1"/>
  <c r="BE195" i="1" s="1"/>
  <c r="BH195" i="1" s="1"/>
  <c r="P206" i="1"/>
  <c r="BE206" i="1" s="1"/>
  <c r="BH206" i="1" s="1"/>
  <c r="O206" i="1"/>
  <c r="T206" i="1"/>
  <c r="AQ206" i="1"/>
  <c r="Q206" i="1"/>
  <c r="Q208" i="1"/>
  <c r="T208" i="1"/>
  <c r="AQ208" i="1"/>
  <c r="P208" i="1"/>
  <c r="BE208" i="1" s="1"/>
  <c r="BD209" i="1"/>
  <c r="BF209" i="1" s="1"/>
  <c r="Y209" i="1"/>
  <c r="AQ215" i="1"/>
  <c r="T215" i="1"/>
  <c r="P215" i="1"/>
  <c r="BE215" i="1" s="1"/>
  <c r="BH215" i="1" s="1"/>
  <c r="O215" i="1"/>
  <c r="AQ177" i="1"/>
  <c r="AC183" i="1"/>
  <c r="BF183" i="1"/>
  <c r="BH191" i="1"/>
  <c r="O208" i="1"/>
  <c r="O164" i="1"/>
  <c r="Z164" i="1" s="1"/>
  <c r="AA164" i="1" s="1"/>
  <c r="O172" i="1"/>
  <c r="P177" i="1"/>
  <c r="BE177" i="1" s="1"/>
  <c r="BH177" i="1" s="1"/>
  <c r="O185" i="1"/>
  <c r="AQ185" i="1"/>
  <c r="T185" i="1"/>
  <c r="T196" i="1"/>
  <c r="P196" i="1"/>
  <c r="BE196" i="1" s="1"/>
  <c r="BH196" i="1" s="1"/>
  <c r="AQ196" i="1"/>
  <c r="Q196" i="1"/>
  <c r="AQ198" i="1"/>
  <c r="T198" i="1"/>
  <c r="Q198" i="1"/>
  <c r="O198" i="1"/>
  <c r="Y208" i="1"/>
  <c r="BD208" i="1"/>
  <c r="BF208" i="1" s="1"/>
  <c r="P217" i="1"/>
  <c r="BE217" i="1" s="1"/>
  <c r="AQ217" i="1"/>
  <c r="Q217" i="1"/>
  <c r="O217" i="1"/>
  <c r="T217" i="1"/>
  <c r="BF190" i="1"/>
  <c r="BH197" i="1"/>
  <c r="Q205" i="1"/>
  <c r="P205" i="1"/>
  <c r="BE205" i="1" s="1"/>
  <c r="BH205" i="1" s="1"/>
  <c r="AQ205" i="1"/>
  <c r="T205" i="1"/>
  <c r="Z206" i="1"/>
  <c r="AA206" i="1" s="1"/>
  <c r="Q213" i="1"/>
  <c r="T213" i="1"/>
  <c r="P213" i="1"/>
  <c r="BE213" i="1" s="1"/>
  <c r="O213" i="1"/>
  <c r="AQ213" i="1"/>
  <c r="Q215" i="1"/>
  <c r="BD216" i="1"/>
  <c r="BF216" i="1" s="1"/>
  <c r="Y216" i="1"/>
  <c r="Q184" i="1"/>
  <c r="O184" i="1"/>
  <c r="Z184" i="1" s="1"/>
  <c r="AA184" i="1" s="1"/>
  <c r="AQ184" i="1"/>
  <c r="Q187" i="1"/>
  <c r="P187" i="1"/>
  <c r="BE187" i="1" s="1"/>
  <c r="BH187" i="1" s="1"/>
  <c r="AQ187" i="1"/>
  <c r="Z188" i="1"/>
  <c r="AA188" i="1" s="1"/>
  <c r="W188" i="1" s="1"/>
  <c r="U188" i="1" s="1"/>
  <c r="X188" i="1" s="1"/>
  <c r="R188" i="1" s="1"/>
  <c r="S188" i="1" s="1"/>
  <c r="Y194" i="1"/>
  <c r="BD194" i="1"/>
  <c r="BF194" i="1" s="1"/>
  <c r="AG196" i="1"/>
  <c r="Q199" i="1"/>
  <c r="O199" i="1"/>
  <c r="AQ199" i="1"/>
  <c r="T199" i="1"/>
  <c r="AG203" i="1"/>
  <c r="Y203" i="1"/>
  <c r="BD203" i="1"/>
  <c r="BF203" i="1" s="1"/>
  <c r="BH212" i="1"/>
  <c r="AC234" i="1"/>
  <c r="Z234" i="1"/>
  <c r="AA234" i="1" s="1"/>
  <c r="O189" i="1"/>
  <c r="T190" i="1"/>
  <c r="BR192" i="1"/>
  <c r="BR199" i="1"/>
  <c r="Y201" i="1"/>
  <c r="T203" i="1"/>
  <c r="Q207" i="1"/>
  <c r="T193" i="1"/>
  <c r="Q193" i="1"/>
  <c r="O201" i="1"/>
  <c r="Q201" i="1"/>
  <c r="P201" i="1"/>
  <c r="BE201" i="1" s="1"/>
  <c r="BH201" i="1" s="1"/>
  <c r="AQ201" i="1"/>
  <c r="Q203" i="1"/>
  <c r="P203" i="1"/>
  <c r="BE203" i="1" s="1"/>
  <c r="BH203" i="1" s="1"/>
  <c r="BF205" i="1"/>
  <c r="T207" i="1"/>
  <c r="O207" i="1"/>
  <c r="T210" i="1"/>
  <c r="Q210" i="1"/>
  <c r="O210" i="1"/>
  <c r="AG234" i="1"/>
  <c r="O190" i="1"/>
  <c r="O192" i="1"/>
  <c r="AQ192" i="1"/>
  <c r="T192" i="1"/>
  <c r="O193" i="1"/>
  <c r="BF193" i="1"/>
  <c r="BD200" i="1"/>
  <c r="BF200" i="1" s="1"/>
  <c r="Y200" i="1"/>
  <c r="Y207" i="1"/>
  <c r="BD207" i="1"/>
  <c r="BH207" i="1" s="1"/>
  <c r="O209" i="1"/>
  <c r="AQ209" i="1"/>
  <c r="Q209" i="1"/>
  <c r="P209" i="1"/>
  <c r="BE209" i="1" s="1"/>
  <c r="BH209" i="1" s="1"/>
  <c r="P219" i="1"/>
  <c r="BE219" i="1" s="1"/>
  <c r="BH219" i="1" s="1"/>
  <c r="AQ219" i="1"/>
  <c r="Q219" i="1"/>
  <c r="O219" i="1"/>
  <c r="BD224" i="1"/>
  <c r="BF224" i="1" s="1"/>
  <c r="Y224" i="1"/>
  <c r="AH191" i="1"/>
  <c r="P193" i="1"/>
  <c r="BE193" i="1" s="1"/>
  <c r="BH193" i="1" s="1"/>
  <c r="BF197" i="1"/>
  <c r="AQ212" i="1"/>
  <c r="T212" i="1"/>
  <c r="Q212" i="1"/>
  <c r="O212" i="1"/>
  <c r="BD213" i="1"/>
  <c r="BF213" i="1" s="1"/>
  <c r="Y213" i="1"/>
  <c r="T219" i="1"/>
  <c r="Q214" i="1"/>
  <c r="AQ214" i="1"/>
  <c r="T214" i="1"/>
  <c r="BD217" i="1"/>
  <c r="BF217" i="1" s="1"/>
  <c r="Y217" i="1"/>
  <c r="BD225" i="1"/>
  <c r="BH225" i="1" s="1"/>
  <c r="Y225" i="1"/>
  <c r="O197" i="1"/>
  <c r="Y219" i="1"/>
  <c r="BD219" i="1"/>
  <c r="BF219" i="1" s="1"/>
  <c r="T221" i="1"/>
  <c r="AQ221" i="1"/>
  <c r="P221" i="1"/>
  <c r="BE221" i="1" s="1"/>
  <c r="O221" i="1"/>
  <c r="BF223" i="1"/>
  <c r="Y223" i="1"/>
  <c r="BD223" i="1"/>
  <c r="P228" i="1"/>
  <c r="BE228" i="1" s="1"/>
  <c r="T228" i="1"/>
  <c r="Q228" i="1"/>
  <c r="O228" i="1"/>
  <c r="AQ228" i="1"/>
  <c r="AQ239" i="1"/>
  <c r="Q239" i="1"/>
  <c r="P239" i="1"/>
  <c r="BE239" i="1" s="1"/>
  <c r="O239" i="1"/>
  <c r="BD240" i="1"/>
  <c r="BH240" i="1" s="1"/>
  <c r="Y240" i="1"/>
  <c r="BR214" i="1"/>
  <c r="BR218" i="1"/>
  <c r="BR221" i="1"/>
  <c r="P226" i="1"/>
  <c r="BE226" i="1" s="1"/>
  <c r="BH226" i="1" s="1"/>
  <c r="O226" i="1"/>
  <c r="T226" i="1"/>
  <c r="AQ226" i="1"/>
  <c r="Q226" i="1"/>
  <c r="W232" i="1"/>
  <c r="U232" i="1" s="1"/>
  <c r="X232" i="1" s="1"/>
  <c r="R232" i="1" s="1"/>
  <c r="S232" i="1" s="1"/>
  <c r="AG232" i="1"/>
  <c r="Q242" i="1"/>
  <c r="P242" i="1"/>
  <c r="BE242" i="1" s="1"/>
  <c r="BH242" i="1" s="1"/>
  <c r="O242" i="1"/>
  <c r="AQ242" i="1"/>
  <c r="T242" i="1"/>
  <c r="BF212" i="1"/>
  <c r="AC214" i="1"/>
  <c r="Q221" i="1"/>
  <c r="Q224" i="1"/>
  <c r="T224" i="1"/>
  <c r="AQ224" i="1"/>
  <c r="P224" i="1"/>
  <c r="BE224" i="1" s="1"/>
  <c r="BH224" i="1" s="1"/>
  <c r="O224" i="1"/>
  <c r="O227" i="1"/>
  <c r="P227" i="1"/>
  <c r="BE227" i="1" s="1"/>
  <c r="T227" i="1"/>
  <c r="Y230" i="1"/>
  <c r="BD230" i="1"/>
  <c r="BF230" i="1" s="1"/>
  <c r="T239" i="1"/>
  <c r="BD241" i="1"/>
  <c r="Y241" i="1"/>
  <c r="BD244" i="1"/>
  <c r="BF244" i="1" s="1"/>
  <c r="Y244" i="1"/>
  <c r="Y229" i="1"/>
  <c r="BD229" i="1"/>
  <c r="BF229" i="1" s="1"/>
  <c r="Q230" i="1"/>
  <c r="AQ230" i="1"/>
  <c r="T230" i="1"/>
  <c r="O235" i="1"/>
  <c r="AQ235" i="1"/>
  <c r="T237" i="1"/>
  <c r="Q237" i="1"/>
  <c r="P237" i="1"/>
  <c r="BE237" i="1" s="1"/>
  <c r="O237" i="1"/>
  <c r="AQ237" i="1"/>
  <c r="AG238" i="1"/>
  <c r="Q238" i="1"/>
  <c r="AQ238" i="1"/>
  <c r="T238" i="1"/>
  <c r="P241" i="1"/>
  <c r="BE241" i="1" s="1"/>
  <c r="T241" i="1"/>
  <c r="AQ241" i="1"/>
  <c r="O241" i="1"/>
  <c r="O243" i="1"/>
  <c r="AQ243" i="1"/>
  <c r="T243" i="1"/>
  <c r="P243" i="1"/>
  <c r="BE243" i="1" s="1"/>
  <c r="BH243" i="1" s="1"/>
  <c r="BR220" i="1"/>
  <c r="Q222" i="1"/>
  <c r="O222" i="1"/>
  <c r="Z233" i="1"/>
  <c r="AA233" i="1" s="1"/>
  <c r="P238" i="1"/>
  <c r="BE238" i="1" s="1"/>
  <c r="BH238" i="1" s="1"/>
  <c r="Q241" i="1"/>
  <c r="BF242" i="1"/>
  <c r="BH246" i="1"/>
  <c r="Q246" i="1"/>
  <c r="O246" i="1"/>
  <c r="AQ246" i="1"/>
  <c r="T246" i="1"/>
  <c r="BD248" i="1"/>
  <c r="BF248" i="1" s="1"/>
  <c r="Y248" i="1"/>
  <c r="BF238" i="1"/>
  <c r="Z243" i="1"/>
  <c r="AA243" i="1" s="1"/>
  <c r="T222" i="1"/>
  <c r="T229" i="1"/>
  <c r="Q229" i="1"/>
  <c r="O229" i="1"/>
  <c r="O230" i="1"/>
  <c r="P232" i="1"/>
  <c r="BE232" i="1" s="1"/>
  <c r="BH232" i="1" s="1"/>
  <c r="AQ232" i="1"/>
  <c r="Q232" i="1"/>
  <c r="BD236" i="1"/>
  <c r="BF236" i="1" s="1"/>
  <c r="Y236" i="1"/>
  <c r="BF241" i="1"/>
  <c r="Z242" i="1"/>
  <c r="AA242" i="1" s="1"/>
  <c r="AG244" i="1"/>
  <c r="AH245" i="1"/>
  <c r="BF246" i="1"/>
  <c r="Y246" i="1"/>
  <c r="BD246" i="1"/>
  <c r="O247" i="1"/>
  <c r="AQ247" i="1"/>
  <c r="T247" i="1"/>
  <c r="Q247" i="1"/>
  <c r="P247" i="1"/>
  <c r="BE247" i="1" s="1"/>
  <c r="BH247" i="1" s="1"/>
  <c r="AQ229" i="1"/>
  <c r="P230" i="1"/>
  <c r="BE230" i="1" s="1"/>
  <c r="BD231" i="1"/>
  <c r="BF231" i="1" s="1"/>
  <c r="Y231" i="1"/>
  <c r="P235" i="1"/>
  <c r="BE235" i="1" s="1"/>
  <c r="BH235" i="1" s="1"/>
  <c r="Y238" i="1"/>
  <c r="BD238" i="1"/>
  <c r="T220" i="1"/>
  <c r="BR228" i="1"/>
  <c r="AQ231" i="1"/>
  <c r="Q231" i="1"/>
  <c r="T231" i="1"/>
  <c r="P231" i="1"/>
  <c r="BE231" i="1" s="1"/>
  <c r="BH231" i="1" s="1"/>
  <c r="Z232" i="1"/>
  <c r="AA232" i="1" s="1"/>
  <c r="AG233" i="1"/>
  <c r="Q235" i="1"/>
  <c r="Z235" i="1"/>
  <c r="AA235" i="1" s="1"/>
  <c r="Y237" i="1"/>
  <c r="BD237" i="1"/>
  <c r="BF237" i="1" s="1"/>
  <c r="AC238" i="1"/>
  <c r="BD239" i="1"/>
  <c r="BF239" i="1" s="1"/>
  <c r="Y239" i="1"/>
  <c r="AC241" i="1"/>
  <c r="BH244" i="1"/>
  <c r="Z245" i="1"/>
  <c r="AA245" i="1" s="1"/>
  <c r="BF249" i="1"/>
  <c r="Y249" i="1"/>
  <c r="BD249" i="1"/>
  <c r="BH236" i="1"/>
  <c r="O236" i="1"/>
  <c r="T236" i="1"/>
  <c r="Q236" i="1"/>
  <c r="T245" i="1"/>
  <c r="Q245" i="1"/>
  <c r="P245" i="1"/>
  <c r="BE245" i="1" s="1"/>
  <c r="BH245" i="1" s="1"/>
  <c r="O245" i="1"/>
  <c r="AQ245" i="1"/>
  <c r="BD247" i="1"/>
  <c r="BF247" i="1" s="1"/>
  <c r="Y247" i="1"/>
  <c r="AQ240" i="1"/>
  <c r="AQ248" i="1"/>
  <c r="O240" i="1"/>
  <c r="O248" i="1"/>
  <c r="T249" i="1"/>
  <c r="T244" i="1"/>
  <c r="P248" i="1"/>
  <c r="BE248" i="1" s="1"/>
  <c r="BH248" i="1" s="1"/>
  <c r="Q248" i="1"/>
  <c r="AQ249" i="1"/>
  <c r="O249" i="1"/>
  <c r="P249" i="1"/>
  <c r="BE249" i="1" s="1"/>
  <c r="BH249" i="1" s="1"/>
  <c r="AI171" i="1" l="1"/>
  <c r="AB171" i="1"/>
  <c r="AF171" i="1" s="1"/>
  <c r="AH171" i="1"/>
  <c r="AB146" i="1"/>
  <c r="AF146" i="1" s="1"/>
  <c r="AI146" i="1"/>
  <c r="AH146" i="1"/>
  <c r="AB136" i="1"/>
  <c r="AF136" i="1" s="1"/>
  <c r="AI136" i="1"/>
  <c r="AJ136" i="1" s="1"/>
  <c r="AH136" i="1"/>
  <c r="AB23" i="1"/>
  <c r="AF23" i="1" s="1"/>
  <c r="AI23" i="1"/>
  <c r="AH23" i="1"/>
  <c r="AB22" i="1"/>
  <c r="AF22" i="1" s="1"/>
  <c r="AH22" i="1"/>
  <c r="AI22" i="1"/>
  <c r="AI184" i="1"/>
  <c r="AB184" i="1"/>
  <c r="AF184" i="1" s="1"/>
  <c r="AH184" i="1"/>
  <c r="AI127" i="1"/>
  <c r="AB127" i="1"/>
  <c r="AF127" i="1" s="1"/>
  <c r="AH127" i="1"/>
  <c r="AB112" i="1"/>
  <c r="AF112" i="1" s="1"/>
  <c r="AI112" i="1"/>
  <c r="AH112" i="1"/>
  <c r="AB128" i="1"/>
  <c r="AF128" i="1" s="1"/>
  <c r="AI128" i="1"/>
  <c r="AH128" i="1"/>
  <c r="AI77" i="1"/>
  <c r="AJ77" i="1" s="1"/>
  <c r="AB77" i="1"/>
  <c r="AF77" i="1" s="1"/>
  <c r="AH77" i="1"/>
  <c r="AB164" i="1"/>
  <c r="AF164" i="1" s="1"/>
  <c r="AI164" i="1"/>
  <c r="AH164" i="1"/>
  <c r="AB45" i="1"/>
  <c r="AF45" i="1" s="1"/>
  <c r="AI45" i="1"/>
  <c r="AH45" i="1"/>
  <c r="AI145" i="1"/>
  <c r="AB145" i="1"/>
  <c r="AF145" i="1" s="1"/>
  <c r="AG20" i="1"/>
  <c r="AB27" i="1"/>
  <c r="AF27" i="1" s="1"/>
  <c r="AI27" i="1"/>
  <c r="Z19" i="1"/>
  <c r="AA19" i="1" s="1"/>
  <c r="AG197" i="1"/>
  <c r="Z197" i="1"/>
  <c r="AA197" i="1" s="1"/>
  <c r="W201" i="1"/>
  <c r="U201" i="1" s="1"/>
  <c r="X201" i="1" s="1"/>
  <c r="R201" i="1" s="1"/>
  <c r="S201" i="1" s="1"/>
  <c r="AG201" i="1"/>
  <c r="Z194" i="1"/>
  <c r="AA194" i="1" s="1"/>
  <c r="AG204" i="1"/>
  <c r="AG121" i="1"/>
  <c r="AB107" i="1"/>
  <c r="AF107" i="1" s="1"/>
  <c r="AI107" i="1"/>
  <c r="AG54" i="1"/>
  <c r="Z46" i="1"/>
  <c r="AA46" i="1" s="1"/>
  <c r="AG51" i="1"/>
  <c r="BH43" i="1"/>
  <c r="Z90" i="1"/>
  <c r="AA90" i="1" s="1"/>
  <c r="AG18" i="1"/>
  <c r="W53" i="1"/>
  <c r="U53" i="1" s="1"/>
  <c r="X53" i="1" s="1"/>
  <c r="R53" i="1" s="1"/>
  <c r="S53" i="1" s="1"/>
  <c r="AG53" i="1"/>
  <c r="AG65" i="1"/>
  <c r="AH27" i="1"/>
  <c r="Z47" i="1"/>
  <c r="AA47" i="1" s="1"/>
  <c r="W55" i="1"/>
  <c r="U55" i="1" s="1"/>
  <c r="X55" i="1" s="1"/>
  <c r="R55" i="1" s="1"/>
  <c r="S55" i="1" s="1"/>
  <c r="AG55" i="1"/>
  <c r="AG27" i="1"/>
  <c r="W27" i="1"/>
  <c r="U27" i="1" s="1"/>
  <c r="X27" i="1" s="1"/>
  <c r="R27" i="1" s="1"/>
  <c r="S27" i="1" s="1"/>
  <c r="Z247" i="1"/>
  <c r="AA247" i="1" s="1"/>
  <c r="AB245" i="1"/>
  <c r="AF245" i="1" s="1"/>
  <c r="AI245" i="1"/>
  <c r="Z237" i="1"/>
  <c r="AA237" i="1" s="1"/>
  <c r="Z231" i="1"/>
  <c r="AA231" i="1" s="1"/>
  <c r="AH243" i="1"/>
  <c r="AB243" i="1"/>
  <c r="AF243" i="1" s="1"/>
  <c r="AI243" i="1"/>
  <c r="AG222" i="1"/>
  <c r="W222" i="1"/>
  <c r="U222" i="1" s="1"/>
  <c r="X222" i="1" s="1"/>
  <c r="R222" i="1" s="1"/>
  <c r="S222" i="1" s="1"/>
  <c r="Z222" i="1"/>
  <c r="AA222" i="1" s="1"/>
  <c r="W243" i="1"/>
  <c r="U243" i="1" s="1"/>
  <c r="X243" i="1" s="1"/>
  <c r="R243" i="1" s="1"/>
  <c r="S243" i="1" s="1"/>
  <c r="AG243" i="1"/>
  <c r="BH229" i="1"/>
  <c r="Z230" i="1"/>
  <c r="AA230" i="1" s="1"/>
  <c r="Z240" i="1"/>
  <c r="AA240" i="1" s="1"/>
  <c r="AG228" i="1"/>
  <c r="BH221" i="1"/>
  <c r="BF207" i="1"/>
  <c r="AG190" i="1"/>
  <c r="BD199" i="1"/>
  <c r="Y199" i="1"/>
  <c r="BH217" i="1"/>
  <c r="AG185" i="1"/>
  <c r="BD167" i="1"/>
  <c r="Y167" i="1"/>
  <c r="Z186" i="1"/>
  <c r="AA186" i="1" s="1"/>
  <c r="AG211" i="1"/>
  <c r="Z179" i="1"/>
  <c r="AA179" i="1" s="1"/>
  <c r="BH168" i="1"/>
  <c r="Z227" i="1"/>
  <c r="AA227" i="1" s="1"/>
  <c r="AG183" i="1"/>
  <c r="W183" i="1"/>
  <c r="U183" i="1" s="1"/>
  <c r="X183" i="1" s="1"/>
  <c r="R183" i="1" s="1"/>
  <c r="S183" i="1" s="1"/>
  <c r="Z183" i="1"/>
  <c r="AA183" i="1" s="1"/>
  <c r="Z185" i="1"/>
  <c r="AA185" i="1" s="1"/>
  <c r="AI162" i="1"/>
  <c r="AJ162" i="1" s="1"/>
  <c r="AH162" i="1"/>
  <c r="AB162" i="1"/>
  <c r="AF162" i="1" s="1"/>
  <c r="AG133" i="1"/>
  <c r="W133" i="1"/>
  <c r="U133" i="1" s="1"/>
  <c r="X133" i="1" s="1"/>
  <c r="R133" i="1" s="1"/>
  <c r="S133" i="1" s="1"/>
  <c r="Z133" i="1"/>
  <c r="AA133" i="1" s="1"/>
  <c r="AB165" i="1"/>
  <c r="AF165" i="1" s="1"/>
  <c r="AI165" i="1"/>
  <c r="AJ165" i="1" s="1"/>
  <c r="AG186" i="1"/>
  <c r="W186" i="1"/>
  <c r="U186" i="1" s="1"/>
  <c r="X186" i="1" s="1"/>
  <c r="R186" i="1" s="1"/>
  <c r="S186" i="1" s="1"/>
  <c r="AI161" i="1"/>
  <c r="AB161" i="1"/>
  <c r="AF161" i="1" s="1"/>
  <c r="AH161" i="1"/>
  <c r="Z148" i="1"/>
  <c r="AA148" i="1" s="1"/>
  <c r="Z156" i="1"/>
  <c r="AA156" i="1" s="1"/>
  <c r="BH158" i="1"/>
  <c r="AG169" i="1"/>
  <c r="Z169" i="1"/>
  <c r="AA169" i="1" s="1"/>
  <c r="R144" i="1"/>
  <c r="S144" i="1" s="1"/>
  <c r="W101" i="1"/>
  <c r="U101" i="1" s="1"/>
  <c r="X101" i="1" s="1"/>
  <c r="R101" i="1" s="1"/>
  <c r="S101" i="1" s="1"/>
  <c r="AG101" i="1"/>
  <c r="BF90" i="1"/>
  <c r="BF198" i="1"/>
  <c r="Z135" i="1"/>
  <c r="AA135" i="1" s="1"/>
  <c r="AG137" i="1"/>
  <c r="Z137" i="1"/>
  <c r="AA137" i="1" s="1"/>
  <c r="AG106" i="1"/>
  <c r="AG105" i="1"/>
  <c r="Z93" i="1"/>
  <c r="AA93" i="1" s="1"/>
  <c r="AG85" i="1"/>
  <c r="Z105" i="1"/>
  <c r="AA105" i="1" s="1"/>
  <c r="Z98" i="1"/>
  <c r="AA98" i="1" s="1"/>
  <c r="AG82" i="1"/>
  <c r="Z82" i="1"/>
  <c r="AA82" i="1" s="1"/>
  <c r="AG50" i="1"/>
  <c r="W50" i="1"/>
  <c r="U50" i="1" s="1"/>
  <c r="X50" i="1" s="1"/>
  <c r="R50" i="1" s="1"/>
  <c r="S50" i="1" s="1"/>
  <c r="AG81" i="1"/>
  <c r="AI59" i="1"/>
  <c r="AB59" i="1"/>
  <c r="AF59" i="1" s="1"/>
  <c r="BF34" i="1"/>
  <c r="AH59" i="1"/>
  <c r="Z20" i="1"/>
  <c r="AA20" i="1" s="1"/>
  <c r="AB75" i="1"/>
  <c r="AF75" i="1" s="1"/>
  <c r="AH75" i="1"/>
  <c r="AI75" i="1"/>
  <c r="AG63" i="1"/>
  <c r="W63" i="1"/>
  <c r="U63" i="1" s="1"/>
  <c r="X63" i="1" s="1"/>
  <c r="R63" i="1" s="1"/>
  <c r="S63" i="1" s="1"/>
  <c r="Z54" i="1"/>
  <c r="AA54" i="1" s="1"/>
  <c r="Z57" i="1"/>
  <c r="AA57" i="1" s="1"/>
  <c r="Z35" i="1"/>
  <c r="AA35" i="1" s="1"/>
  <c r="W17" i="1"/>
  <c r="U17" i="1" s="1"/>
  <c r="X17" i="1" s="1"/>
  <c r="R17" i="1" s="1"/>
  <c r="S17" i="1" s="1"/>
  <c r="AG17" i="1"/>
  <c r="Z76" i="1"/>
  <c r="AA76" i="1" s="1"/>
  <c r="BH41" i="1"/>
  <c r="AI28" i="1"/>
  <c r="AJ28" i="1" s="1"/>
  <c r="AB28" i="1"/>
  <c r="AF28" i="1" s="1"/>
  <c r="AH28" i="1"/>
  <c r="Z18" i="1"/>
  <c r="AA18" i="1" s="1"/>
  <c r="W18" i="1" s="1"/>
  <c r="U18" i="1" s="1"/>
  <c r="X18" i="1" s="1"/>
  <c r="R18" i="1" s="1"/>
  <c r="S18" i="1" s="1"/>
  <c r="AB234" i="1"/>
  <c r="AF234" i="1" s="1"/>
  <c r="AI234" i="1"/>
  <c r="AJ234" i="1" s="1"/>
  <c r="Z202" i="1"/>
  <c r="AA202" i="1" s="1"/>
  <c r="W202" i="1" s="1"/>
  <c r="U202" i="1" s="1"/>
  <c r="X202" i="1" s="1"/>
  <c r="R202" i="1" s="1"/>
  <c r="S202" i="1" s="1"/>
  <c r="BH194" i="1"/>
  <c r="AG102" i="1"/>
  <c r="W47" i="1"/>
  <c r="U47" i="1" s="1"/>
  <c r="X47" i="1" s="1"/>
  <c r="R47" i="1" s="1"/>
  <c r="S47" i="1" s="1"/>
  <c r="AG47" i="1"/>
  <c r="AB53" i="1"/>
  <c r="AF53" i="1" s="1"/>
  <c r="AI53" i="1"/>
  <c r="AJ53" i="1" s="1"/>
  <c r="AG41" i="1"/>
  <c r="Y214" i="1"/>
  <c r="BD214" i="1"/>
  <c r="AG207" i="1"/>
  <c r="AB130" i="1"/>
  <c r="AF130" i="1" s="1"/>
  <c r="AI130" i="1"/>
  <c r="AJ130" i="1" s="1"/>
  <c r="AG89" i="1"/>
  <c r="BH47" i="1"/>
  <c r="Z71" i="1"/>
  <c r="AA71" i="1" s="1"/>
  <c r="AI188" i="1"/>
  <c r="AH188" i="1"/>
  <c r="AB188" i="1"/>
  <c r="AF188" i="1" s="1"/>
  <c r="AG173" i="1"/>
  <c r="AG216" i="1"/>
  <c r="AI189" i="1"/>
  <c r="AB189" i="1"/>
  <c r="AF189" i="1" s="1"/>
  <c r="AG167" i="1"/>
  <c r="AG180" i="1"/>
  <c r="AG153" i="1"/>
  <c r="Z211" i="1"/>
  <c r="AA211" i="1" s="1"/>
  <c r="W211" i="1" s="1"/>
  <c r="U211" i="1" s="1"/>
  <c r="X211" i="1" s="1"/>
  <c r="R211" i="1" s="1"/>
  <c r="S211" i="1" s="1"/>
  <c r="AG223" i="1"/>
  <c r="BH181" i="1"/>
  <c r="BH150" i="1"/>
  <c r="AB143" i="1"/>
  <c r="AF143" i="1" s="1"/>
  <c r="W143" i="1"/>
  <c r="U143" i="1" s="1"/>
  <c r="X143" i="1" s="1"/>
  <c r="R143" i="1" s="1"/>
  <c r="S143" i="1" s="1"/>
  <c r="AI143" i="1"/>
  <c r="AJ143" i="1" s="1"/>
  <c r="AI187" i="1"/>
  <c r="AH187" i="1"/>
  <c r="AB187" i="1"/>
  <c r="AF187" i="1" s="1"/>
  <c r="AG158" i="1"/>
  <c r="Y123" i="1"/>
  <c r="BD123" i="1"/>
  <c r="AG111" i="1"/>
  <c r="AG176" i="1"/>
  <c r="Z138" i="1"/>
  <c r="AA138" i="1" s="1"/>
  <c r="AB157" i="1"/>
  <c r="AF157" i="1" s="1"/>
  <c r="AI157" i="1"/>
  <c r="AJ157" i="1" s="1"/>
  <c r="W157" i="1"/>
  <c r="U157" i="1" s="1"/>
  <c r="X157" i="1" s="1"/>
  <c r="R157" i="1" s="1"/>
  <c r="S157" i="1" s="1"/>
  <c r="AH126" i="1"/>
  <c r="AI126" i="1"/>
  <c r="AJ126" i="1" s="1"/>
  <c r="AB126" i="1"/>
  <c r="AF126" i="1" s="1"/>
  <c r="W77" i="1"/>
  <c r="U77" i="1" s="1"/>
  <c r="X77" i="1" s="1"/>
  <c r="R77" i="1" s="1"/>
  <c r="S77" i="1" s="1"/>
  <c r="AG77" i="1"/>
  <c r="Z89" i="1"/>
  <c r="AA89" i="1" s="1"/>
  <c r="W107" i="1"/>
  <c r="U107" i="1" s="1"/>
  <c r="X107" i="1" s="1"/>
  <c r="R107" i="1" s="1"/>
  <c r="S107" i="1" s="1"/>
  <c r="BH156" i="1"/>
  <c r="AG125" i="1"/>
  <c r="Z125" i="1"/>
  <c r="AA125" i="1" s="1"/>
  <c r="AG110" i="1"/>
  <c r="BD100" i="1"/>
  <c r="BF100" i="1" s="1"/>
  <c r="Y100" i="1"/>
  <c r="AG87" i="1"/>
  <c r="BH71" i="1"/>
  <c r="Z62" i="1"/>
  <c r="AA62" i="1" s="1"/>
  <c r="Z79" i="1"/>
  <c r="AA79" i="1" s="1"/>
  <c r="Z63" i="1"/>
  <c r="AA63" i="1" s="1"/>
  <c r="AB72" i="1"/>
  <c r="AF72" i="1" s="1"/>
  <c r="AI72" i="1"/>
  <c r="AJ72" i="1" s="1"/>
  <c r="AH72" i="1"/>
  <c r="AG46" i="1"/>
  <c r="W46" i="1"/>
  <c r="U46" i="1" s="1"/>
  <c r="X46" i="1" s="1"/>
  <c r="R46" i="1" s="1"/>
  <c r="S46" i="1" s="1"/>
  <c r="AB58" i="1"/>
  <c r="AF58" i="1" s="1"/>
  <c r="AI58" i="1"/>
  <c r="AH58" i="1"/>
  <c r="AG70" i="1"/>
  <c r="Z50" i="1"/>
  <c r="AA50" i="1" s="1"/>
  <c r="AG33" i="1"/>
  <c r="W33" i="1"/>
  <c r="U33" i="1" s="1"/>
  <c r="X33" i="1" s="1"/>
  <c r="R33" i="1" s="1"/>
  <c r="S33" i="1" s="1"/>
  <c r="Z33" i="1"/>
  <c r="AA33" i="1" s="1"/>
  <c r="Z25" i="1"/>
  <c r="AA25" i="1" s="1"/>
  <c r="Z26" i="1"/>
  <c r="AA26" i="1" s="1"/>
  <c r="BH27" i="1"/>
  <c r="Z249" i="1"/>
  <c r="AA249" i="1" s="1"/>
  <c r="W249" i="1" s="1"/>
  <c r="U249" i="1" s="1"/>
  <c r="X249" i="1" s="1"/>
  <c r="R249" i="1" s="1"/>
  <c r="S249" i="1" s="1"/>
  <c r="AB172" i="1"/>
  <c r="AF172" i="1" s="1"/>
  <c r="AI172" i="1"/>
  <c r="BF180" i="1"/>
  <c r="BH180" i="1"/>
  <c r="Z198" i="1"/>
  <c r="AA198" i="1" s="1"/>
  <c r="W128" i="1"/>
  <c r="U128" i="1" s="1"/>
  <c r="X128" i="1" s="1"/>
  <c r="R128" i="1" s="1"/>
  <c r="S128" i="1" s="1"/>
  <c r="AG128" i="1"/>
  <c r="AG38" i="1"/>
  <c r="W38" i="1"/>
  <c r="U38" i="1" s="1"/>
  <c r="X38" i="1" s="1"/>
  <c r="R38" i="1" s="1"/>
  <c r="S38" i="1" s="1"/>
  <c r="AH80" i="1"/>
  <c r="AI80" i="1"/>
  <c r="AJ80" i="1" s="1"/>
  <c r="AB80" i="1"/>
  <c r="AF80" i="1" s="1"/>
  <c r="AG246" i="1"/>
  <c r="Z229" i="1"/>
  <c r="AA229" i="1" s="1"/>
  <c r="Z207" i="1"/>
  <c r="AA207" i="1" s="1"/>
  <c r="AG184" i="1"/>
  <c r="W184" i="1"/>
  <c r="U184" i="1" s="1"/>
  <c r="X184" i="1" s="1"/>
  <c r="R184" i="1" s="1"/>
  <c r="S184" i="1" s="1"/>
  <c r="AI166" i="1"/>
  <c r="AB166" i="1"/>
  <c r="AF166" i="1" s="1"/>
  <c r="Z124" i="1"/>
  <c r="AA124" i="1" s="1"/>
  <c r="AB134" i="1"/>
  <c r="AF134" i="1" s="1"/>
  <c r="AH134" i="1"/>
  <c r="AI134" i="1"/>
  <c r="AJ134" i="1" s="1"/>
  <c r="W136" i="1"/>
  <c r="U136" i="1" s="1"/>
  <c r="X136" i="1" s="1"/>
  <c r="R136" i="1" s="1"/>
  <c r="S136" i="1" s="1"/>
  <c r="AG136" i="1"/>
  <c r="BD92" i="1"/>
  <c r="BF92" i="1" s="1"/>
  <c r="Y92" i="1"/>
  <c r="AG36" i="1"/>
  <c r="Z244" i="1"/>
  <c r="AA244" i="1" s="1"/>
  <c r="AG195" i="1"/>
  <c r="Z195" i="1"/>
  <c r="AA195" i="1" s="1"/>
  <c r="Z177" i="1"/>
  <c r="AA177" i="1" s="1"/>
  <c r="AG151" i="1"/>
  <c r="W151" i="1"/>
  <c r="U151" i="1" s="1"/>
  <c r="X151" i="1" s="1"/>
  <c r="R151" i="1" s="1"/>
  <c r="S151" i="1" s="1"/>
  <c r="AG135" i="1"/>
  <c r="W135" i="1"/>
  <c r="U135" i="1" s="1"/>
  <c r="X135" i="1" s="1"/>
  <c r="R135" i="1" s="1"/>
  <c r="S135" i="1" s="1"/>
  <c r="AG138" i="1"/>
  <c r="W127" i="1"/>
  <c r="U127" i="1" s="1"/>
  <c r="X127" i="1" s="1"/>
  <c r="R127" i="1" s="1"/>
  <c r="S127" i="1" s="1"/>
  <c r="AG127" i="1"/>
  <c r="Y117" i="1"/>
  <c r="BD117" i="1"/>
  <c r="BF117" i="1" s="1"/>
  <c r="BF98" i="1"/>
  <c r="AI152" i="1"/>
  <c r="AH152" i="1"/>
  <c r="AB152" i="1"/>
  <c r="AF152" i="1" s="1"/>
  <c r="AG132" i="1"/>
  <c r="AG149" i="1"/>
  <c r="AG112" i="1"/>
  <c r="W112" i="1"/>
  <c r="U112" i="1" s="1"/>
  <c r="X112" i="1" s="1"/>
  <c r="R112" i="1" s="1"/>
  <c r="S112" i="1" s="1"/>
  <c r="Z154" i="1"/>
  <c r="AA154" i="1" s="1"/>
  <c r="W145" i="1"/>
  <c r="U145" i="1" s="1"/>
  <c r="X145" i="1" s="1"/>
  <c r="R145" i="1" s="1"/>
  <c r="S145" i="1" s="1"/>
  <c r="AG145" i="1"/>
  <c r="W124" i="1"/>
  <c r="U124" i="1" s="1"/>
  <c r="X124" i="1" s="1"/>
  <c r="R124" i="1" s="1"/>
  <c r="S124" i="1" s="1"/>
  <c r="AG124" i="1"/>
  <c r="Z101" i="1"/>
  <c r="AA101" i="1" s="1"/>
  <c r="Z155" i="1"/>
  <c r="AA155" i="1" s="1"/>
  <c r="Z140" i="1"/>
  <c r="AA140" i="1" s="1"/>
  <c r="Z132" i="1"/>
  <c r="AA132" i="1" s="1"/>
  <c r="AG122" i="1"/>
  <c r="W122" i="1"/>
  <c r="U122" i="1" s="1"/>
  <c r="X122" i="1" s="1"/>
  <c r="R122" i="1" s="1"/>
  <c r="S122" i="1" s="1"/>
  <c r="Z96" i="1"/>
  <c r="AA96" i="1" s="1"/>
  <c r="BH89" i="1"/>
  <c r="BH76" i="1"/>
  <c r="AG40" i="1"/>
  <c r="W40" i="1"/>
  <c r="U40" i="1" s="1"/>
  <c r="X40" i="1" s="1"/>
  <c r="R40" i="1" s="1"/>
  <c r="S40" i="1" s="1"/>
  <c r="AG19" i="1"/>
  <c r="W19" i="1"/>
  <c r="U19" i="1" s="1"/>
  <c r="X19" i="1" s="1"/>
  <c r="R19" i="1" s="1"/>
  <c r="S19" i="1" s="1"/>
  <c r="Z65" i="1"/>
  <c r="AA65" i="1" s="1"/>
  <c r="W65" i="1" s="1"/>
  <c r="U65" i="1" s="1"/>
  <c r="X65" i="1" s="1"/>
  <c r="R65" i="1" s="1"/>
  <c r="S65" i="1" s="1"/>
  <c r="Z29" i="1"/>
  <c r="AA29" i="1" s="1"/>
  <c r="BH63" i="1"/>
  <c r="BH37" i="1"/>
  <c r="AG24" i="1"/>
  <c r="AG86" i="1"/>
  <c r="BH46" i="1"/>
  <c r="Z86" i="1"/>
  <c r="AA86" i="1" s="1"/>
  <c r="AG62" i="1"/>
  <c r="W62" i="1"/>
  <c r="U62" i="1" s="1"/>
  <c r="X62" i="1" s="1"/>
  <c r="R62" i="1" s="1"/>
  <c r="S62" i="1" s="1"/>
  <c r="AG31" i="1"/>
  <c r="Z39" i="1"/>
  <c r="AA39" i="1" s="1"/>
  <c r="BD24" i="1"/>
  <c r="Y24" i="1"/>
  <c r="Z41" i="1"/>
  <c r="AA41" i="1" s="1"/>
  <c r="AB17" i="1"/>
  <c r="AF17" i="1" s="1"/>
  <c r="AI17" i="1"/>
  <c r="AH17" i="1"/>
  <c r="AG249" i="1"/>
  <c r="W215" i="1"/>
  <c r="U215" i="1" s="1"/>
  <c r="X215" i="1" s="1"/>
  <c r="R215" i="1" s="1"/>
  <c r="S215" i="1" s="1"/>
  <c r="AG215" i="1"/>
  <c r="Z204" i="1"/>
  <c r="AA204" i="1" s="1"/>
  <c r="AG93" i="1"/>
  <c r="AG68" i="1"/>
  <c r="Z37" i="1"/>
  <c r="AA37" i="1" s="1"/>
  <c r="AG208" i="1"/>
  <c r="BH179" i="1"/>
  <c r="AB122" i="1"/>
  <c r="AF122" i="1" s="1"/>
  <c r="AI122" i="1"/>
  <c r="Z66" i="1"/>
  <c r="AA66" i="1" s="1"/>
  <c r="AG71" i="1"/>
  <c r="W71" i="1"/>
  <c r="U71" i="1" s="1"/>
  <c r="X71" i="1" s="1"/>
  <c r="R71" i="1" s="1"/>
  <c r="S71" i="1" s="1"/>
  <c r="Z67" i="1"/>
  <c r="AA67" i="1" s="1"/>
  <c r="AH235" i="1"/>
  <c r="AB235" i="1"/>
  <c r="AF235" i="1" s="1"/>
  <c r="AI235" i="1"/>
  <c r="Z248" i="1"/>
  <c r="AA248" i="1" s="1"/>
  <c r="W234" i="1"/>
  <c r="U234" i="1" s="1"/>
  <c r="X234" i="1" s="1"/>
  <c r="R234" i="1" s="1"/>
  <c r="S234" i="1" s="1"/>
  <c r="Y192" i="1"/>
  <c r="BD192" i="1"/>
  <c r="AG159" i="1"/>
  <c r="AG163" i="1"/>
  <c r="BH186" i="1"/>
  <c r="BH230" i="1"/>
  <c r="Z236" i="1"/>
  <c r="AA236" i="1" s="1"/>
  <c r="BD220" i="1"/>
  <c r="Y220" i="1"/>
  <c r="BH163" i="1"/>
  <c r="AG181" i="1"/>
  <c r="Z159" i="1"/>
  <c r="AA159" i="1" s="1"/>
  <c r="W182" i="1"/>
  <c r="U182" i="1" s="1"/>
  <c r="X182" i="1" s="1"/>
  <c r="R182" i="1" s="1"/>
  <c r="S182" i="1" s="1"/>
  <c r="AG182" i="1"/>
  <c r="Z131" i="1"/>
  <c r="AA131" i="1" s="1"/>
  <c r="AH189" i="1"/>
  <c r="BH116" i="1"/>
  <c r="AG119" i="1"/>
  <c r="AG178" i="1"/>
  <c r="Z142" i="1"/>
  <c r="AA142" i="1" s="1"/>
  <c r="Z139" i="1"/>
  <c r="AA139" i="1" s="1"/>
  <c r="AG108" i="1"/>
  <c r="BH124" i="1"/>
  <c r="BF101" i="1"/>
  <c r="AG74" i="1"/>
  <c r="Z74" i="1"/>
  <c r="AA74" i="1" s="1"/>
  <c r="W74" i="1" s="1"/>
  <c r="U74" i="1" s="1"/>
  <c r="X74" i="1" s="1"/>
  <c r="R74" i="1" s="1"/>
  <c r="S74" i="1" s="1"/>
  <c r="AG100" i="1"/>
  <c r="BH78" i="1"/>
  <c r="W156" i="1"/>
  <c r="U156" i="1" s="1"/>
  <c r="X156" i="1" s="1"/>
  <c r="R156" i="1" s="1"/>
  <c r="S156" i="1" s="1"/>
  <c r="AG156" i="1"/>
  <c r="Z121" i="1"/>
  <c r="AA121" i="1" s="1"/>
  <c r="W121" i="1" s="1"/>
  <c r="U121" i="1" s="1"/>
  <c r="X121" i="1" s="1"/>
  <c r="R121" i="1" s="1"/>
  <c r="S121" i="1" s="1"/>
  <c r="Z129" i="1"/>
  <c r="AA129" i="1" s="1"/>
  <c r="Z104" i="1"/>
  <c r="AA104" i="1" s="1"/>
  <c r="Z173" i="1"/>
  <c r="AA173" i="1" s="1"/>
  <c r="AB103" i="1"/>
  <c r="AF103" i="1" s="1"/>
  <c r="W103" i="1"/>
  <c r="U103" i="1" s="1"/>
  <c r="X103" i="1" s="1"/>
  <c r="R103" i="1" s="1"/>
  <c r="S103" i="1" s="1"/>
  <c r="AI103" i="1"/>
  <c r="AH103" i="1"/>
  <c r="AB95" i="1"/>
  <c r="AF95" i="1" s="1"/>
  <c r="AI95" i="1"/>
  <c r="AJ95" i="1" s="1"/>
  <c r="AH95" i="1"/>
  <c r="W95" i="1"/>
  <c r="U95" i="1" s="1"/>
  <c r="X95" i="1" s="1"/>
  <c r="R95" i="1" s="1"/>
  <c r="S95" i="1" s="1"/>
  <c r="Z88" i="1"/>
  <c r="AA88" i="1" s="1"/>
  <c r="Z110" i="1"/>
  <c r="AA110" i="1" s="1"/>
  <c r="Z69" i="1"/>
  <c r="AA69" i="1" s="1"/>
  <c r="W69" i="1" s="1"/>
  <c r="U69" i="1" s="1"/>
  <c r="X69" i="1" s="1"/>
  <c r="R69" i="1" s="1"/>
  <c r="S69" i="1" s="1"/>
  <c r="Z102" i="1"/>
  <c r="AA102" i="1" s="1"/>
  <c r="AG59" i="1"/>
  <c r="W59" i="1"/>
  <c r="U59" i="1" s="1"/>
  <c r="X59" i="1" s="1"/>
  <c r="R59" i="1" s="1"/>
  <c r="S59" i="1" s="1"/>
  <c r="Z85" i="1"/>
  <c r="AA85" i="1" s="1"/>
  <c r="Z70" i="1"/>
  <c r="AA70" i="1" s="1"/>
  <c r="AG69" i="1"/>
  <c r="AG57" i="1"/>
  <c r="Z48" i="1"/>
  <c r="AA48" i="1" s="1"/>
  <c r="BH35" i="1"/>
  <c r="AG30" i="1"/>
  <c r="W30" i="1"/>
  <c r="U30" i="1" s="1"/>
  <c r="X30" i="1" s="1"/>
  <c r="R30" i="1" s="1"/>
  <c r="S30" i="1" s="1"/>
  <c r="W49" i="1"/>
  <c r="U49" i="1" s="1"/>
  <c r="X49" i="1" s="1"/>
  <c r="R49" i="1" s="1"/>
  <c r="S49" i="1" s="1"/>
  <c r="AG49" i="1"/>
  <c r="Z40" i="1"/>
  <c r="AA40" i="1" s="1"/>
  <c r="AG37" i="1"/>
  <c r="W25" i="1"/>
  <c r="U25" i="1" s="1"/>
  <c r="X25" i="1" s="1"/>
  <c r="R25" i="1" s="1"/>
  <c r="S25" i="1" s="1"/>
  <c r="AG25" i="1"/>
  <c r="BH62" i="1"/>
  <c r="AG88" i="1"/>
  <c r="Z38" i="1"/>
  <c r="AA38" i="1" s="1"/>
  <c r="BD218" i="1"/>
  <c r="Y218" i="1"/>
  <c r="W66" i="1"/>
  <c r="U66" i="1" s="1"/>
  <c r="X66" i="1" s="1"/>
  <c r="R66" i="1" s="1"/>
  <c r="S66" i="1" s="1"/>
  <c r="AG66" i="1"/>
  <c r="W45" i="1"/>
  <c r="U45" i="1" s="1"/>
  <c r="X45" i="1" s="1"/>
  <c r="R45" i="1" s="1"/>
  <c r="S45" i="1" s="1"/>
  <c r="AG45" i="1"/>
  <c r="AB30" i="1"/>
  <c r="AF30" i="1" s="1"/>
  <c r="AI30" i="1"/>
  <c r="AI233" i="1"/>
  <c r="AB233" i="1"/>
  <c r="AF233" i="1" s="1"/>
  <c r="AH233" i="1"/>
  <c r="AG221" i="1"/>
  <c r="AG192" i="1"/>
  <c r="Z201" i="1"/>
  <c r="AA201" i="1" s="1"/>
  <c r="Y174" i="1"/>
  <c r="BD174" i="1"/>
  <c r="BF174" i="1" s="1"/>
  <c r="Z113" i="1"/>
  <c r="AA113" i="1" s="1"/>
  <c r="AB94" i="1"/>
  <c r="AF94" i="1" s="1"/>
  <c r="AI94" i="1"/>
  <c r="AJ94" i="1" s="1"/>
  <c r="Z78" i="1"/>
  <c r="AA78" i="1" s="1"/>
  <c r="AG67" i="1"/>
  <c r="W67" i="1"/>
  <c r="U67" i="1" s="1"/>
  <c r="X67" i="1" s="1"/>
  <c r="R67" i="1" s="1"/>
  <c r="S67" i="1" s="1"/>
  <c r="AI242" i="1"/>
  <c r="AB242" i="1"/>
  <c r="AF242" i="1" s="1"/>
  <c r="AG241" i="1"/>
  <c r="AG212" i="1"/>
  <c r="AG199" i="1"/>
  <c r="W247" i="1"/>
  <c r="U247" i="1" s="1"/>
  <c r="X247" i="1" s="1"/>
  <c r="R247" i="1" s="1"/>
  <c r="S247" i="1" s="1"/>
  <c r="AG247" i="1"/>
  <c r="BF240" i="1"/>
  <c r="AB206" i="1"/>
  <c r="AF206" i="1" s="1"/>
  <c r="AI206" i="1"/>
  <c r="AH206" i="1"/>
  <c r="Z209" i="1"/>
  <c r="AA209" i="1" s="1"/>
  <c r="W171" i="1"/>
  <c r="U171" i="1" s="1"/>
  <c r="X171" i="1" s="1"/>
  <c r="R171" i="1" s="1"/>
  <c r="S171" i="1" s="1"/>
  <c r="AG171" i="1"/>
  <c r="AG154" i="1"/>
  <c r="W154" i="1"/>
  <c r="U154" i="1" s="1"/>
  <c r="X154" i="1" s="1"/>
  <c r="R154" i="1" s="1"/>
  <c r="S154" i="1" s="1"/>
  <c r="BD141" i="1"/>
  <c r="Y141" i="1"/>
  <c r="AG175" i="1"/>
  <c r="AG245" i="1"/>
  <c r="W245" i="1"/>
  <c r="U245" i="1" s="1"/>
  <c r="X245" i="1" s="1"/>
  <c r="R245" i="1" s="1"/>
  <c r="S245" i="1" s="1"/>
  <c r="AG229" i="1"/>
  <c r="W229" i="1"/>
  <c r="U229" i="1" s="1"/>
  <c r="X229" i="1" s="1"/>
  <c r="R229" i="1" s="1"/>
  <c r="S229" i="1" s="1"/>
  <c r="AH242" i="1"/>
  <c r="AG226" i="1"/>
  <c r="Z226" i="1"/>
  <c r="AA226" i="1" s="1"/>
  <c r="AG239" i="1"/>
  <c r="BF225" i="1"/>
  <c r="Z196" i="1"/>
  <c r="AA196" i="1" s="1"/>
  <c r="W146" i="1"/>
  <c r="U146" i="1" s="1"/>
  <c r="X146" i="1" s="1"/>
  <c r="R146" i="1" s="1"/>
  <c r="S146" i="1" s="1"/>
  <c r="AG146" i="1"/>
  <c r="AB191" i="1"/>
  <c r="AF191" i="1" s="1"/>
  <c r="AI191" i="1"/>
  <c r="AJ191" i="1" s="1"/>
  <c r="W191" i="1"/>
  <c r="U191" i="1" s="1"/>
  <c r="X191" i="1" s="1"/>
  <c r="R191" i="1" s="1"/>
  <c r="S191" i="1" s="1"/>
  <c r="AG248" i="1"/>
  <c r="Z239" i="1"/>
  <c r="AA239" i="1" s="1"/>
  <c r="Z246" i="1"/>
  <c r="AA246" i="1" s="1"/>
  <c r="BH241" i="1"/>
  <c r="AG237" i="1"/>
  <c r="W237" i="1"/>
  <c r="U237" i="1" s="1"/>
  <c r="X237" i="1" s="1"/>
  <c r="R237" i="1" s="1"/>
  <c r="S237" i="1" s="1"/>
  <c r="Z241" i="1"/>
  <c r="AA241" i="1" s="1"/>
  <c r="BH227" i="1"/>
  <c r="BH239" i="1"/>
  <c r="Z219" i="1"/>
  <c r="AA219" i="1" s="1"/>
  <c r="Z217" i="1"/>
  <c r="AA217" i="1" s="1"/>
  <c r="AG193" i="1"/>
  <c r="W193" i="1"/>
  <c r="U193" i="1" s="1"/>
  <c r="X193" i="1" s="1"/>
  <c r="R193" i="1" s="1"/>
  <c r="S193" i="1" s="1"/>
  <c r="AG210" i="1"/>
  <c r="W210" i="1"/>
  <c r="U210" i="1" s="1"/>
  <c r="X210" i="1" s="1"/>
  <c r="R210" i="1" s="1"/>
  <c r="S210" i="1" s="1"/>
  <c r="W189" i="1"/>
  <c r="U189" i="1" s="1"/>
  <c r="X189" i="1" s="1"/>
  <c r="R189" i="1" s="1"/>
  <c r="S189" i="1" s="1"/>
  <c r="AG189" i="1"/>
  <c r="Z203" i="1"/>
  <c r="AA203" i="1" s="1"/>
  <c r="Z208" i="1"/>
  <c r="AA208" i="1" s="1"/>
  <c r="W172" i="1"/>
  <c r="U172" i="1" s="1"/>
  <c r="X172" i="1" s="1"/>
  <c r="R172" i="1" s="1"/>
  <c r="S172" i="1" s="1"/>
  <c r="AG172" i="1"/>
  <c r="BH208" i="1"/>
  <c r="W206" i="1"/>
  <c r="U206" i="1" s="1"/>
  <c r="X206" i="1" s="1"/>
  <c r="R206" i="1" s="1"/>
  <c r="S206" i="1" s="1"/>
  <c r="AG206" i="1"/>
  <c r="Z205" i="1"/>
  <c r="AA205" i="1" s="1"/>
  <c r="Z210" i="1"/>
  <c r="AA210" i="1" s="1"/>
  <c r="AG170" i="1"/>
  <c r="Z212" i="1"/>
  <c r="AA212" i="1" s="1"/>
  <c r="W212" i="1" s="1"/>
  <c r="U212" i="1" s="1"/>
  <c r="X212" i="1" s="1"/>
  <c r="R212" i="1" s="1"/>
  <c r="S212" i="1" s="1"/>
  <c r="Z193" i="1"/>
  <c r="AA193" i="1" s="1"/>
  <c r="AG166" i="1"/>
  <c r="W166" i="1"/>
  <c r="U166" i="1" s="1"/>
  <c r="X166" i="1" s="1"/>
  <c r="R166" i="1" s="1"/>
  <c r="S166" i="1" s="1"/>
  <c r="Z178" i="1"/>
  <c r="AA178" i="1" s="1"/>
  <c r="Z153" i="1"/>
  <c r="AA153" i="1" s="1"/>
  <c r="Z190" i="1"/>
  <c r="AA190" i="1" s="1"/>
  <c r="Z176" i="1"/>
  <c r="AA176" i="1" s="1"/>
  <c r="W176" i="1" s="1"/>
  <c r="U176" i="1" s="1"/>
  <c r="X176" i="1" s="1"/>
  <c r="R176" i="1" s="1"/>
  <c r="S176" i="1" s="1"/>
  <c r="AG202" i="1"/>
  <c r="AG152" i="1"/>
  <c r="W152" i="1"/>
  <c r="U152" i="1" s="1"/>
  <c r="X152" i="1" s="1"/>
  <c r="R152" i="1" s="1"/>
  <c r="S152" i="1" s="1"/>
  <c r="AG194" i="1"/>
  <c r="W194" i="1"/>
  <c r="U194" i="1" s="1"/>
  <c r="X194" i="1" s="1"/>
  <c r="R194" i="1" s="1"/>
  <c r="S194" i="1" s="1"/>
  <c r="AG120" i="1"/>
  <c r="BH151" i="1"/>
  <c r="AG123" i="1"/>
  <c r="Z151" i="1"/>
  <c r="AA151" i="1" s="1"/>
  <c r="Z182" i="1"/>
  <c r="AA182" i="1" s="1"/>
  <c r="AG142" i="1"/>
  <c r="BH138" i="1"/>
  <c r="Z106" i="1"/>
  <c r="AA106" i="1" s="1"/>
  <c r="W106" i="1" s="1"/>
  <c r="U106" i="1" s="1"/>
  <c r="X106" i="1" s="1"/>
  <c r="R106" i="1" s="1"/>
  <c r="S106" i="1" s="1"/>
  <c r="W116" i="1"/>
  <c r="U116" i="1" s="1"/>
  <c r="X116" i="1" s="1"/>
  <c r="R116" i="1" s="1"/>
  <c r="S116" i="1" s="1"/>
  <c r="AG116" i="1"/>
  <c r="AG200" i="1"/>
  <c r="BH178" i="1"/>
  <c r="AH145" i="1"/>
  <c r="W160" i="1"/>
  <c r="U160" i="1" s="1"/>
  <c r="X160" i="1" s="1"/>
  <c r="R160" i="1" s="1"/>
  <c r="S160" i="1" s="1"/>
  <c r="AG160" i="1"/>
  <c r="Z119" i="1"/>
  <c r="AA119" i="1" s="1"/>
  <c r="W119" i="1" s="1"/>
  <c r="U119" i="1" s="1"/>
  <c r="X119" i="1" s="1"/>
  <c r="R119" i="1" s="1"/>
  <c r="S119" i="1" s="1"/>
  <c r="Z97" i="1"/>
  <c r="AA97" i="1" s="1"/>
  <c r="AG117" i="1"/>
  <c r="AG94" i="1"/>
  <c r="W94" i="1"/>
  <c r="U94" i="1" s="1"/>
  <c r="X94" i="1" s="1"/>
  <c r="R94" i="1" s="1"/>
  <c r="S94" i="1" s="1"/>
  <c r="BH92" i="1"/>
  <c r="AI84" i="1"/>
  <c r="AJ84" i="1" s="1"/>
  <c r="W84" i="1"/>
  <c r="U84" i="1" s="1"/>
  <c r="X84" i="1" s="1"/>
  <c r="R84" i="1" s="1"/>
  <c r="S84" i="1" s="1"/>
  <c r="AB84" i="1"/>
  <c r="AF84" i="1" s="1"/>
  <c r="AG96" i="1"/>
  <c r="W96" i="1"/>
  <c r="U96" i="1" s="1"/>
  <c r="X96" i="1" s="1"/>
  <c r="R96" i="1" s="1"/>
  <c r="S96" i="1" s="1"/>
  <c r="BF69" i="1"/>
  <c r="BH69" i="1"/>
  <c r="Z73" i="1"/>
  <c r="AA73" i="1" s="1"/>
  <c r="AG58" i="1"/>
  <c r="W58" i="1"/>
  <c r="U58" i="1" s="1"/>
  <c r="X58" i="1" s="1"/>
  <c r="R58" i="1" s="1"/>
  <c r="S58" i="1" s="1"/>
  <c r="AI114" i="1"/>
  <c r="AJ114" i="1" s="1"/>
  <c r="AB114" i="1"/>
  <c r="AF114" i="1" s="1"/>
  <c r="AG129" i="1"/>
  <c r="Z83" i="1"/>
  <c r="AA83" i="1" s="1"/>
  <c r="AH94" i="1"/>
  <c r="AG21" i="1"/>
  <c r="AB49" i="1"/>
  <c r="AF49" i="1" s="1"/>
  <c r="AI49" i="1"/>
  <c r="AJ49" i="1" s="1"/>
  <c r="Z52" i="1"/>
  <c r="AA52" i="1" s="1"/>
  <c r="Z44" i="1"/>
  <c r="AA44" i="1" s="1"/>
  <c r="Z56" i="1"/>
  <c r="AA56" i="1" s="1"/>
  <c r="AG60" i="1"/>
  <c r="AG22" i="1"/>
  <c r="W22" i="1"/>
  <c r="U22" i="1" s="1"/>
  <c r="X22" i="1" s="1"/>
  <c r="R22" i="1" s="1"/>
  <c r="S22" i="1" s="1"/>
  <c r="Z87" i="1"/>
  <c r="AA87" i="1" s="1"/>
  <c r="Z36" i="1"/>
  <c r="AA36" i="1" s="1"/>
  <c r="W36" i="1" s="1"/>
  <c r="U36" i="1" s="1"/>
  <c r="X36" i="1" s="1"/>
  <c r="R36" i="1" s="1"/>
  <c r="S36" i="1" s="1"/>
  <c r="AG34" i="1"/>
  <c r="W34" i="1"/>
  <c r="U34" i="1" s="1"/>
  <c r="X34" i="1" s="1"/>
  <c r="R34" i="1" s="1"/>
  <c r="S34" i="1" s="1"/>
  <c r="Z55" i="1"/>
  <c r="AA55" i="1" s="1"/>
  <c r="Z42" i="1"/>
  <c r="AA42" i="1" s="1"/>
  <c r="AG224" i="1"/>
  <c r="AG213" i="1"/>
  <c r="Z168" i="1"/>
  <c r="AA168" i="1" s="1"/>
  <c r="AB160" i="1"/>
  <c r="AF160" i="1" s="1"/>
  <c r="AI160" i="1"/>
  <c r="AJ160" i="1" s="1"/>
  <c r="AB116" i="1"/>
  <c r="AF116" i="1" s="1"/>
  <c r="AI116" i="1"/>
  <c r="AH116" i="1"/>
  <c r="W90" i="1"/>
  <c r="U90" i="1" s="1"/>
  <c r="X90" i="1" s="1"/>
  <c r="R90" i="1" s="1"/>
  <c r="S90" i="1" s="1"/>
  <c r="AG90" i="1"/>
  <c r="AG23" i="1"/>
  <c r="W23" i="1"/>
  <c r="U23" i="1" s="1"/>
  <c r="X23" i="1" s="1"/>
  <c r="R23" i="1" s="1"/>
  <c r="S23" i="1" s="1"/>
  <c r="Z34" i="1"/>
  <c r="AA34" i="1" s="1"/>
  <c r="W233" i="1"/>
  <c r="U233" i="1" s="1"/>
  <c r="X233" i="1" s="1"/>
  <c r="R233" i="1" s="1"/>
  <c r="S233" i="1" s="1"/>
  <c r="BH213" i="1"/>
  <c r="BD149" i="1"/>
  <c r="Y149" i="1"/>
  <c r="AH172" i="1"/>
  <c r="Z170" i="1"/>
  <c r="AA170" i="1" s="1"/>
  <c r="Z158" i="1"/>
  <c r="AA158" i="1" s="1"/>
  <c r="BD81" i="1"/>
  <c r="BF81" i="1" s="1"/>
  <c r="Y81" i="1"/>
  <c r="Z108" i="1"/>
  <c r="AA108" i="1" s="1"/>
  <c r="W80" i="1"/>
  <c r="U80" i="1" s="1"/>
  <c r="X80" i="1" s="1"/>
  <c r="R80" i="1" s="1"/>
  <c r="S80" i="1" s="1"/>
  <c r="Z21" i="1"/>
  <c r="AA21" i="1" s="1"/>
  <c r="Z225" i="1"/>
  <c r="AA225" i="1" s="1"/>
  <c r="Z224" i="1"/>
  <c r="AA224" i="1" s="1"/>
  <c r="Z200" i="1"/>
  <c r="AA200" i="1" s="1"/>
  <c r="Z215" i="1"/>
  <c r="AA215" i="1" s="1"/>
  <c r="W236" i="1"/>
  <c r="U236" i="1" s="1"/>
  <c r="X236" i="1" s="1"/>
  <c r="R236" i="1" s="1"/>
  <c r="S236" i="1" s="1"/>
  <c r="AG236" i="1"/>
  <c r="BD228" i="1"/>
  <c r="BF228" i="1" s="1"/>
  <c r="Y228" i="1"/>
  <c r="AG230" i="1"/>
  <c r="W230" i="1"/>
  <c r="U230" i="1" s="1"/>
  <c r="X230" i="1" s="1"/>
  <c r="R230" i="1" s="1"/>
  <c r="S230" i="1" s="1"/>
  <c r="W235" i="1"/>
  <c r="U235" i="1" s="1"/>
  <c r="X235" i="1" s="1"/>
  <c r="R235" i="1" s="1"/>
  <c r="S235" i="1" s="1"/>
  <c r="AG235" i="1"/>
  <c r="AG242" i="1"/>
  <c r="W242" i="1"/>
  <c r="U242" i="1" s="1"/>
  <c r="X242" i="1" s="1"/>
  <c r="R242" i="1" s="1"/>
  <c r="S242" i="1" s="1"/>
  <c r="Z216" i="1"/>
  <c r="AA216" i="1" s="1"/>
  <c r="W240" i="1"/>
  <c r="U240" i="1" s="1"/>
  <c r="X240" i="1" s="1"/>
  <c r="R240" i="1" s="1"/>
  <c r="S240" i="1" s="1"/>
  <c r="AG240" i="1"/>
  <c r="AI232" i="1"/>
  <c r="AJ232" i="1" s="1"/>
  <c r="AB232" i="1"/>
  <c r="AF232" i="1" s="1"/>
  <c r="AH232" i="1"/>
  <c r="Z238" i="1"/>
  <c r="AA238" i="1" s="1"/>
  <c r="AH234" i="1"/>
  <c r="BH237" i="1"/>
  <c r="AG227" i="1"/>
  <c r="W227" i="1"/>
  <c r="U227" i="1" s="1"/>
  <c r="X227" i="1" s="1"/>
  <c r="R227" i="1" s="1"/>
  <c r="S227" i="1" s="1"/>
  <c r="Y221" i="1"/>
  <c r="BD221" i="1"/>
  <c r="BF221" i="1" s="1"/>
  <c r="Z223" i="1"/>
  <c r="AA223" i="1" s="1"/>
  <c r="W223" i="1" s="1"/>
  <c r="U223" i="1" s="1"/>
  <c r="X223" i="1" s="1"/>
  <c r="R223" i="1" s="1"/>
  <c r="S223" i="1" s="1"/>
  <c r="Z213" i="1"/>
  <c r="AA213" i="1" s="1"/>
  <c r="AG219" i="1"/>
  <c r="W219" i="1"/>
  <c r="U219" i="1" s="1"/>
  <c r="X219" i="1" s="1"/>
  <c r="R219" i="1" s="1"/>
  <c r="S219" i="1" s="1"/>
  <c r="AG209" i="1"/>
  <c r="AG217" i="1"/>
  <c r="W217" i="1"/>
  <c r="U217" i="1" s="1"/>
  <c r="X217" i="1" s="1"/>
  <c r="R217" i="1" s="1"/>
  <c r="S217" i="1" s="1"/>
  <c r="W198" i="1"/>
  <c r="U198" i="1" s="1"/>
  <c r="X198" i="1" s="1"/>
  <c r="R198" i="1" s="1"/>
  <c r="S198" i="1" s="1"/>
  <c r="AG198" i="1"/>
  <c r="W164" i="1"/>
  <c r="U164" i="1" s="1"/>
  <c r="X164" i="1" s="1"/>
  <c r="R164" i="1" s="1"/>
  <c r="S164" i="1" s="1"/>
  <c r="AG164" i="1"/>
  <c r="BD181" i="1"/>
  <c r="BF181" i="1" s="1"/>
  <c r="Y181" i="1"/>
  <c r="BF210" i="1"/>
  <c r="BH210" i="1"/>
  <c r="BD175" i="1"/>
  <c r="Y175" i="1"/>
  <c r="AG139" i="1"/>
  <c r="W139" i="1"/>
  <c r="U139" i="1" s="1"/>
  <c r="X139" i="1" s="1"/>
  <c r="R139" i="1" s="1"/>
  <c r="S139" i="1" s="1"/>
  <c r="BH202" i="1"/>
  <c r="Z163" i="1"/>
  <c r="AA163" i="1" s="1"/>
  <c r="W163" i="1" s="1"/>
  <c r="U163" i="1" s="1"/>
  <c r="X163" i="1" s="1"/>
  <c r="R163" i="1" s="1"/>
  <c r="S163" i="1" s="1"/>
  <c r="BH148" i="1"/>
  <c r="AG174" i="1"/>
  <c r="AG148" i="1"/>
  <c r="W148" i="1"/>
  <c r="U148" i="1" s="1"/>
  <c r="X148" i="1" s="1"/>
  <c r="R148" i="1" s="1"/>
  <c r="S148" i="1" s="1"/>
  <c r="Z180" i="1"/>
  <c r="AA180" i="1" s="1"/>
  <c r="Z150" i="1"/>
  <c r="AA150" i="1" s="1"/>
  <c r="Z118" i="1"/>
  <c r="AA118" i="1" s="1"/>
  <c r="AG118" i="1"/>
  <c r="AG109" i="1"/>
  <c r="W134" i="1"/>
  <c r="U134" i="1" s="1"/>
  <c r="X134" i="1" s="1"/>
  <c r="R134" i="1" s="1"/>
  <c r="S134" i="1" s="1"/>
  <c r="AG104" i="1"/>
  <c r="W104" i="1"/>
  <c r="U104" i="1" s="1"/>
  <c r="X104" i="1" s="1"/>
  <c r="R104" i="1" s="1"/>
  <c r="S104" i="1" s="1"/>
  <c r="W130" i="1"/>
  <c r="U130" i="1" s="1"/>
  <c r="X130" i="1" s="1"/>
  <c r="R130" i="1" s="1"/>
  <c r="S130" i="1" s="1"/>
  <c r="AI115" i="1"/>
  <c r="AB115" i="1"/>
  <c r="AF115" i="1" s="1"/>
  <c r="AH115" i="1"/>
  <c r="BH200" i="1"/>
  <c r="AG140" i="1"/>
  <c r="AH122" i="1"/>
  <c r="Z109" i="1"/>
  <c r="AA109" i="1" s="1"/>
  <c r="BH135" i="1"/>
  <c r="AH107" i="1"/>
  <c r="AI144" i="1"/>
  <c r="AJ144" i="1" s="1"/>
  <c r="AH144" i="1"/>
  <c r="AB144" i="1"/>
  <c r="AF144" i="1" s="1"/>
  <c r="AG92" i="1"/>
  <c r="Z147" i="1"/>
  <c r="AA147" i="1" s="1"/>
  <c r="Z120" i="1"/>
  <c r="AA120" i="1" s="1"/>
  <c r="AG83" i="1"/>
  <c r="BD60" i="1"/>
  <c r="BF60" i="1" s="1"/>
  <c r="Y60" i="1"/>
  <c r="W72" i="1"/>
  <c r="U72" i="1" s="1"/>
  <c r="X72" i="1" s="1"/>
  <c r="R72" i="1" s="1"/>
  <c r="S72" i="1" s="1"/>
  <c r="Z111" i="1"/>
  <c r="AA111" i="1" s="1"/>
  <c r="AG61" i="1"/>
  <c r="W61" i="1"/>
  <c r="U61" i="1" s="1"/>
  <c r="X61" i="1" s="1"/>
  <c r="R61" i="1" s="1"/>
  <c r="S61" i="1" s="1"/>
  <c r="Z61" i="1"/>
  <c r="AA61" i="1" s="1"/>
  <c r="BH57" i="1"/>
  <c r="AG32" i="1"/>
  <c r="BH18" i="1"/>
  <c r="BF104" i="1"/>
  <c r="BH22" i="1"/>
  <c r="BD32" i="1"/>
  <c r="Y32" i="1"/>
  <c r="Z68" i="1"/>
  <c r="AA68" i="1" s="1"/>
  <c r="W68" i="1" s="1"/>
  <c r="U68" i="1" s="1"/>
  <c r="X68" i="1" s="1"/>
  <c r="R68" i="1" s="1"/>
  <c r="S68" i="1" s="1"/>
  <c r="W39" i="1"/>
  <c r="U39" i="1" s="1"/>
  <c r="X39" i="1" s="1"/>
  <c r="R39" i="1" s="1"/>
  <c r="S39" i="1" s="1"/>
  <c r="AG39" i="1"/>
  <c r="Z31" i="1"/>
  <c r="AA31" i="1" s="1"/>
  <c r="AB91" i="1"/>
  <c r="AF91" i="1" s="1"/>
  <c r="AI91" i="1"/>
  <c r="AJ91" i="1" s="1"/>
  <c r="AG29" i="1"/>
  <c r="Z43" i="1"/>
  <c r="AA43" i="1" s="1"/>
  <c r="AI64" i="1"/>
  <c r="AH64" i="1"/>
  <c r="AB64" i="1"/>
  <c r="AF64" i="1" s="1"/>
  <c r="Z51" i="1"/>
  <c r="AA51" i="1" s="1"/>
  <c r="W51" i="1" s="1"/>
  <c r="U51" i="1" s="1"/>
  <c r="X51" i="1" s="1"/>
  <c r="R51" i="1" s="1"/>
  <c r="S51" i="1" s="1"/>
  <c r="AI170" i="1" l="1"/>
  <c r="AH170" i="1"/>
  <c r="AB170" i="1"/>
  <c r="AF170" i="1" s="1"/>
  <c r="AI87" i="1"/>
  <c r="AB87" i="1"/>
  <c r="AF87" i="1" s="1"/>
  <c r="AH87" i="1"/>
  <c r="AB129" i="1"/>
  <c r="AF129" i="1" s="1"/>
  <c r="AI129" i="1"/>
  <c r="AJ129" i="1" s="1"/>
  <c r="AH129" i="1"/>
  <c r="AJ184" i="1"/>
  <c r="AB142" i="1"/>
  <c r="AF142" i="1" s="1"/>
  <c r="AH142" i="1"/>
  <c r="AI142" i="1"/>
  <c r="AJ142" i="1" s="1"/>
  <c r="AB37" i="1"/>
  <c r="AF37" i="1" s="1"/>
  <c r="AI37" i="1"/>
  <c r="AH37" i="1"/>
  <c r="AB86" i="1"/>
  <c r="AF86" i="1" s="1"/>
  <c r="AI86" i="1"/>
  <c r="AH86" i="1"/>
  <c r="AB132" i="1"/>
  <c r="AF132" i="1" s="1"/>
  <c r="AI132" i="1"/>
  <c r="AH132" i="1"/>
  <c r="AB207" i="1"/>
  <c r="AF207" i="1" s="1"/>
  <c r="AI207" i="1"/>
  <c r="AJ207" i="1" s="1"/>
  <c r="AH207" i="1"/>
  <c r="AB25" i="1"/>
  <c r="AF25" i="1" s="1"/>
  <c r="AH25" i="1"/>
  <c r="AI25" i="1"/>
  <c r="AJ25" i="1" s="1"/>
  <c r="W87" i="1"/>
  <c r="U87" i="1" s="1"/>
  <c r="X87" i="1" s="1"/>
  <c r="R87" i="1" s="1"/>
  <c r="S87" i="1" s="1"/>
  <c r="AI20" i="1"/>
  <c r="AB20" i="1"/>
  <c r="AF20" i="1" s="1"/>
  <c r="AH20" i="1"/>
  <c r="AI105" i="1"/>
  <c r="AB105" i="1"/>
  <c r="AF105" i="1" s="1"/>
  <c r="AH105" i="1"/>
  <c r="AI156" i="1"/>
  <c r="AB156" i="1"/>
  <c r="AF156" i="1" s="1"/>
  <c r="AH156" i="1"/>
  <c r="AB185" i="1"/>
  <c r="AF185" i="1" s="1"/>
  <c r="AI185" i="1"/>
  <c r="AJ185" i="1" s="1"/>
  <c r="AH185" i="1"/>
  <c r="AB179" i="1"/>
  <c r="AF179" i="1" s="1"/>
  <c r="AI179" i="1"/>
  <c r="W179" i="1"/>
  <c r="U179" i="1" s="1"/>
  <c r="X179" i="1" s="1"/>
  <c r="R179" i="1" s="1"/>
  <c r="S179" i="1" s="1"/>
  <c r="AH179" i="1"/>
  <c r="AI231" i="1"/>
  <c r="AB231" i="1"/>
  <c r="AF231" i="1" s="1"/>
  <c r="AH231" i="1"/>
  <c r="W231" i="1"/>
  <c r="U231" i="1" s="1"/>
  <c r="X231" i="1" s="1"/>
  <c r="R231" i="1" s="1"/>
  <c r="S231" i="1" s="1"/>
  <c r="AB197" i="1"/>
  <c r="AF197" i="1" s="1"/>
  <c r="AI197" i="1"/>
  <c r="AH197" i="1"/>
  <c r="W20" i="1"/>
  <c r="U20" i="1" s="1"/>
  <c r="X20" i="1" s="1"/>
  <c r="R20" i="1" s="1"/>
  <c r="S20" i="1" s="1"/>
  <c r="AJ112" i="1"/>
  <c r="AJ22" i="1"/>
  <c r="AB219" i="1"/>
  <c r="AF219" i="1" s="1"/>
  <c r="AI219" i="1"/>
  <c r="AJ219" i="1" s="1"/>
  <c r="AH219" i="1"/>
  <c r="AB244" i="1"/>
  <c r="AF244" i="1" s="1"/>
  <c r="AI244" i="1"/>
  <c r="AH244" i="1"/>
  <c r="W244" i="1"/>
  <c r="U244" i="1" s="1"/>
  <c r="X244" i="1" s="1"/>
  <c r="R244" i="1" s="1"/>
  <c r="S244" i="1" s="1"/>
  <c r="AI125" i="1"/>
  <c r="AJ125" i="1" s="1"/>
  <c r="AB125" i="1"/>
  <c r="AF125" i="1" s="1"/>
  <c r="AH125" i="1"/>
  <c r="AB31" i="1"/>
  <c r="AF31" i="1" s="1"/>
  <c r="AI31" i="1"/>
  <c r="AH31" i="1"/>
  <c r="AB178" i="1"/>
  <c r="AF178" i="1" s="1"/>
  <c r="AI178" i="1"/>
  <c r="AH178" i="1"/>
  <c r="AI85" i="1"/>
  <c r="AJ85" i="1" s="1"/>
  <c r="AB85" i="1"/>
  <c r="AF85" i="1" s="1"/>
  <c r="AH85" i="1"/>
  <c r="AI131" i="1"/>
  <c r="AH131" i="1"/>
  <c r="AB131" i="1"/>
  <c r="AF131" i="1" s="1"/>
  <c r="W131" i="1"/>
  <c r="U131" i="1" s="1"/>
  <c r="X131" i="1" s="1"/>
  <c r="R131" i="1" s="1"/>
  <c r="S131" i="1" s="1"/>
  <c r="AB109" i="1"/>
  <c r="AF109" i="1" s="1"/>
  <c r="AI109" i="1"/>
  <c r="AJ109" i="1" s="1"/>
  <c r="AH109" i="1"/>
  <c r="AB118" i="1"/>
  <c r="AF118" i="1" s="1"/>
  <c r="AI118" i="1"/>
  <c r="AH118" i="1"/>
  <c r="Z175" i="1"/>
  <c r="AA175" i="1" s="1"/>
  <c r="AB213" i="1"/>
  <c r="AF213" i="1" s="1"/>
  <c r="AI213" i="1"/>
  <c r="AJ213" i="1" s="1"/>
  <c r="AH213" i="1"/>
  <c r="AB210" i="1"/>
  <c r="AF210" i="1" s="1"/>
  <c r="AI210" i="1"/>
  <c r="AH210" i="1"/>
  <c r="Z141" i="1"/>
  <c r="AA141" i="1" s="1"/>
  <c r="AJ233" i="1"/>
  <c r="AB121" i="1"/>
  <c r="AF121" i="1" s="1"/>
  <c r="AI121" i="1"/>
  <c r="AH121" i="1"/>
  <c r="BF24" i="1"/>
  <c r="BH24" i="1"/>
  <c r="Z117" i="1"/>
  <c r="AA117" i="1" s="1"/>
  <c r="AJ172" i="1"/>
  <c r="AB54" i="1"/>
  <c r="AF54" i="1" s="1"/>
  <c r="AI54" i="1"/>
  <c r="AH54" i="1"/>
  <c r="W185" i="1"/>
  <c r="U185" i="1" s="1"/>
  <c r="X185" i="1" s="1"/>
  <c r="R185" i="1" s="1"/>
  <c r="S185" i="1" s="1"/>
  <c r="W197" i="1"/>
  <c r="U197" i="1" s="1"/>
  <c r="X197" i="1" s="1"/>
  <c r="R197" i="1" s="1"/>
  <c r="S197" i="1" s="1"/>
  <c r="BF32" i="1"/>
  <c r="BH32" i="1"/>
  <c r="AH226" i="1"/>
  <c r="AB226" i="1"/>
  <c r="AF226" i="1" s="1"/>
  <c r="AI226" i="1"/>
  <c r="AB70" i="1"/>
  <c r="AF70" i="1" s="1"/>
  <c r="AI70" i="1"/>
  <c r="AJ70" i="1" s="1"/>
  <c r="AH70" i="1"/>
  <c r="AI204" i="1"/>
  <c r="AH204" i="1"/>
  <c r="AB204" i="1"/>
  <c r="AF204" i="1" s="1"/>
  <c r="AI138" i="1"/>
  <c r="AJ138" i="1" s="1"/>
  <c r="AB138" i="1"/>
  <c r="AF138" i="1" s="1"/>
  <c r="AH138" i="1"/>
  <c r="BF167" i="1"/>
  <c r="BH167" i="1"/>
  <c r="AB108" i="1"/>
  <c r="AF108" i="1" s="1"/>
  <c r="AI108" i="1"/>
  <c r="AJ108" i="1" s="1"/>
  <c r="AH108" i="1"/>
  <c r="AI52" i="1"/>
  <c r="AJ52" i="1" s="1"/>
  <c r="AB52" i="1"/>
  <c r="AF52" i="1" s="1"/>
  <c r="W52" i="1"/>
  <c r="U52" i="1" s="1"/>
  <c r="X52" i="1" s="1"/>
  <c r="R52" i="1" s="1"/>
  <c r="S52" i="1" s="1"/>
  <c r="AH52" i="1"/>
  <c r="AH209" i="1"/>
  <c r="AI209" i="1"/>
  <c r="AJ209" i="1" s="1"/>
  <c r="AB209" i="1"/>
  <c r="AF209" i="1" s="1"/>
  <c r="Z174" i="1"/>
  <c r="AA174" i="1" s="1"/>
  <c r="AJ103" i="1"/>
  <c r="AB248" i="1"/>
  <c r="AF248" i="1" s="1"/>
  <c r="AI248" i="1"/>
  <c r="AJ248" i="1" s="1"/>
  <c r="AH248" i="1"/>
  <c r="AJ64" i="1"/>
  <c r="AI111" i="1"/>
  <c r="AB111" i="1"/>
  <c r="AF111" i="1" s="1"/>
  <c r="AH111" i="1"/>
  <c r="AJ115" i="1"/>
  <c r="Z149" i="1"/>
  <c r="AA149" i="1" s="1"/>
  <c r="BH81" i="1"/>
  <c r="AB168" i="1"/>
  <c r="AF168" i="1" s="1"/>
  <c r="AI168" i="1"/>
  <c r="W168" i="1"/>
  <c r="U168" i="1" s="1"/>
  <c r="X168" i="1" s="1"/>
  <c r="R168" i="1" s="1"/>
  <c r="S168" i="1" s="1"/>
  <c r="AH168" i="1"/>
  <c r="W129" i="1"/>
  <c r="U129" i="1" s="1"/>
  <c r="X129" i="1" s="1"/>
  <c r="R129" i="1" s="1"/>
  <c r="S129" i="1" s="1"/>
  <c r="AI106" i="1"/>
  <c r="AJ106" i="1" s="1"/>
  <c r="AB106" i="1"/>
  <c r="AF106" i="1" s="1"/>
  <c r="AH106" i="1"/>
  <c r="AB78" i="1"/>
  <c r="AF78" i="1" s="1"/>
  <c r="AI78" i="1"/>
  <c r="AJ78" i="1" s="1"/>
  <c r="AH78" i="1"/>
  <c r="W78" i="1"/>
  <c r="U78" i="1" s="1"/>
  <c r="X78" i="1" s="1"/>
  <c r="R78" i="1" s="1"/>
  <c r="S78" i="1" s="1"/>
  <c r="BF218" i="1"/>
  <c r="BH218" i="1"/>
  <c r="W37" i="1"/>
  <c r="U37" i="1" s="1"/>
  <c r="X37" i="1" s="1"/>
  <c r="R37" i="1" s="1"/>
  <c r="S37" i="1" s="1"/>
  <c r="AI48" i="1"/>
  <c r="AB48" i="1"/>
  <c r="AF48" i="1" s="1"/>
  <c r="AH48" i="1"/>
  <c r="W48" i="1"/>
  <c r="U48" i="1" s="1"/>
  <c r="X48" i="1" s="1"/>
  <c r="R48" i="1" s="1"/>
  <c r="S48" i="1" s="1"/>
  <c r="AB88" i="1"/>
  <c r="AF88" i="1" s="1"/>
  <c r="AH88" i="1"/>
  <c r="AI88" i="1"/>
  <c r="AJ88" i="1" s="1"/>
  <c r="AB29" i="1"/>
  <c r="AF29" i="1" s="1"/>
  <c r="AI29" i="1"/>
  <c r="AH29" i="1"/>
  <c r="AI137" i="1"/>
  <c r="AH137" i="1"/>
  <c r="AB137" i="1"/>
  <c r="AF137" i="1" s="1"/>
  <c r="AI43" i="1"/>
  <c r="W43" i="1"/>
  <c r="U43" i="1" s="1"/>
  <c r="X43" i="1" s="1"/>
  <c r="R43" i="1" s="1"/>
  <c r="S43" i="1" s="1"/>
  <c r="AB43" i="1"/>
  <c r="AF43" i="1" s="1"/>
  <c r="AH43" i="1"/>
  <c r="W118" i="1"/>
  <c r="U118" i="1" s="1"/>
  <c r="X118" i="1" s="1"/>
  <c r="R118" i="1" s="1"/>
  <c r="S118" i="1" s="1"/>
  <c r="BF175" i="1"/>
  <c r="BH175" i="1"/>
  <c r="Z228" i="1"/>
  <c r="AA228" i="1" s="1"/>
  <c r="AI224" i="1"/>
  <c r="AJ224" i="1" s="1"/>
  <c r="AB224" i="1"/>
  <c r="AF224" i="1" s="1"/>
  <c r="AH224" i="1"/>
  <c r="Z81" i="1"/>
  <c r="AA81" i="1" s="1"/>
  <c r="BF149" i="1"/>
  <c r="BH149" i="1"/>
  <c r="AI55" i="1"/>
  <c r="AB55" i="1"/>
  <c r="AF55" i="1" s="1"/>
  <c r="AH55" i="1"/>
  <c r="AB241" i="1"/>
  <c r="AF241" i="1" s="1"/>
  <c r="AI241" i="1"/>
  <c r="AH241" i="1"/>
  <c r="AI239" i="1"/>
  <c r="AJ239" i="1" s="1"/>
  <c r="AB239" i="1"/>
  <c r="AF239" i="1" s="1"/>
  <c r="AH239" i="1"/>
  <c r="AB196" i="1"/>
  <c r="AF196" i="1" s="1"/>
  <c r="AI196" i="1"/>
  <c r="W196" i="1"/>
  <c r="U196" i="1" s="1"/>
  <c r="X196" i="1" s="1"/>
  <c r="R196" i="1" s="1"/>
  <c r="S196" i="1" s="1"/>
  <c r="AH196" i="1"/>
  <c r="BF141" i="1"/>
  <c r="BH141" i="1"/>
  <c r="AJ206" i="1"/>
  <c r="AB201" i="1"/>
  <c r="AF201" i="1" s="1"/>
  <c r="AI201" i="1"/>
  <c r="AJ201" i="1" s="1"/>
  <c r="AH201" i="1"/>
  <c r="AJ30" i="1"/>
  <c r="AB38" i="1"/>
  <c r="AF38" i="1" s="1"/>
  <c r="AI38" i="1"/>
  <c r="AH38" i="1"/>
  <c r="AB40" i="1"/>
  <c r="AF40" i="1" s="1"/>
  <c r="AI40" i="1"/>
  <c r="AH40" i="1"/>
  <c r="W178" i="1"/>
  <c r="U178" i="1" s="1"/>
  <c r="X178" i="1" s="1"/>
  <c r="R178" i="1" s="1"/>
  <c r="S178" i="1" s="1"/>
  <c r="BH228" i="1"/>
  <c r="AJ235" i="1"/>
  <c r="AI66" i="1"/>
  <c r="AB66" i="1"/>
  <c r="AF66" i="1" s="1"/>
  <c r="AH66" i="1"/>
  <c r="AB39" i="1"/>
  <c r="AF39" i="1" s="1"/>
  <c r="AH39" i="1"/>
  <c r="AI39" i="1"/>
  <c r="AB124" i="1"/>
  <c r="AF124" i="1" s="1"/>
  <c r="AI124" i="1"/>
  <c r="AH124" i="1"/>
  <c r="AB229" i="1"/>
  <c r="AF229" i="1" s="1"/>
  <c r="AI229" i="1"/>
  <c r="AJ229" i="1" s="1"/>
  <c r="AH229" i="1"/>
  <c r="AB33" i="1"/>
  <c r="AF33" i="1" s="1"/>
  <c r="AH33" i="1"/>
  <c r="AI33" i="1"/>
  <c r="AJ58" i="1"/>
  <c r="AI63" i="1"/>
  <c r="AB63" i="1"/>
  <c r="AF63" i="1" s="1"/>
  <c r="AH63" i="1"/>
  <c r="Z100" i="1"/>
  <c r="AA100" i="1" s="1"/>
  <c r="W111" i="1"/>
  <c r="U111" i="1" s="1"/>
  <c r="X111" i="1" s="1"/>
  <c r="R111" i="1" s="1"/>
  <c r="S111" i="1" s="1"/>
  <c r="AJ187" i="1"/>
  <c r="AJ188" i="1"/>
  <c r="W207" i="1"/>
  <c r="U207" i="1" s="1"/>
  <c r="X207" i="1" s="1"/>
  <c r="R207" i="1" s="1"/>
  <c r="S207" i="1" s="1"/>
  <c r="AB76" i="1"/>
  <c r="AF76" i="1" s="1"/>
  <c r="AI76" i="1"/>
  <c r="AJ76" i="1" s="1"/>
  <c r="AH76" i="1"/>
  <c r="W76" i="1"/>
  <c r="U76" i="1" s="1"/>
  <c r="X76" i="1" s="1"/>
  <c r="R76" i="1" s="1"/>
  <c r="S76" i="1" s="1"/>
  <c r="AB82" i="1"/>
  <c r="AF82" i="1" s="1"/>
  <c r="AI82" i="1"/>
  <c r="AH82" i="1"/>
  <c r="W85" i="1"/>
  <c r="U85" i="1" s="1"/>
  <c r="X85" i="1" s="1"/>
  <c r="R85" i="1" s="1"/>
  <c r="S85" i="1" s="1"/>
  <c r="W137" i="1"/>
  <c r="U137" i="1" s="1"/>
  <c r="X137" i="1" s="1"/>
  <c r="R137" i="1" s="1"/>
  <c r="S137" i="1" s="1"/>
  <c r="AI148" i="1"/>
  <c r="AJ148" i="1" s="1"/>
  <c r="AB148" i="1"/>
  <c r="AF148" i="1" s="1"/>
  <c r="AH148" i="1"/>
  <c r="AI133" i="1"/>
  <c r="AB133" i="1"/>
  <c r="AF133" i="1" s="1"/>
  <c r="AH133" i="1"/>
  <c r="AB183" i="1"/>
  <c r="AF183" i="1" s="1"/>
  <c r="AI183" i="1"/>
  <c r="AH183" i="1"/>
  <c r="AB222" i="1"/>
  <c r="AF222" i="1" s="1"/>
  <c r="AI222" i="1"/>
  <c r="AJ222" i="1" s="1"/>
  <c r="AH222" i="1"/>
  <c r="AB237" i="1"/>
  <c r="AF237" i="1" s="1"/>
  <c r="AH237" i="1"/>
  <c r="AI237" i="1"/>
  <c r="AJ237" i="1" s="1"/>
  <c r="AB46" i="1"/>
  <c r="AF46" i="1" s="1"/>
  <c r="AI46" i="1"/>
  <c r="AJ46" i="1" s="1"/>
  <c r="AH46" i="1"/>
  <c r="W204" i="1"/>
  <c r="U204" i="1" s="1"/>
  <c r="X204" i="1" s="1"/>
  <c r="R204" i="1" s="1"/>
  <c r="S204" i="1" s="1"/>
  <c r="AJ145" i="1"/>
  <c r="AJ146" i="1"/>
  <c r="AB83" i="1"/>
  <c r="AF83" i="1" s="1"/>
  <c r="AI83" i="1"/>
  <c r="AH83" i="1"/>
  <c r="AB246" i="1"/>
  <c r="AF246" i="1" s="1"/>
  <c r="AI246" i="1"/>
  <c r="AH246" i="1"/>
  <c r="W70" i="1"/>
  <c r="U70" i="1" s="1"/>
  <c r="X70" i="1" s="1"/>
  <c r="R70" i="1" s="1"/>
  <c r="S70" i="1" s="1"/>
  <c r="AB202" i="1"/>
  <c r="AF202" i="1" s="1"/>
  <c r="AI202" i="1"/>
  <c r="AH202" i="1"/>
  <c r="AB147" i="1"/>
  <c r="AF147" i="1" s="1"/>
  <c r="AI147" i="1"/>
  <c r="AJ147" i="1" s="1"/>
  <c r="AH147" i="1"/>
  <c r="W147" i="1"/>
  <c r="U147" i="1" s="1"/>
  <c r="X147" i="1" s="1"/>
  <c r="R147" i="1" s="1"/>
  <c r="S147" i="1" s="1"/>
  <c r="AI200" i="1"/>
  <c r="AB200" i="1"/>
  <c r="AF200" i="1" s="1"/>
  <c r="AH200" i="1"/>
  <c r="AI73" i="1"/>
  <c r="AB73" i="1"/>
  <c r="AF73" i="1" s="1"/>
  <c r="AH73" i="1"/>
  <c r="W73" i="1"/>
  <c r="U73" i="1" s="1"/>
  <c r="X73" i="1" s="1"/>
  <c r="R73" i="1" s="1"/>
  <c r="S73" i="1" s="1"/>
  <c r="W226" i="1"/>
  <c r="U226" i="1" s="1"/>
  <c r="X226" i="1" s="1"/>
  <c r="R226" i="1" s="1"/>
  <c r="S226" i="1" s="1"/>
  <c r="AB110" i="1"/>
  <c r="AF110" i="1" s="1"/>
  <c r="AI110" i="1"/>
  <c r="AH110" i="1"/>
  <c r="Z24" i="1"/>
  <c r="AA24" i="1" s="1"/>
  <c r="AI216" i="1"/>
  <c r="AJ216" i="1" s="1"/>
  <c r="AB216" i="1"/>
  <c r="AF216" i="1" s="1"/>
  <c r="AH216" i="1"/>
  <c r="W213" i="1"/>
  <c r="U213" i="1" s="1"/>
  <c r="X213" i="1" s="1"/>
  <c r="R213" i="1" s="1"/>
  <c r="S213" i="1" s="1"/>
  <c r="AB173" i="1"/>
  <c r="AF173" i="1" s="1"/>
  <c r="AI173" i="1"/>
  <c r="AH173" i="1"/>
  <c r="Z220" i="1"/>
  <c r="AA220" i="1" s="1"/>
  <c r="AJ122" i="1"/>
  <c r="W86" i="1"/>
  <c r="U86" i="1" s="1"/>
  <c r="X86" i="1" s="1"/>
  <c r="R86" i="1" s="1"/>
  <c r="S86" i="1" s="1"/>
  <c r="AI96" i="1"/>
  <c r="AJ96" i="1" s="1"/>
  <c r="AH96" i="1"/>
  <c r="AB96" i="1"/>
  <c r="AF96" i="1" s="1"/>
  <c r="AI140" i="1"/>
  <c r="AB140" i="1"/>
  <c r="AF140" i="1" s="1"/>
  <c r="AH140" i="1"/>
  <c r="AI177" i="1"/>
  <c r="AH177" i="1"/>
  <c r="AB177" i="1"/>
  <c r="AF177" i="1" s="1"/>
  <c r="W177" i="1"/>
  <c r="U177" i="1" s="1"/>
  <c r="X177" i="1" s="1"/>
  <c r="R177" i="1" s="1"/>
  <c r="S177" i="1" s="1"/>
  <c r="AB71" i="1"/>
  <c r="AF71" i="1" s="1"/>
  <c r="AI71" i="1"/>
  <c r="AH71" i="1"/>
  <c r="AB120" i="1"/>
  <c r="AF120" i="1" s="1"/>
  <c r="AI120" i="1"/>
  <c r="AH120" i="1"/>
  <c r="AI153" i="1"/>
  <c r="AB153" i="1"/>
  <c r="AF153" i="1" s="1"/>
  <c r="AH153" i="1"/>
  <c r="AB74" i="1"/>
  <c r="AF74" i="1" s="1"/>
  <c r="AI74" i="1"/>
  <c r="AH74" i="1"/>
  <c r="AB41" i="1"/>
  <c r="AF41" i="1" s="1"/>
  <c r="AH41" i="1"/>
  <c r="AI41" i="1"/>
  <c r="W170" i="1"/>
  <c r="U170" i="1" s="1"/>
  <c r="X170" i="1" s="1"/>
  <c r="R170" i="1" s="1"/>
  <c r="S170" i="1" s="1"/>
  <c r="Z60" i="1"/>
  <c r="AA60" i="1" s="1"/>
  <c r="AB150" i="1"/>
  <c r="AF150" i="1" s="1"/>
  <c r="AI150" i="1"/>
  <c r="AJ150" i="1" s="1"/>
  <c r="W150" i="1"/>
  <c r="U150" i="1" s="1"/>
  <c r="X150" i="1" s="1"/>
  <c r="R150" i="1" s="1"/>
  <c r="S150" i="1" s="1"/>
  <c r="AH150" i="1"/>
  <c r="AB238" i="1"/>
  <c r="AF238" i="1" s="1"/>
  <c r="AI238" i="1"/>
  <c r="AH238" i="1"/>
  <c r="W238" i="1"/>
  <c r="U238" i="1" s="1"/>
  <c r="X238" i="1" s="1"/>
  <c r="R238" i="1" s="1"/>
  <c r="S238" i="1" s="1"/>
  <c r="W132" i="1"/>
  <c r="U132" i="1" s="1"/>
  <c r="X132" i="1" s="1"/>
  <c r="R132" i="1" s="1"/>
  <c r="S132" i="1" s="1"/>
  <c r="BH117" i="1"/>
  <c r="AI211" i="1"/>
  <c r="AB211" i="1"/>
  <c r="AF211" i="1" s="1"/>
  <c r="AH211" i="1"/>
  <c r="AB18" i="1"/>
  <c r="AF18" i="1" s="1"/>
  <c r="AI18" i="1"/>
  <c r="AH18" i="1"/>
  <c r="AB93" i="1"/>
  <c r="AF93" i="1" s="1"/>
  <c r="AI93" i="1"/>
  <c r="AJ93" i="1" s="1"/>
  <c r="AH93" i="1"/>
  <c r="AB169" i="1"/>
  <c r="AF169" i="1" s="1"/>
  <c r="AI169" i="1"/>
  <c r="AJ169" i="1" s="1"/>
  <c r="AH169" i="1"/>
  <c r="Z199" i="1"/>
  <c r="AA199" i="1" s="1"/>
  <c r="AI240" i="1"/>
  <c r="AJ240" i="1" s="1"/>
  <c r="AB240" i="1"/>
  <c r="AF240" i="1" s="1"/>
  <c r="AH240" i="1"/>
  <c r="AB68" i="1"/>
  <c r="AF68" i="1" s="1"/>
  <c r="AI68" i="1"/>
  <c r="AJ68" i="1" s="1"/>
  <c r="AH68" i="1"/>
  <c r="W140" i="1"/>
  <c r="U140" i="1" s="1"/>
  <c r="X140" i="1" s="1"/>
  <c r="R140" i="1" s="1"/>
  <c r="S140" i="1" s="1"/>
  <c r="AI56" i="1"/>
  <c r="AJ56" i="1" s="1"/>
  <c r="AB56" i="1"/>
  <c r="AF56" i="1" s="1"/>
  <c r="W56" i="1"/>
  <c r="U56" i="1" s="1"/>
  <c r="X56" i="1" s="1"/>
  <c r="R56" i="1" s="1"/>
  <c r="S56" i="1" s="1"/>
  <c r="AH56" i="1"/>
  <c r="W142" i="1"/>
  <c r="U142" i="1" s="1"/>
  <c r="X142" i="1" s="1"/>
  <c r="R142" i="1" s="1"/>
  <c r="S142" i="1" s="1"/>
  <c r="W120" i="1"/>
  <c r="U120" i="1" s="1"/>
  <c r="X120" i="1" s="1"/>
  <c r="R120" i="1" s="1"/>
  <c r="S120" i="1" s="1"/>
  <c r="AB193" i="1"/>
  <c r="AF193" i="1" s="1"/>
  <c r="AI193" i="1"/>
  <c r="AH193" i="1"/>
  <c r="AB203" i="1"/>
  <c r="AF203" i="1" s="1"/>
  <c r="AI203" i="1"/>
  <c r="AJ203" i="1" s="1"/>
  <c r="W203" i="1"/>
  <c r="U203" i="1" s="1"/>
  <c r="X203" i="1" s="1"/>
  <c r="R203" i="1" s="1"/>
  <c r="S203" i="1" s="1"/>
  <c r="AH203" i="1"/>
  <c r="AI217" i="1"/>
  <c r="AJ217" i="1" s="1"/>
  <c r="AH217" i="1"/>
  <c r="AB217" i="1"/>
  <c r="AF217" i="1" s="1"/>
  <c r="W241" i="1"/>
  <c r="U241" i="1" s="1"/>
  <c r="X241" i="1" s="1"/>
  <c r="R241" i="1" s="1"/>
  <c r="S241" i="1" s="1"/>
  <c r="W88" i="1"/>
  <c r="U88" i="1" s="1"/>
  <c r="X88" i="1" s="1"/>
  <c r="R88" i="1" s="1"/>
  <c r="S88" i="1" s="1"/>
  <c r="AB102" i="1"/>
  <c r="AF102" i="1" s="1"/>
  <c r="AI102" i="1"/>
  <c r="AH102" i="1"/>
  <c r="AB159" i="1"/>
  <c r="AF159" i="1" s="1"/>
  <c r="AH159" i="1"/>
  <c r="AI159" i="1"/>
  <c r="AJ159" i="1" s="1"/>
  <c r="BH220" i="1"/>
  <c r="BF220" i="1"/>
  <c r="W159" i="1"/>
  <c r="U159" i="1" s="1"/>
  <c r="X159" i="1" s="1"/>
  <c r="R159" i="1" s="1"/>
  <c r="S159" i="1" s="1"/>
  <c r="W138" i="1"/>
  <c r="U138" i="1" s="1"/>
  <c r="X138" i="1" s="1"/>
  <c r="R138" i="1" s="1"/>
  <c r="S138" i="1" s="1"/>
  <c r="AI195" i="1"/>
  <c r="AJ195" i="1" s="1"/>
  <c r="AB195" i="1"/>
  <c r="AF195" i="1" s="1"/>
  <c r="AH195" i="1"/>
  <c r="W246" i="1"/>
  <c r="U246" i="1" s="1"/>
  <c r="X246" i="1" s="1"/>
  <c r="R246" i="1" s="1"/>
  <c r="S246" i="1" s="1"/>
  <c r="AB79" i="1"/>
  <c r="AF79" i="1" s="1"/>
  <c r="AI79" i="1"/>
  <c r="AJ79" i="1" s="1"/>
  <c r="W79" i="1"/>
  <c r="U79" i="1" s="1"/>
  <c r="X79" i="1" s="1"/>
  <c r="R79" i="1" s="1"/>
  <c r="S79" i="1" s="1"/>
  <c r="AH79" i="1"/>
  <c r="W110" i="1"/>
  <c r="U110" i="1" s="1"/>
  <c r="X110" i="1" s="1"/>
  <c r="R110" i="1" s="1"/>
  <c r="S110" i="1" s="1"/>
  <c r="AI89" i="1"/>
  <c r="AB89" i="1"/>
  <c r="AF89" i="1" s="1"/>
  <c r="AH89" i="1"/>
  <c r="BF123" i="1"/>
  <c r="BH123" i="1"/>
  <c r="W216" i="1"/>
  <c r="U216" i="1" s="1"/>
  <c r="X216" i="1" s="1"/>
  <c r="R216" i="1" s="1"/>
  <c r="S216" i="1" s="1"/>
  <c r="BF214" i="1"/>
  <c r="BH214" i="1"/>
  <c r="W102" i="1"/>
  <c r="U102" i="1" s="1"/>
  <c r="X102" i="1" s="1"/>
  <c r="R102" i="1" s="1"/>
  <c r="S102" i="1" s="1"/>
  <c r="W82" i="1"/>
  <c r="U82" i="1" s="1"/>
  <c r="X82" i="1" s="1"/>
  <c r="R82" i="1" s="1"/>
  <c r="S82" i="1" s="1"/>
  <c r="W169" i="1"/>
  <c r="U169" i="1" s="1"/>
  <c r="X169" i="1" s="1"/>
  <c r="R169" i="1" s="1"/>
  <c r="S169" i="1" s="1"/>
  <c r="AB186" i="1"/>
  <c r="AF186" i="1" s="1"/>
  <c r="AI186" i="1"/>
  <c r="AH186" i="1"/>
  <c r="BF199" i="1"/>
  <c r="BH199" i="1"/>
  <c r="AJ245" i="1"/>
  <c r="W54" i="1"/>
  <c r="U54" i="1" s="1"/>
  <c r="X54" i="1" s="1"/>
  <c r="R54" i="1" s="1"/>
  <c r="S54" i="1" s="1"/>
  <c r="AB19" i="1"/>
  <c r="AF19" i="1" s="1"/>
  <c r="AI19" i="1"/>
  <c r="AH19" i="1"/>
  <c r="AJ45" i="1"/>
  <c r="AJ127" i="1"/>
  <c r="AJ23" i="1"/>
  <c r="W29" i="1"/>
  <c r="U29" i="1" s="1"/>
  <c r="X29" i="1" s="1"/>
  <c r="R29" i="1" s="1"/>
  <c r="S29" i="1" s="1"/>
  <c r="W83" i="1"/>
  <c r="U83" i="1" s="1"/>
  <c r="X83" i="1" s="1"/>
  <c r="R83" i="1" s="1"/>
  <c r="S83" i="1" s="1"/>
  <c r="AI163" i="1"/>
  <c r="AB163" i="1"/>
  <c r="AF163" i="1" s="1"/>
  <c r="AH163" i="1"/>
  <c r="Z181" i="1"/>
  <c r="AA181" i="1" s="1"/>
  <c r="AB21" i="1"/>
  <c r="AF21" i="1" s="1"/>
  <c r="AI21" i="1"/>
  <c r="AJ21" i="1" s="1"/>
  <c r="AH21" i="1"/>
  <c r="AB158" i="1"/>
  <c r="AF158" i="1" s="1"/>
  <c r="AI158" i="1"/>
  <c r="AH158" i="1"/>
  <c r="AB34" i="1"/>
  <c r="AF34" i="1" s="1"/>
  <c r="AI34" i="1"/>
  <c r="AH34" i="1"/>
  <c r="AJ116" i="1"/>
  <c r="W224" i="1"/>
  <c r="U224" i="1" s="1"/>
  <c r="X224" i="1" s="1"/>
  <c r="R224" i="1" s="1"/>
  <c r="S224" i="1" s="1"/>
  <c r="W21" i="1"/>
  <c r="U21" i="1" s="1"/>
  <c r="X21" i="1" s="1"/>
  <c r="R21" i="1" s="1"/>
  <c r="S21" i="1" s="1"/>
  <c r="AI97" i="1"/>
  <c r="AJ97" i="1" s="1"/>
  <c r="AB97" i="1"/>
  <c r="AF97" i="1" s="1"/>
  <c r="W97" i="1"/>
  <c r="U97" i="1" s="1"/>
  <c r="X97" i="1" s="1"/>
  <c r="R97" i="1" s="1"/>
  <c r="S97" i="1" s="1"/>
  <c r="AH97" i="1"/>
  <c r="W200" i="1"/>
  <c r="U200" i="1" s="1"/>
  <c r="X200" i="1" s="1"/>
  <c r="R200" i="1" s="1"/>
  <c r="S200" i="1" s="1"/>
  <c r="AB182" i="1"/>
  <c r="AF182" i="1" s="1"/>
  <c r="AI182" i="1"/>
  <c r="AH182" i="1"/>
  <c r="AB190" i="1"/>
  <c r="AF190" i="1" s="1"/>
  <c r="AI190" i="1"/>
  <c r="AH190" i="1"/>
  <c r="W239" i="1"/>
  <c r="U239" i="1" s="1"/>
  <c r="X239" i="1" s="1"/>
  <c r="R239" i="1" s="1"/>
  <c r="S239" i="1" s="1"/>
  <c r="AB113" i="1"/>
  <c r="AF113" i="1" s="1"/>
  <c r="W113" i="1"/>
  <c r="U113" i="1" s="1"/>
  <c r="X113" i="1" s="1"/>
  <c r="R113" i="1" s="1"/>
  <c r="S113" i="1" s="1"/>
  <c r="AI113" i="1"/>
  <c r="AH113" i="1"/>
  <c r="W108" i="1"/>
  <c r="U108" i="1" s="1"/>
  <c r="X108" i="1" s="1"/>
  <c r="R108" i="1" s="1"/>
  <c r="S108" i="1" s="1"/>
  <c r="AB236" i="1"/>
  <c r="AF236" i="1" s="1"/>
  <c r="AI236" i="1"/>
  <c r="AJ236" i="1" s="1"/>
  <c r="AH236" i="1"/>
  <c r="BF192" i="1"/>
  <c r="BH192" i="1"/>
  <c r="AB67" i="1"/>
  <c r="AF67" i="1" s="1"/>
  <c r="AI67" i="1"/>
  <c r="AH67" i="1"/>
  <c r="W93" i="1"/>
  <c r="U93" i="1" s="1"/>
  <c r="X93" i="1" s="1"/>
  <c r="R93" i="1" s="1"/>
  <c r="S93" i="1" s="1"/>
  <c r="AJ17" i="1"/>
  <c r="W31" i="1"/>
  <c r="U31" i="1" s="1"/>
  <c r="X31" i="1" s="1"/>
  <c r="R31" i="1" s="1"/>
  <c r="S31" i="1" s="1"/>
  <c r="BH100" i="1"/>
  <c r="AI155" i="1"/>
  <c r="AB155" i="1"/>
  <c r="AF155" i="1" s="1"/>
  <c r="W155" i="1"/>
  <c r="U155" i="1" s="1"/>
  <c r="X155" i="1" s="1"/>
  <c r="R155" i="1" s="1"/>
  <c r="S155" i="1" s="1"/>
  <c r="AH155" i="1"/>
  <c r="AI154" i="1"/>
  <c r="AJ154" i="1" s="1"/>
  <c r="AB154" i="1"/>
  <c r="AF154" i="1" s="1"/>
  <c r="AH154" i="1"/>
  <c r="AJ166" i="1"/>
  <c r="AB198" i="1"/>
  <c r="AF198" i="1" s="1"/>
  <c r="AI198" i="1"/>
  <c r="AH198" i="1"/>
  <c r="AB50" i="1"/>
  <c r="AF50" i="1" s="1"/>
  <c r="AI50" i="1"/>
  <c r="AH50" i="1"/>
  <c r="AB62" i="1"/>
  <c r="AF62" i="1" s="1"/>
  <c r="AI62" i="1"/>
  <c r="AJ62" i="1" s="1"/>
  <c r="AH62" i="1"/>
  <c r="Z123" i="1"/>
  <c r="AA123" i="1" s="1"/>
  <c r="W153" i="1"/>
  <c r="U153" i="1" s="1"/>
  <c r="X153" i="1" s="1"/>
  <c r="R153" i="1" s="1"/>
  <c r="S153" i="1" s="1"/>
  <c r="Z214" i="1"/>
  <c r="AA214" i="1" s="1"/>
  <c r="AJ75" i="1"/>
  <c r="AJ59" i="1"/>
  <c r="W105" i="1"/>
  <c r="U105" i="1" s="1"/>
  <c r="X105" i="1" s="1"/>
  <c r="R105" i="1" s="1"/>
  <c r="S105" i="1" s="1"/>
  <c r="AI135" i="1"/>
  <c r="AB135" i="1"/>
  <c r="AF135" i="1" s="1"/>
  <c r="AH135" i="1"/>
  <c r="AJ161" i="1"/>
  <c r="AI227" i="1"/>
  <c r="AJ227" i="1" s="1"/>
  <c r="AH227" i="1"/>
  <c r="AB227" i="1"/>
  <c r="AF227" i="1" s="1"/>
  <c r="AB230" i="1"/>
  <c r="AF230" i="1" s="1"/>
  <c r="AI230" i="1"/>
  <c r="AH230" i="1"/>
  <c r="AJ243" i="1"/>
  <c r="AI47" i="1"/>
  <c r="AJ47" i="1" s="1"/>
  <c r="AB47" i="1"/>
  <c r="AF47" i="1" s="1"/>
  <c r="AH47" i="1"/>
  <c r="AH194" i="1"/>
  <c r="AI194" i="1"/>
  <c r="AB194" i="1"/>
  <c r="AF194" i="1" s="1"/>
  <c r="AJ27" i="1"/>
  <c r="AJ128" i="1"/>
  <c r="AI42" i="1"/>
  <c r="AJ42" i="1" s="1"/>
  <c r="AB42" i="1"/>
  <c r="AF42" i="1" s="1"/>
  <c r="AH42" i="1"/>
  <c r="W42" i="1"/>
  <c r="U42" i="1" s="1"/>
  <c r="X42" i="1" s="1"/>
  <c r="R42" i="1" s="1"/>
  <c r="S42" i="1" s="1"/>
  <c r="AB57" i="1"/>
  <c r="AF57" i="1" s="1"/>
  <c r="AI57" i="1"/>
  <c r="AH57" i="1"/>
  <c r="AJ164" i="1"/>
  <c r="AI119" i="1"/>
  <c r="AH119" i="1"/>
  <c r="AB119" i="1"/>
  <c r="AF119" i="1" s="1"/>
  <c r="Z218" i="1"/>
  <c r="AA218" i="1" s="1"/>
  <c r="AB223" i="1"/>
  <c r="AF223" i="1" s="1"/>
  <c r="AI223" i="1"/>
  <c r="AH223" i="1"/>
  <c r="AI225" i="1"/>
  <c r="AJ225" i="1" s="1"/>
  <c r="AH225" i="1"/>
  <c r="W225" i="1"/>
  <c r="U225" i="1" s="1"/>
  <c r="X225" i="1" s="1"/>
  <c r="R225" i="1" s="1"/>
  <c r="S225" i="1" s="1"/>
  <c r="AB225" i="1"/>
  <c r="AF225" i="1" s="1"/>
  <c r="AB176" i="1"/>
  <c r="AF176" i="1" s="1"/>
  <c r="AI176" i="1"/>
  <c r="AH176" i="1"/>
  <c r="AI205" i="1"/>
  <c r="AB205" i="1"/>
  <c r="AF205" i="1" s="1"/>
  <c r="AH205" i="1"/>
  <c r="W205" i="1"/>
  <c r="U205" i="1" s="1"/>
  <c r="X205" i="1" s="1"/>
  <c r="R205" i="1" s="1"/>
  <c r="S205" i="1" s="1"/>
  <c r="AB208" i="1"/>
  <c r="AF208" i="1" s="1"/>
  <c r="AI208" i="1"/>
  <c r="AJ208" i="1" s="1"/>
  <c r="AH208" i="1"/>
  <c r="W248" i="1"/>
  <c r="U248" i="1" s="1"/>
  <c r="X248" i="1" s="1"/>
  <c r="R248" i="1" s="1"/>
  <c r="S248" i="1" s="1"/>
  <c r="W57" i="1"/>
  <c r="U57" i="1" s="1"/>
  <c r="X57" i="1" s="1"/>
  <c r="R57" i="1" s="1"/>
  <c r="S57" i="1" s="1"/>
  <c r="AB65" i="1"/>
  <c r="AF65" i="1" s="1"/>
  <c r="AI65" i="1"/>
  <c r="AJ65" i="1" s="1"/>
  <c r="AH65" i="1"/>
  <c r="Z92" i="1"/>
  <c r="AA92" i="1" s="1"/>
  <c r="AB249" i="1"/>
  <c r="AF249" i="1" s="1"/>
  <c r="AI249" i="1"/>
  <c r="AH249" i="1"/>
  <c r="AJ189" i="1"/>
  <c r="AI51" i="1"/>
  <c r="AB51" i="1"/>
  <c r="AF51" i="1" s="1"/>
  <c r="AH51" i="1"/>
  <c r="Z32" i="1"/>
  <c r="AA32" i="1" s="1"/>
  <c r="AB61" i="1"/>
  <c r="AF61" i="1" s="1"/>
  <c r="AI61" i="1"/>
  <c r="AH61" i="1"/>
  <c r="W109" i="1"/>
  <c r="U109" i="1" s="1"/>
  <c r="X109" i="1" s="1"/>
  <c r="R109" i="1" s="1"/>
  <c r="S109" i="1" s="1"/>
  <c r="AH180" i="1"/>
  <c r="AB180" i="1"/>
  <c r="AF180" i="1" s="1"/>
  <c r="AI180" i="1"/>
  <c r="AJ180" i="1" s="1"/>
  <c r="W209" i="1"/>
  <c r="U209" i="1" s="1"/>
  <c r="X209" i="1" s="1"/>
  <c r="R209" i="1" s="1"/>
  <c r="S209" i="1" s="1"/>
  <c r="Z221" i="1"/>
  <c r="AA221" i="1" s="1"/>
  <c r="AB215" i="1"/>
  <c r="AF215" i="1" s="1"/>
  <c r="AI215" i="1"/>
  <c r="AJ215" i="1" s="1"/>
  <c r="AH215" i="1"/>
  <c r="AI36" i="1"/>
  <c r="AJ36" i="1" s="1"/>
  <c r="AB36" i="1"/>
  <c r="AF36" i="1" s="1"/>
  <c r="AH36" i="1"/>
  <c r="AI44" i="1"/>
  <c r="AB44" i="1"/>
  <c r="AF44" i="1" s="1"/>
  <c r="AH44" i="1"/>
  <c r="W44" i="1"/>
  <c r="U44" i="1" s="1"/>
  <c r="X44" i="1" s="1"/>
  <c r="R44" i="1" s="1"/>
  <c r="S44" i="1" s="1"/>
  <c r="AB151" i="1"/>
  <c r="AF151" i="1" s="1"/>
  <c r="AI151" i="1"/>
  <c r="AJ151" i="1" s="1"/>
  <c r="AH151" i="1"/>
  <c r="AB212" i="1"/>
  <c r="AF212" i="1" s="1"/>
  <c r="AI212" i="1"/>
  <c r="AH212" i="1"/>
  <c r="AJ242" i="1"/>
  <c r="AB69" i="1"/>
  <c r="AF69" i="1" s="1"/>
  <c r="AI69" i="1"/>
  <c r="AH69" i="1"/>
  <c r="AI104" i="1"/>
  <c r="AJ104" i="1" s="1"/>
  <c r="AH104" i="1"/>
  <c r="AB104" i="1"/>
  <c r="AF104" i="1" s="1"/>
  <c r="AI139" i="1"/>
  <c r="AB139" i="1"/>
  <c r="AF139" i="1" s="1"/>
  <c r="AH139" i="1"/>
  <c r="BH174" i="1"/>
  <c r="Z192" i="1"/>
  <c r="AA192" i="1" s="1"/>
  <c r="W208" i="1"/>
  <c r="U208" i="1" s="1"/>
  <c r="X208" i="1" s="1"/>
  <c r="R208" i="1" s="1"/>
  <c r="S208" i="1" s="1"/>
  <c r="BH60" i="1"/>
  <c r="AB101" i="1"/>
  <c r="AF101" i="1" s="1"/>
  <c r="AH101" i="1"/>
  <c r="AI101" i="1"/>
  <c r="AJ101" i="1" s="1"/>
  <c r="AJ152" i="1"/>
  <c r="W195" i="1"/>
  <c r="U195" i="1" s="1"/>
  <c r="X195" i="1" s="1"/>
  <c r="R195" i="1" s="1"/>
  <c r="S195" i="1" s="1"/>
  <c r="AB26" i="1"/>
  <c r="AF26" i="1" s="1"/>
  <c r="AI26" i="1"/>
  <c r="AH26" i="1"/>
  <c r="W26" i="1"/>
  <c r="U26" i="1" s="1"/>
  <c r="X26" i="1" s="1"/>
  <c r="R26" i="1" s="1"/>
  <c r="S26" i="1" s="1"/>
  <c r="W125" i="1"/>
  <c r="U125" i="1" s="1"/>
  <c r="X125" i="1" s="1"/>
  <c r="R125" i="1" s="1"/>
  <c r="S125" i="1" s="1"/>
  <c r="W158" i="1"/>
  <c r="U158" i="1" s="1"/>
  <c r="X158" i="1" s="1"/>
  <c r="R158" i="1" s="1"/>
  <c r="S158" i="1" s="1"/>
  <c r="W180" i="1"/>
  <c r="U180" i="1" s="1"/>
  <c r="X180" i="1" s="1"/>
  <c r="R180" i="1" s="1"/>
  <c r="S180" i="1" s="1"/>
  <c r="W173" i="1"/>
  <c r="U173" i="1" s="1"/>
  <c r="X173" i="1" s="1"/>
  <c r="R173" i="1" s="1"/>
  <c r="S173" i="1" s="1"/>
  <c r="W89" i="1"/>
  <c r="U89" i="1" s="1"/>
  <c r="X89" i="1" s="1"/>
  <c r="R89" i="1" s="1"/>
  <c r="S89" i="1" s="1"/>
  <c r="W41" i="1"/>
  <c r="U41" i="1" s="1"/>
  <c r="X41" i="1" s="1"/>
  <c r="R41" i="1" s="1"/>
  <c r="S41" i="1" s="1"/>
  <c r="AI35" i="1"/>
  <c r="W35" i="1"/>
  <c r="U35" i="1" s="1"/>
  <c r="X35" i="1" s="1"/>
  <c r="R35" i="1" s="1"/>
  <c r="S35" i="1" s="1"/>
  <c r="AB35" i="1"/>
  <c r="AF35" i="1" s="1"/>
  <c r="AH35" i="1"/>
  <c r="AI98" i="1"/>
  <c r="AB98" i="1"/>
  <c r="AF98" i="1" s="1"/>
  <c r="W98" i="1"/>
  <c r="U98" i="1" s="1"/>
  <c r="X98" i="1" s="1"/>
  <c r="R98" i="1" s="1"/>
  <c r="S98" i="1" s="1"/>
  <c r="AH98" i="1"/>
  <c r="Z167" i="1"/>
  <c r="AA167" i="1" s="1"/>
  <c r="W190" i="1"/>
  <c r="U190" i="1" s="1"/>
  <c r="X190" i="1" s="1"/>
  <c r="R190" i="1" s="1"/>
  <c r="S190" i="1" s="1"/>
  <c r="AB247" i="1"/>
  <c r="AF247" i="1" s="1"/>
  <c r="AI247" i="1"/>
  <c r="AH247" i="1"/>
  <c r="AI90" i="1"/>
  <c r="AB90" i="1"/>
  <c r="AF90" i="1" s="1"/>
  <c r="AH90" i="1"/>
  <c r="AJ107" i="1"/>
  <c r="AJ171" i="1"/>
  <c r="AI174" i="1" l="1"/>
  <c r="AB174" i="1"/>
  <c r="AF174" i="1" s="1"/>
  <c r="AH174" i="1"/>
  <c r="W174" i="1"/>
  <c r="U174" i="1" s="1"/>
  <c r="X174" i="1" s="1"/>
  <c r="R174" i="1" s="1"/>
  <c r="S174" i="1" s="1"/>
  <c r="AJ37" i="1"/>
  <c r="AJ74" i="1"/>
  <c r="AJ139" i="1"/>
  <c r="AJ61" i="1"/>
  <c r="AJ205" i="1"/>
  <c r="AI24" i="1"/>
  <c r="AB24" i="1"/>
  <c r="AF24" i="1" s="1"/>
  <c r="AH24" i="1"/>
  <c r="W24" i="1"/>
  <c r="U24" i="1" s="1"/>
  <c r="X24" i="1" s="1"/>
  <c r="R24" i="1" s="1"/>
  <c r="S24" i="1" s="1"/>
  <c r="AJ83" i="1"/>
  <c r="AJ111" i="1"/>
  <c r="AH117" i="1"/>
  <c r="AI117" i="1"/>
  <c r="AB117" i="1"/>
  <c r="AF117" i="1" s="1"/>
  <c r="W117" i="1"/>
  <c r="U117" i="1" s="1"/>
  <c r="X117" i="1" s="1"/>
  <c r="R117" i="1" s="1"/>
  <c r="S117" i="1" s="1"/>
  <c r="AI141" i="1"/>
  <c r="AB141" i="1"/>
  <c r="AF141" i="1" s="1"/>
  <c r="AH141" i="1"/>
  <c r="W141" i="1"/>
  <c r="U141" i="1" s="1"/>
  <c r="X141" i="1" s="1"/>
  <c r="R141" i="1" s="1"/>
  <c r="S141" i="1" s="1"/>
  <c r="AB175" i="1"/>
  <c r="AF175" i="1" s="1"/>
  <c r="AI175" i="1"/>
  <c r="AH175" i="1"/>
  <c r="W175" i="1"/>
  <c r="U175" i="1" s="1"/>
  <c r="X175" i="1" s="1"/>
  <c r="R175" i="1" s="1"/>
  <c r="S175" i="1" s="1"/>
  <c r="AJ178" i="1"/>
  <c r="AJ231" i="1"/>
  <c r="AJ20" i="1"/>
  <c r="AJ51" i="1"/>
  <c r="AB214" i="1"/>
  <c r="AF214" i="1" s="1"/>
  <c r="AI214" i="1"/>
  <c r="W214" i="1"/>
  <c r="U214" i="1" s="1"/>
  <c r="X214" i="1" s="1"/>
  <c r="R214" i="1" s="1"/>
  <c r="S214" i="1" s="1"/>
  <c r="AH214" i="1"/>
  <c r="AI181" i="1"/>
  <c r="AB181" i="1"/>
  <c r="AF181" i="1" s="1"/>
  <c r="AH181" i="1"/>
  <c r="W181" i="1"/>
  <c r="U181" i="1" s="1"/>
  <c r="X181" i="1" s="1"/>
  <c r="R181" i="1" s="1"/>
  <c r="S181" i="1" s="1"/>
  <c r="AJ190" i="1"/>
  <c r="AJ183" i="1"/>
  <c r="AB167" i="1"/>
  <c r="AF167" i="1" s="1"/>
  <c r="AI167" i="1"/>
  <c r="AH167" i="1"/>
  <c r="W167" i="1"/>
  <c r="U167" i="1" s="1"/>
  <c r="X167" i="1" s="1"/>
  <c r="R167" i="1" s="1"/>
  <c r="S167" i="1" s="1"/>
  <c r="AB221" i="1"/>
  <c r="AF221" i="1" s="1"/>
  <c r="AI221" i="1"/>
  <c r="AH221" i="1"/>
  <c r="W221" i="1"/>
  <c r="U221" i="1" s="1"/>
  <c r="X221" i="1" s="1"/>
  <c r="R221" i="1" s="1"/>
  <c r="S221" i="1" s="1"/>
  <c r="AJ158" i="1"/>
  <c r="AJ140" i="1"/>
  <c r="AJ73" i="1"/>
  <c r="AJ66" i="1"/>
  <c r="AJ168" i="1"/>
  <c r="AJ212" i="1"/>
  <c r="AJ18" i="1"/>
  <c r="AJ173" i="1"/>
  <c r="AJ202" i="1"/>
  <c r="AJ124" i="1"/>
  <c r="AJ241" i="1"/>
  <c r="AI81" i="1"/>
  <c r="AB81" i="1"/>
  <c r="AF81" i="1" s="1"/>
  <c r="AH81" i="1"/>
  <c r="W81" i="1"/>
  <c r="U81" i="1" s="1"/>
  <c r="X81" i="1" s="1"/>
  <c r="R81" i="1" s="1"/>
  <c r="S81" i="1" s="1"/>
  <c r="AJ204" i="1"/>
  <c r="AJ132" i="1"/>
  <c r="AB220" i="1"/>
  <c r="AF220" i="1" s="1"/>
  <c r="AI220" i="1"/>
  <c r="W220" i="1"/>
  <c r="U220" i="1" s="1"/>
  <c r="X220" i="1" s="1"/>
  <c r="R220" i="1" s="1"/>
  <c r="S220" i="1" s="1"/>
  <c r="AH220" i="1"/>
  <c r="AI228" i="1"/>
  <c r="AJ228" i="1" s="1"/>
  <c r="AB228" i="1"/>
  <c r="AF228" i="1" s="1"/>
  <c r="AH228" i="1"/>
  <c r="W228" i="1"/>
  <c r="U228" i="1" s="1"/>
  <c r="X228" i="1" s="1"/>
  <c r="R228" i="1" s="1"/>
  <c r="S228" i="1" s="1"/>
  <c r="AJ119" i="1"/>
  <c r="AJ50" i="1"/>
  <c r="AJ186" i="1"/>
  <c r="AJ19" i="1"/>
  <c r="AB60" i="1"/>
  <c r="AF60" i="1" s="1"/>
  <c r="AI60" i="1"/>
  <c r="AJ60" i="1" s="1"/>
  <c r="AH60" i="1"/>
  <c r="W60" i="1"/>
  <c r="U60" i="1" s="1"/>
  <c r="X60" i="1" s="1"/>
  <c r="R60" i="1" s="1"/>
  <c r="S60" i="1" s="1"/>
  <c r="AJ71" i="1"/>
  <c r="AJ63" i="1"/>
  <c r="AJ38" i="1"/>
  <c r="AJ137" i="1"/>
  <c r="AJ35" i="1"/>
  <c r="AJ44" i="1"/>
  <c r="AJ249" i="1"/>
  <c r="AJ193" i="1"/>
  <c r="AI199" i="1"/>
  <c r="AB199" i="1"/>
  <c r="AF199" i="1" s="1"/>
  <c r="AH199" i="1"/>
  <c r="W199" i="1"/>
  <c r="U199" i="1" s="1"/>
  <c r="X199" i="1" s="1"/>
  <c r="R199" i="1" s="1"/>
  <c r="S199" i="1" s="1"/>
  <c r="AJ26" i="1"/>
  <c r="AB32" i="1"/>
  <c r="AF32" i="1" s="1"/>
  <c r="AI32" i="1"/>
  <c r="AH32" i="1"/>
  <c r="W32" i="1"/>
  <c r="U32" i="1" s="1"/>
  <c r="X32" i="1" s="1"/>
  <c r="R32" i="1" s="1"/>
  <c r="S32" i="1" s="1"/>
  <c r="AJ176" i="1"/>
  <c r="AJ57" i="1"/>
  <c r="AJ230" i="1"/>
  <c r="AJ135" i="1"/>
  <c r="AI123" i="1"/>
  <c r="AJ123" i="1" s="1"/>
  <c r="AH123" i="1"/>
  <c r="AB123" i="1"/>
  <c r="AF123" i="1" s="1"/>
  <c r="W123" i="1"/>
  <c r="U123" i="1" s="1"/>
  <c r="X123" i="1" s="1"/>
  <c r="R123" i="1" s="1"/>
  <c r="S123" i="1" s="1"/>
  <c r="AJ198" i="1"/>
  <c r="AJ113" i="1"/>
  <c r="AJ182" i="1"/>
  <c r="AJ238" i="1"/>
  <c r="AJ110" i="1"/>
  <c r="AJ82" i="1"/>
  <c r="AJ33" i="1"/>
  <c r="AJ29" i="1"/>
  <c r="AJ48" i="1"/>
  <c r="AJ244" i="1"/>
  <c r="AJ156" i="1"/>
  <c r="AJ87" i="1"/>
  <c r="AJ223" i="1"/>
  <c r="AJ67" i="1"/>
  <c r="AJ163" i="1"/>
  <c r="AJ90" i="1"/>
  <c r="AB192" i="1"/>
  <c r="AF192" i="1" s="1"/>
  <c r="AH192" i="1"/>
  <c r="AI192" i="1"/>
  <c r="AJ192" i="1" s="1"/>
  <c r="W192" i="1"/>
  <c r="U192" i="1" s="1"/>
  <c r="X192" i="1" s="1"/>
  <c r="R192" i="1" s="1"/>
  <c r="S192" i="1" s="1"/>
  <c r="AI218" i="1"/>
  <c r="AJ218" i="1" s="1"/>
  <c r="AB218" i="1"/>
  <c r="AF218" i="1" s="1"/>
  <c r="W218" i="1"/>
  <c r="U218" i="1" s="1"/>
  <c r="X218" i="1" s="1"/>
  <c r="R218" i="1" s="1"/>
  <c r="S218" i="1" s="1"/>
  <c r="AH218" i="1"/>
  <c r="AJ194" i="1"/>
  <c r="AJ155" i="1"/>
  <c r="AJ89" i="1"/>
  <c r="AJ41" i="1"/>
  <c r="AJ153" i="1"/>
  <c r="AJ200" i="1"/>
  <c r="AJ133" i="1"/>
  <c r="AJ39" i="1"/>
  <c r="AJ196" i="1"/>
  <c r="AB149" i="1"/>
  <c r="AF149" i="1" s="1"/>
  <c r="AI149" i="1"/>
  <c r="AH149" i="1"/>
  <c r="W149" i="1"/>
  <c r="U149" i="1" s="1"/>
  <c r="X149" i="1" s="1"/>
  <c r="R149" i="1" s="1"/>
  <c r="S149" i="1" s="1"/>
  <c r="AJ210" i="1"/>
  <c r="AJ118" i="1"/>
  <c r="AJ131" i="1"/>
  <c r="AJ31" i="1"/>
  <c r="AJ197" i="1"/>
  <c r="AJ179" i="1"/>
  <c r="AI92" i="1"/>
  <c r="AJ92" i="1" s="1"/>
  <c r="AB92" i="1"/>
  <c r="AF92" i="1" s="1"/>
  <c r="AH92" i="1"/>
  <c r="W92" i="1"/>
  <c r="U92" i="1" s="1"/>
  <c r="X92" i="1" s="1"/>
  <c r="R92" i="1" s="1"/>
  <c r="S92" i="1" s="1"/>
  <c r="AJ86" i="1"/>
  <c r="AJ247" i="1"/>
  <c r="AJ98" i="1"/>
  <c r="AJ69" i="1"/>
  <c r="AJ34" i="1"/>
  <c r="AJ102" i="1"/>
  <c r="AJ211" i="1"/>
  <c r="AJ120" i="1"/>
  <c r="AJ177" i="1"/>
  <c r="AJ246" i="1"/>
  <c r="AI100" i="1"/>
  <c r="AB100" i="1"/>
  <c r="AF100" i="1" s="1"/>
  <c r="AH100" i="1"/>
  <c r="W100" i="1"/>
  <c r="U100" i="1" s="1"/>
  <c r="X100" i="1" s="1"/>
  <c r="R100" i="1" s="1"/>
  <c r="S100" i="1" s="1"/>
  <c r="AJ40" i="1"/>
  <c r="AJ55" i="1"/>
  <c r="AJ43" i="1"/>
  <c r="AJ226" i="1"/>
  <c r="AJ54" i="1"/>
  <c r="AJ121" i="1"/>
  <c r="AJ105" i="1"/>
  <c r="AJ170" i="1"/>
  <c r="AJ221" i="1" l="1"/>
  <c r="AJ220" i="1"/>
  <c r="AJ199" i="1"/>
  <c r="AJ167" i="1"/>
  <c r="AJ181" i="1"/>
  <c r="AJ141" i="1"/>
  <c r="AJ24" i="1"/>
  <c r="AJ149" i="1"/>
  <c r="AJ100" i="1"/>
  <c r="AJ81" i="1"/>
  <c r="AJ32" i="1"/>
  <c r="AJ214" i="1"/>
  <c r="AJ175" i="1"/>
  <c r="AJ117" i="1"/>
  <c r="AJ174" i="1"/>
</calcChain>
</file>

<file path=xl/sharedStrings.xml><?xml version="1.0" encoding="utf-8"?>
<sst xmlns="http://schemas.openxmlformats.org/spreadsheetml/2006/main" count="3458" uniqueCount="706">
  <si>
    <t>File opened</t>
  </si>
  <si>
    <t>2020-03-12 11:12:11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</si>
  <si>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</si>
  <si>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</si>
  <si>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</si>
  <si>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</si>
  <si>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</si>
  <si>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</si>
  <si>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</si>
  <si>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</si>
  <si>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</si>
  <si>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</si>
  <si>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</si>
  <si>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{"oxygen": "21", "co2aspan2": "-0.0336155", "h2obspan2a": "0.0725379", "co2aspan2b": "0.293384", "co2bspan1": "1.00109", "h2obspan2": "0", "h2oaspan2a": "0.0719734", "h2obspan1": "1.00315", "co2bzero": "0.928899", "co2bspanconc1": "2488", "h2obspan2b": "0.0727663", "co2bspanconc2": "301.4", "h2obzero": "1.05718", "ssb_ref": "36084.5", "h2oaspan2b": "0.0723615", "chamberpressurezero": "2.65346", "h2oaspan2": "0", "flowazero": "0.30544", "co2azero": "0.926417", "h2oaspan1": "1.00539", "h2oaspanconc2": "0", "co2aspan2a": "0.295951", "co2aspanconc1": "2488", "co2bspan2b": "0.294103", "h2obspanconc1": "12.18", "h2oaspanconc1": "12.18", "tbzero": "-0.0746956", "co2aspanconc2": "301.4", "co2aspan1": "1.00127", "co2bspan2": "-0.0333406", "co2bspan2a": "0.296716", "tazero": "-0.144751", "flowmeterzero": "0.998881", "h2obspanconc2": "0", "flowbzero": "0.30558", "ssa_ref": "34010.6", "h2oazero": "1.04577"}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</si>
  <si>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</si>
  <si>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</si>
  <si>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</si>
  <si>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</si>
  <si>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</si>
  <si>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</si>
  <si>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</si>
  <si>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</si>
  <si>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</si>
  <si>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11:12:11</t>
  </si>
  <si>
    <t>Stability Definition:	Qamb_in (Meas): Std&lt;1 Per=20	CO2_r (Meas): Per=20	Tleaf (Meas): Std&lt;0.2 Per=20	A (GasEx): Std&lt;0.2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</si>
  <si>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</si>
  <si>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</si>
  <si>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</si>
  <si>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</si>
  <si>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</si>
  <si>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</si>
  <si>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</si>
  <si>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</si>
  <si>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</si>
  <si>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</si>
  <si>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</si>
  <si>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</si>
  <si>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</si>
  <si>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</si>
  <si>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</si>
  <si>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</si>
  <si>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</si>
  <si>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</si>
  <si>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</si>
  <si>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</si>
  <si>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</si>
  <si>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</si>
  <si>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</si>
  <si>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</si>
  <si>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</si>
  <si>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</si>
  <si>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</si>
  <si>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</si>
  <si>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</si>
  <si>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</si>
  <si>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</si>
  <si>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</si>
  <si>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</si>
  <si>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</si>
  <si>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</si>
  <si>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</si>
  <si>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</si>
  <si>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</si>
  <si>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</si>
  <si>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</si>
  <si>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</si>
  <si>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</si>
  <si>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</si>
  <si>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</si>
  <si>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4.0985 82.4218 390.529 639.528 868.537 1094.82 1268.44 1372.86</t>
  </si>
  <si>
    <t>Fs_true</t>
  </si>
  <si>
    <t>-0.275612 99.6043 402.087 601.147 800.199 1000.93 1199.98 1400.78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</si>
  <si>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</si>
  <si>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</si>
  <si>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</si>
  <si>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</si>
  <si>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</si>
  <si>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</si>
  <si>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</si>
  <si>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</si>
  <si>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</si>
  <si>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</si>
  <si>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</si>
  <si>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</si>
  <si>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</si>
  <si>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</si>
  <si>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</si>
  <si>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</si>
  <si>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</si>
  <si>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</si>
  <si>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</si>
  <si>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</si>
  <si>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</si>
  <si>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</si>
  <si>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</si>
  <si>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</si>
  <si>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</si>
  <si>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</si>
  <si>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</si>
  <si>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</si>
  <si>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</si>
  <si>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</si>
  <si>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</si>
  <si>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</si>
  <si>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</si>
  <si>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</si>
  <si>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</si>
  <si>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</si>
  <si>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</si>
  <si>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</si>
  <si>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</si>
  <si>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</si>
  <si>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</si>
  <si>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</si>
  <si>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</si>
  <si>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</si>
  <si>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</si>
  <si>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</si>
  <si>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</si>
  <si>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</si>
  <si>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</si>
  <si>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</si>
  <si>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</si>
  <si>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</si>
  <si>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</si>
  <si>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</si>
  <si>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</si>
  <si>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</si>
  <si>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</si>
  <si>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</si>
  <si>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</si>
  <si>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</si>
  <si>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</si>
  <si>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</si>
  <si>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</si>
  <si>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</si>
  <si>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</si>
  <si>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</si>
  <si>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</si>
  <si>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</si>
  <si>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</si>
  <si>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</si>
  <si>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</si>
  <si>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</si>
  <si>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</si>
  <si>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</si>
  <si>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</si>
  <si>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</si>
  <si>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</si>
  <si>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</si>
  <si>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</si>
  <si>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</si>
  <si>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</si>
  <si>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</si>
  <si>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</si>
  <si>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</si>
  <si>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</si>
  <si>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</si>
  <si>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</si>
  <si>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</si>
  <si>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</si>
  <si>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</si>
  <si>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</si>
  <si>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</si>
  <si>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</si>
  <si>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</si>
  <si>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</si>
  <si>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</si>
  <si>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</si>
  <si>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</si>
  <si>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</si>
  <si>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</si>
  <si>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</si>
  <si>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</si>
  <si>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</si>
  <si>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</si>
  <si>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</si>
  <si>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</si>
  <si>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</si>
  <si>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</si>
  <si>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</si>
  <si>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</si>
  <si>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</si>
  <si>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</si>
  <si>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</si>
  <si>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</si>
  <si>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</si>
  <si>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</si>
  <si>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</si>
  <si>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</si>
  <si>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</si>
  <si>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</si>
  <si>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</si>
  <si>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</si>
  <si>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</si>
  <si>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</si>
  <si>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</si>
  <si>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</si>
  <si>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</si>
  <si>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</si>
  <si>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</si>
  <si>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</si>
  <si>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</si>
  <si>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</si>
  <si>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</si>
  <si>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</si>
  <si>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</si>
  <si>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</si>
  <si>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</si>
  <si>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</si>
  <si>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</si>
  <si>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</si>
  <si>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</si>
  <si>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</si>
  <si>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</si>
  <si>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</si>
  <si>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</si>
  <si>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</si>
  <si>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</si>
  <si>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</si>
  <si>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</si>
  <si>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</si>
  <si>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</si>
  <si>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</si>
  <si>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</si>
  <si>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</si>
  <si>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</si>
  <si>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</si>
  <si>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</si>
  <si>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</si>
  <si>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</si>
  <si>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20200312 11:12:56</t>
  </si>
  <si>
    <t>11:12:56</t>
  </si>
  <si>
    <t>Lindsey</t>
  </si>
  <si>
    <t>jl</t>
  </si>
  <si>
    <t>UNKNOW</t>
  </si>
  <si>
    <t>BNL18450</t>
  </si>
  <si>
    <t>Mature</t>
  </si>
  <si>
    <t>D09</t>
  </si>
  <si>
    <t>Shade</t>
  </si>
  <si>
    <t>-</t>
  </si>
  <si>
    <t>0: Broadleaf</t>
  </si>
  <si>
    <t>20200312 11:13:06</t>
  </si>
  <si>
    <t>11:13:06</t>
  </si>
  <si>
    <t>20200312 11:13:36</t>
  </si>
  <si>
    <t>11:13:36</t>
  </si>
  <si>
    <t>20200312 11:13:46</t>
  </si>
  <si>
    <t>11:13:46</t>
  </si>
  <si>
    <t>20200312 11:13:56</t>
  </si>
  <si>
    <t>11:13:56</t>
  </si>
  <si>
    <t>20200312 11:14:06</t>
  </si>
  <si>
    <t>11:14:06</t>
  </si>
  <si>
    <t>20200312 11:14:16</t>
  </si>
  <si>
    <t>11:14:16</t>
  </si>
  <si>
    <t>20200312 11:14:26</t>
  </si>
  <si>
    <t>11:14:26</t>
  </si>
  <si>
    <t>20200312 11:14:36</t>
  </si>
  <si>
    <t>11:14:36</t>
  </si>
  <si>
    <t>20200312 11:14:46</t>
  </si>
  <si>
    <t>11:14:46</t>
  </si>
  <si>
    <t>20200312 11:14:56</t>
  </si>
  <si>
    <t>11:14:56</t>
  </si>
  <si>
    <t>20200312 11:15:06</t>
  </si>
  <si>
    <t>11:15:06</t>
  </si>
  <si>
    <t>20200312 11:15:16</t>
  </si>
  <si>
    <t>11:15:16</t>
  </si>
  <si>
    <t>20200312 11:15:26</t>
  </si>
  <si>
    <t>11:15:26</t>
  </si>
  <si>
    <t>20200312 11:15:36</t>
  </si>
  <si>
    <t>11:15:36</t>
  </si>
  <si>
    <t>20200312 11:15:46</t>
  </si>
  <si>
    <t>11:15:46</t>
  </si>
  <si>
    <t>20200312 11:15:56</t>
  </si>
  <si>
    <t>11:15:56</t>
  </si>
  <si>
    <t>20200312 11:16:06</t>
  </si>
  <si>
    <t>11:16:06</t>
  </si>
  <si>
    <t>20200312 11:16:16</t>
  </si>
  <si>
    <t>11:16:16</t>
  </si>
  <si>
    <t>20200312 11:16:26</t>
  </si>
  <si>
    <t>11:16:26</t>
  </si>
  <si>
    <t>20200312 11:16:36</t>
  </si>
  <si>
    <t>11:16:36</t>
  </si>
  <si>
    <t>20200312 11:16:46</t>
  </si>
  <si>
    <t>11:16:46</t>
  </si>
  <si>
    <t>20200312 11:16:56</t>
  </si>
  <si>
    <t>11:16:56</t>
  </si>
  <si>
    <t>20200312 11:17:06</t>
  </si>
  <si>
    <t>11:17:06</t>
  </si>
  <si>
    <t>20200312 11:17:16</t>
  </si>
  <si>
    <t>11:17:16</t>
  </si>
  <si>
    <t>20200312 11:17:26</t>
  </si>
  <si>
    <t>11:17:26</t>
  </si>
  <si>
    <t>20200312 11:17:36</t>
  </si>
  <si>
    <t>11:17:36</t>
  </si>
  <si>
    <t>20200312 11:17:46</t>
  </si>
  <si>
    <t>11:17:46</t>
  </si>
  <si>
    <t>20200312 11:17:56</t>
  </si>
  <si>
    <t>11:17:56</t>
  </si>
  <si>
    <t>20200312 11:18:06</t>
  </si>
  <si>
    <t>11:18:06</t>
  </si>
  <si>
    <t>20200312 11:18:16</t>
  </si>
  <si>
    <t>11:18:16</t>
  </si>
  <si>
    <t>20200312 11:18:26</t>
  </si>
  <si>
    <t>11:18:26</t>
  </si>
  <si>
    <t>20200312 11:18:36</t>
  </si>
  <si>
    <t>11:18:36</t>
  </si>
  <si>
    <t>20200312 11:18:46</t>
  </si>
  <si>
    <t>11:18:46</t>
  </si>
  <si>
    <t>20200312 11:18:56</t>
  </si>
  <si>
    <t>11:18:56</t>
  </si>
  <si>
    <t>20200312 11:19:06</t>
  </si>
  <si>
    <t>11:19:06</t>
  </si>
  <si>
    <t>20200312 11:19:16</t>
  </si>
  <si>
    <t>11:19:16</t>
  </si>
  <si>
    <t>20200312 11:19:26</t>
  </si>
  <si>
    <t>11:19:26</t>
  </si>
  <si>
    <t>20200312 11:19:36</t>
  </si>
  <si>
    <t>11:19:36</t>
  </si>
  <si>
    <t>20200312 11:19:46</t>
  </si>
  <si>
    <t>11:19:46</t>
  </si>
  <si>
    <t>20200312 11:19:56</t>
  </si>
  <si>
    <t>11:19:56</t>
  </si>
  <si>
    <t>20200312 11:20:06</t>
  </si>
  <si>
    <t>11:20:06</t>
  </si>
  <si>
    <t>20200312 11:20:16</t>
  </si>
  <si>
    <t>11:20:16</t>
  </si>
  <si>
    <t>20200312 11:20:26</t>
  </si>
  <si>
    <t>11:20:26</t>
  </si>
  <si>
    <t>20200312 11:20:36</t>
  </si>
  <si>
    <t>11:20:36</t>
  </si>
  <si>
    <t>20200312 11:20:46</t>
  </si>
  <si>
    <t>11:20:46</t>
  </si>
  <si>
    <t>20200312 11:20:56</t>
  </si>
  <si>
    <t>11:20:56</t>
  </si>
  <si>
    <t>20200312 11:21:06</t>
  </si>
  <si>
    <t>11:21:06</t>
  </si>
  <si>
    <t>20200312 11:21:16</t>
  </si>
  <si>
    <t>11:21:16</t>
  </si>
  <si>
    <t>20200312 11:21:26</t>
  </si>
  <si>
    <t>11:21:26</t>
  </si>
  <si>
    <t>20200312 11:21:36</t>
  </si>
  <si>
    <t>11:21:36</t>
  </si>
  <si>
    <t>20200312 11:21:46</t>
  </si>
  <si>
    <t>11:21:46</t>
  </si>
  <si>
    <t>20200312 11:21:56</t>
  </si>
  <si>
    <t>11:21:56</t>
  </si>
  <si>
    <t>20200312 11:22:06</t>
  </si>
  <si>
    <t>11:22:06</t>
  </si>
  <si>
    <t>20200312 11:22:16</t>
  </si>
  <si>
    <t>11:22:16</t>
  </si>
  <si>
    <t>20200312 11:22:26</t>
  </si>
  <si>
    <t>11:22:26</t>
  </si>
  <si>
    <t>20200312 11:22:36</t>
  </si>
  <si>
    <t>11:22:36</t>
  </si>
  <si>
    <t>20200312 11:22:46</t>
  </si>
  <si>
    <t>11:22:46</t>
  </si>
  <si>
    <t>20200312 11:22:56</t>
  </si>
  <si>
    <t>11:22:56</t>
  </si>
  <si>
    <t>20200312 11:23:06</t>
  </si>
  <si>
    <t>11:23:06</t>
  </si>
  <si>
    <t>20200312 11:23:16</t>
  </si>
  <si>
    <t>11:23:16</t>
  </si>
  <si>
    <t>20200312 11:23:26</t>
  </si>
  <si>
    <t>11:23:26</t>
  </si>
  <si>
    <t>20200312 11:23:46</t>
  </si>
  <si>
    <t>11:23:46</t>
  </si>
  <si>
    <t>20200312 11:23:56</t>
  </si>
  <si>
    <t>11:23:56</t>
  </si>
  <si>
    <t>20200312 11:24:06</t>
  </si>
  <si>
    <t>11:24:06</t>
  </si>
  <si>
    <t>20200312 11:24:16</t>
  </si>
  <si>
    <t>11:24:16</t>
  </si>
  <si>
    <t>20200312 11:24:26</t>
  </si>
  <si>
    <t>11:24:26</t>
  </si>
  <si>
    <t>20200312 11:24:36</t>
  </si>
  <si>
    <t>11:24:36</t>
  </si>
  <si>
    <t>20200312 11:24:46</t>
  </si>
  <si>
    <t>11:24:46</t>
  </si>
  <si>
    <t>20200312 11:24:56</t>
  </si>
  <si>
    <t>11:24:56</t>
  </si>
  <si>
    <t>20200312 11:25:06</t>
  </si>
  <si>
    <t>11:25:06</t>
  </si>
  <si>
    <t>20200312 11:25:16</t>
  </si>
  <si>
    <t>11:25:16</t>
  </si>
  <si>
    <t>20200312 11:25:26</t>
  </si>
  <si>
    <t>11:25:26</t>
  </si>
  <si>
    <t>20200312 11:25:36</t>
  </si>
  <si>
    <t>11:25:36</t>
  </si>
  <si>
    <t>20200312 11:25:46</t>
  </si>
  <si>
    <t>11:25:46</t>
  </si>
  <si>
    <t>20200312 11:25:56</t>
  </si>
  <si>
    <t>11:25:56</t>
  </si>
  <si>
    <t>20200312 11:26:06</t>
  </si>
  <si>
    <t>11:26:06</t>
  </si>
  <si>
    <t>20200312 11:26:16</t>
  </si>
  <si>
    <t>11:26:16</t>
  </si>
  <si>
    <t>20200312 11:26:26</t>
  </si>
  <si>
    <t>11:26:26</t>
  </si>
  <si>
    <t>20200312 11:26:36</t>
  </si>
  <si>
    <t>11:26:36</t>
  </si>
  <si>
    <t>20200312 11:26:46</t>
  </si>
  <si>
    <t>11:26:46</t>
  </si>
  <si>
    <t>20200312 11:26:56</t>
  </si>
  <si>
    <t>11:26:56</t>
  </si>
  <si>
    <t>20200312 11:27:06</t>
  </si>
  <si>
    <t>11:27:06</t>
  </si>
  <si>
    <t>20200312 11:27:16</t>
  </si>
  <si>
    <t>11:27:16</t>
  </si>
  <si>
    <t>20200312 11:27:26</t>
  </si>
  <si>
    <t>11:27:26</t>
  </si>
  <si>
    <t>20200312 11:27:36</t>
  </si>
  <si>
    <t>11:27:36</t>
  </si>
  <si>
    <t>20200312 11:27:46</t>
  </si>
  <si>
    <t>11:27:46</t>
  </si>
  <si>
    <t>20200312 11:27:56</t>
  </si>
  <si>
    <t>11:27:56</t>
  </si>
  <si>
    <t>20200312 11:28:06</t>
  </si>
  <si>
    <t>11:28:06</t>
  </si>
  <si>
    <t>20200312 11:28:16</t>
  </si>
  <si>
    <t>11:28:16</t>
  </si>
  <si>
    <t>20200312 11:28:26</t>
  </si>
  <si>
    <t>11:28:26</t>
  </si>
  <si>
    <t>20200312 11:28:36</t>
  </si>
  <si>
    <t>11:28:36</t>
  </si>
  <si>
    <t>20200312 11:28:46</t>
  </si>
  <si>
    <t>11:28:46</t>
  </si>
  <si>
    <t>20200312 11:28:56</t>
  </si>
  <si>
    <t>11:28:56</t>
  </si>
  <si>
    <t>20200312 11:29:06</t>
  </si>
  <si>
    <t>11:29:06</t>
  </si>
  <si>
    <t>20200312 11:29:16</t>
  </si>
  <si>
    <t>11:29:16</t>
  </si>
  <si>
    <t>20200312 11:29:26</t>
  </si>
  <si>
    <t>11:29:26</t>
  </si>
  <si>
    <t>20200312 11:29:36</t>
  </si>
  <si>
    <t>11:29:36</t>
  </si>
  <si>
    <t>20200312 11:29:46</t>
  </si>
  <si>
    <t>11:29:46</t>
  </si>
  <si>
    <t>20200312 11:29:56</t>
  </si>
  <si>
    <t>11:29:56</t>
  </si>
  <si>
    <t>20200312 11:30:06</t>
  </si>
  <si>
    <t>11:30:06</t>
  </si>
  <si>
    <t>20200312 11:30:16</t>
  </si>
  <si>
    <t>11:30:16</t>
  </si>
  <si>
    <t>20200312 11:30:26</t>
  </si>
  <si>
    <t>11:30:26</t>
  </si>
  <si>
    <t>20200312 11:30:36</t>
  </si>
  <si>
    <t>11:30:36</t>
  </si>
  <si>
    <t>20200312 11:30:46</t>
  </si>
  <si>
    <t>11:30:46</t>
  </si>
  <si>
    <t>20200312 11:30:56</t>
  </si>
  <si>
    <t>11:30:56</t>
  </si>
  <si>
    <t>20200312 11:31:06</t>
  </si>
  <si>
    <t>11:31:06</t>
  </si>
  <si>
    <t>20200312 11:31:16</t>
  </si>
  <si>
    <t>11:31:16</t>
  </si>
  <si>
    <t>20200312 11:31:26</t>
  </si>
  <si>
    <t>11:31:26</t>
  </si>
  <si>
    <t>20200312 11:31:36</t>
  </si>
  <si>
    <t>11:31:36</t>
  </si>
  <si>
    <t>20200312 11:31:46</t>
  </si>
  <si>
    <t>11:31:46</t>
  </si>
  <si>
    <t>20200312 11:31:56</t>
  </si>
  <si>
    <t>11:31:56</t>
  </si>
  <si>
    <t>20200312 11:32:06</t>
  </si>
  <si>
    <t>11:32:06</t>
  </si>
  <si>
    <t>20200312 11:32:16</t>
  </si>
  <si>
    <t>11:32:16</t>
  </si>
  <si>
    <t>20200312 11:32:26</t>
  </si>
  <si>
    <t>11:32:26</t>
  </si>
  <si>
    <t>20200312 11:32:36</t>
  </si>
  <si>
    <t>11:32:36</t>
  </si>
  <si>
    <t>20200312 11:32:46</t>
  </si>
  <si>
    <t>11:32:46</t>
  </si>
  <si>
    <t>20200312 11:32:56</t>
  </si>
  <si>
    <t>11:32:56</t>
  </si>
  <si>
    <t>20200312 11:33:06</t>
  </si>
  <si>
    <t>11:33:06</t>
  </si>
  <si>
    <t>20200312 11:33:16</t>
  </si>
  <si>
    <t>11:33:16</t>
  </si>
  <si>
    <t>20200312 11:33:26</t>
  </si>
  <si>
    <t>11:33:26</t>
  </si>
  <si>
    <t>20200312 11:33:36</t>
  </si>
  <si>
    <t>11:33:36</t>
  </si>
  <si>
    <t>20200312 11:33:46</t>
  </si>
  <si>
    <t>11:33:46</t>
  </si>
  <si>
    <t>20200312 11:34:04</t>
  </si>
  <si>
    <t>11:34:04</t>
  </si>
  <si>
    <t>20200312 11:34:14</t>
  </si>
  <si>
    <t>11:34:14</t>
  </si>
  <si>
    <t>20200312 11:34:24</t>
  </si>
  <si>
    <t>11:34:24</t>
  </si>
  <si>
    <t>20200312 11:34:34</t>
  </si>
  <si>
    <t>11:34:34</t>
  </si>
  <si>
    <t>20200312 11:34:44</t>
  </si>
  <si>
    <t>11:34:44</t>
  </si>
  <si>
    <t>20200312 11:34:54</t>
  </si>
  <si>
    <t>11:34:54</t>
  </si>
  <si>
    <t>20200312 11:35:04</t>
  </si>
  <si>
    <t>11:35:04</t>
  </si>
  <si>
    <t>20200312 11:35:14</t>
  </si>
  <si>
    <t>11:35:14</t>
  </si>
  <si>
    <t>20200312 11:35:24</t>
  </si>
  <si>
    <t>11:35:24</t>
  </si>
  <si>
    <t>20200312 11:35:34</t>
  </si>
  <si>
    <t>11:35:34</t>
  </si>
  <si>
    <t>20200312 11:35:44</t>
  </si>
  <si>
    <t>11:35:44</t>
  </si>
  <si>
    <t>20200312 11:35:54</t>
  </si>
  <si>
    <t>11:35:54</t>
  </si>
  <si>
    <t>20200312 11:36:04</t>
  </si>
  <si>
    <t>11:36:04</t>
  </si>
  <si>
    <t>20200312 11:36:14</t>
  </si>
  <si>
    <t>11:36:14</t>
  </si>
  <si>
    <t>20200312 11:36:24</t>
  </si>
  <si>
    <t>11:36:24</t>
  </si>
  <si>
    <t>20200312 11:36:34</t>
  </si>
  <si>
    <t>11:36:34</t>
  </si>
  <si>
    <t>20200312 11:36:44</t>
  </si>
  <si>
    <t>11:36:44</t>
  </si>
  <si>
    <t>20200312 11:36:54</t>
  </si>
  <si>
    <t>11:36:54</t>
  </si>
  <si>
    <t>20200312 11:37:04</t>
  </si>
  <si>
    <t>11:37:04</t>
  </si>
  <si>
    <t>20200312 11:37:14</t>
  </si>
  <si>
    <t>11:37:14</t>
  </si>
  <si>
    <t>20200312 11:37:24</t>
  </si>
  <si>
    <t>11:37:24</t>
  </si>
  <si>
    <t>20200312 11:37:34</t>
  </si>
  <si>
    <t>11:37:34</t>
  </si>
  <si>
    <t>20200312 11:37:44</t>
  </si>
  <si>
    <t>11:37:44</t>
  </si>
  <si>
    <t>20200312 11:37:54</t>
  </si>
  <si>
    <t>11:37:54</t>
  </si>
  <si>
    <t>20200312 11:38:04</t>
  </si>
  <si>
    <t>11:38:04</t>
  </si>
  <si>
    <t>20200312 11:38:14</t>
  </si>
  <si>
    <t>11:38:14</t>
  </si>
  <si>
    <t>20200312 11:38:24</t>
  </si>
  <si>
    <t>11:38:24</t>
  </si>
  <si>
    <t>20200312 11:38:34</t>
  </si>
  <si>
    <t>11:38:34</t>
  </si>
  <si>
    <t>20200312 11:38:44</t>
  </si>
  <si>
    <t>11:38:44</t>
  </si>
  <si>
    <t>20200312 11:38:54</t>
  </si>
  <si>
    <t>11:38:54</t>
  </si>
  <si>
    <t>20200312 11:39:04</t>
  </si>
  <si>
    <t>11:39:04</t>
  </si>
  <si>
    <t>20200312 11:39:14</t>
  </si>
  <si>
    <t>11:39:14</t>
  </si>
  <si>
    <t>20200312 11:39:24</t>
  </si>
  <si>
    <t>11:39:24</t>
  </si>
  <si>
    <t>20200312 11:39:34</t>
  </si>
  <si>
    <t>11:39:34</t>
  </si>
  <si>
    <t>20200312 11:39:44</t>
  </si>
  <si>
    <t>11:39:44</t>
  </si>
  <si>
    <t>20200312 11:39:54</t>
  </si>
  <si>
    <t>11:39:54</t>
  </si>
  <si>
    <t>20200312 11:40:04</t>
  </si>
  <si>
    <t>11:40:04</t>
  </si>
  <si>
    <t>20200312 11:40:14</t>
  </si>
  <si>
    <t>11:40:14</t>
  </si>
  <si>
    <t>20200312 11:40:24</t>
  </si>
  <si>
    <t>11:40:24</t>
  </si>
  <si>
    <t>20200312 11:40:34</t>
  </si>
  <si>
    <t>11:40:34</t>
  </si>
  <si>
    <t>20200312 11:40:44</t>
  </si>
  <si>
    <t>11:40:44</t>
  </si>
  <si>
    <t>20200312 11:40:54</t>
  </si>
  <si>
    <t>11:40:54</t>
  </si>
  <si>
    <t>20200312 11:41:04</t>
  </si>
  <si>
    <t>11:41:04</t>
  </si>
  <si>
    <t>20200312 11:41:14</t>
  </si>
  <si>
    <t>11:41:14</t>
  </si>
  <si>
    <t>20200312 11:41:24</t>
  </si>
  <si>
    <t>11:41:24</t>
  </si>
  <si>
    <t>20200312 11:41:34</t>
  </si>
  <si>
    <t>11:41:34</t>
  </si>
  <si>
    <t>20200312 11:41:44</t>
  </si>
  <si>
    <t>11:41:44</t>
  </si>
  <si>
    <t>20200312 11:41:54</t>
  </si>
  <si>
    <t>11:41:54</t>
  </si>
  <si>
    <t>20200312 11:42:04</t>
  </si>
  <si>
    <t>11:42:04</t>
  </si>
  <si>
    <t>20200312 11:42:14</t>
  </si>
  <si>
    <t>11:42:14</t>
  </si>
  <si>
    <t>20200312 11:42:24</t>
  </si>
  <si>
    <t>11:42:24</t>
  </si>
  <si>
    <t>20200312 11:42:34</t>
  </si>
  <si>
    <t>11:42:34</t>
  </si>
  <si>
    <t>20200312 11:42:44</t>
  </si>
  <si>
    <t>11:42:44</t>
  </si>
  <si>
    <t>20200312 11:42:54</t>
  </si>
  <si>
    <t>11:42:54</t>
  </si>
  <si>
    <t>20200312 11:43:04</t>
  </si>
  <si>
    <t>11:43:04</t>
  </si>
  <si>
    <t>20200312 11:43:14</t>
  </si>
  <si>
    <t>11:43:14</t>
  </si>
  <si>
    <t>20200312 11:43:24</t>
  </si>
  <si>
    <t>11:43:24</t>
  </si>
  <si>
    <t>20200312 11:43:34</t>
  </si>
  <si>
    <t>11:43:34</t>
  </si>
  <si>
    <t>20200312 11:43:44</t>
  </si>
  <si>
    <t>11:43:44</t>
  </si>
  <si>
    <t>20200312 11:43:54</t>
  </si>
  <si>
    <t>11:43:54</t>
  </si>
  <si>
    <t>20200312 11:44:04</t>
  </si>
  <si>
    <t>11:44:04</t>
  </si>
  <si>
    <t>20200312 11:44:30</t>
  </si>
  <si>
    <t>11:44:30</t>
  </si>
  <si>
    <t>20200312 11:44:40</t>
  </si>
  <si>
    <t>11:44:40</t>
  </si>
  <si>
    <t>20200312 11:44:50</t>
  </si>
  <si>
    <t>11:44:50</t>
  </si>
  <si>
    <t>20200312 11:45:00</t>
  </si>
  <si>
    <t>11:45:00</t>
  </si>
  <si>
    <t>20200312 11:45:10</t>
  </si>
  <si>
    <t>11:45:10</t>
  </si>
  <si>
    <t>20200312 11:45:20</t>
  </si>
  <si>
    <t>11:45:20</t>
  </si>
  <si>
    <t>20200312 11:45:30</t>
  </si>
  <si>
    <t>11:45:30</t>
  </si>
  <si>
    <t>20200312 11:45:40</t>
  </si>
  <si>
    <t>11:45:40</t>
  </si>
  <si>
    <t>20200312 11:45:50</t>
  </si>
  <si>
    <t>11:45:50</t>
  </si>
  <si>
    <t>20200312 11:46:00</t>
  </si>
  <si>
    <t>11:46:00</t>
  </si>
  <si>
    <t>20200312 11:46:10</t>
  </si>
  <si>
    <t>11:46:10</t>
  </si>
  <si>
    <t>20200312 11:46:20</t>
  </si>
  <si>
    <t>11:46:20</t>
  </si>
  <si>
    <t>20200312 11:46:30</t>
  </si>
  <si>
    <t>11:46:30</t>
  </si>
  <si>
    <t>20200312 11:46:40</t>
  </si>
  <si>
    <t>11:46:40</t>
  </si>
  <si>
    <t>20200312 11:46:50</t>
  </si>
  <si>
    <t>11:46:50</t>
  </si>
  <si>
    <t>20200312 11:47:00</t>
  </si>
  <si>
    <t>11:47:00</t>
  </si>
  <si>
    <t>20200312 11:47:10</t>
  </si>
  <si>
    <t>11:47:10</t>
  </si>
  <si>
    <t>20200312 11:47:20</t>
  </si>
  <si>
    <t>11:47:20</t>
  </si>
  <si>
    <t>20200312 11:47:30</t>
  </si>
  <si>
    <t>11:47:30</t>
  </si>
  <si>
    <t>20200312 11:47:40</t>
  </si>
  <si>
    <t>11:47:40</t>
  </si>
  <si>
    <t>20200312 11:47:50</t>
  </si>
  <si>
    <t>11:47:50</t>
  </si>
  <si>
    <t>20200312 11:48:00</t>
  </si>
  <si>
    <t>11:48:00</t>
  </si>
  <si>
    <t>20200312 11:48:10</t>
  </si>
  <si>
    <t>11:48:10</t>
  </si>
  <si>
    <t>20200312 11:48:20</t>
  </si>
  <si>
    <t>11:48:20</t>
  </si>
  <si>
    <t>20200312 11:48:30</t>
  </si>
  <si>
    <t>11:48:30</t>
  </si>
  <si>
    <t>20200312 11:48:40</t>
  </si>
  <si>
    <t>11:48:40</t>
  </si>
  <si>
    <t>20200312 11:48:50</t>
  </si>
  <si>
    <t>11:48:50</t>
  </si>
  <si>
    <t>20200312 11:49:00</t>
  </si>
  <si>
    <t>11:49:00</t>
  </si>
  <si>
    <t>20200312 11:49:10</t>
  </si>
  <si>
    <t>11:49:10</t>
  </si>
  <si>
    <t>20200312 11:49:20</t>
  </si>
  <si>
    <t>11:49:20</t>
  </si>
  <si>
    <t>20200312 11:49:30</t>
  </si>
  <si>
    <t>11:49:30</t>
  </si>
  <si>
    <t>20200312 11:49:40</t>
  </si>
  <si>
    <t>11:49:40</t>
  </si>
  <si>
    <t>20200312 11:49:50</t>
  </si>
  <si>
    <t>11:49:50</t>
  </si>
  <si>
    <t>20200312 11:50:00</t>
  </si>
  <si>
    <t>11:50:00</t>
  </si>
  <si>
    <t>20200312 11:50:10</t>
  </si>
  <si>
    <t>11:50:10</t>
  </si>
  <si>
    <t>20200312 11:50:20</t>
  </si>
  <si>
    <t>11:50:20</t>
  </si>
  <si>
    <t>20200312 11:50:30</t>
  </si>
  <si>
    <t>11:50:30</t>
  </si>
  <si>
    <t>20200312 11:50:40</t>
  </si>
  <si>
    <t>11:50:40</t>
  </si>
  <si>
    <t>20200312 11:50:50</t>
  </si>
  <si>
    <t>11:50:50</t>
  </si>
  <si>
    <t>20200312 11:51:00</t>
  </si>
  <si>
    <t>11:51:00</t>
  </si>
  <si>
    <t>20200312 11:51:10</t>
  </si>
  <si>
    <t>11:51:10</t>
  </si>
  <si>
    <t>20200312 11:51:20</t>
  </si>
  <si>
    <t>11:51:20</t>
  </si>
  <si>
    <t>20200312 11:51:30</t>
  </si>
  <si>
    <t>11:51:30</t>
  </si>
  <si>
    <t>20200312 11:51:40</t>
  </si>
  <si>
    <t>11:51:40</t>
  </si>
  <si>
    <t>20200312 11:51:50</t>
  </si>
  <si>
    <t>11:51:50</t>
  </si>
  <si>
    <t>20200312 11:52:00</t>
  </si>
  <si>
    <t>11:52:00</t>
  </si>
  <si>
    <t>20200312 11:52:10</t>
  </si>
  <si>
    <t>11:52:10</t>
  </si>
  <si>
    <t>20200312 11:52:20</t>
  </si>
  <si>
    <t>11:52:20</t>
  </si>
  <si>
    <t>20200312 11:52:30</t>
  </si>
  <si>
    <t>11:52:30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</si>
</sst>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249"/>
  <sheetViews>
    <sheetView tabSelected="1" topLeftCell="A40" workbookViewId="0">
      <selection activeCell="G17" sqref="G17:G249"/>
    </sheetView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28</v>
      </c>
      <c r="D2" t="s">
        <v>29</v>
      </c>
    </row>
    <row r="3" spans="1:133" x14ac:dyDescent="0.35">
      <c r="B3" t="s">
        <v>27</v>
      </c>
      <c r="C3">
        <v>21</v>
      </c>
      <c r="D3" t="s">
        <v>30</v>
      </c>
    </row>
    <row r="4" spans="1:133" x14ac:dyDescent="0.35">
      <c r="A4" t="s">
        <v>31</v>
      </c>
      <c r="B4" t="s">
        <v>32</v>
      </c>
    </row>
    <row r="5" spans="1:133" x14ac:dyDescent="0.35">
      <c r="B5">
        <v>2</v>
      </c>
    </row>
    <row r="6" spans="1:133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33" x14ac:dyDescent="0.3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133" x14ac:dyDescent="0.3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78</v>
      </c>
      <c r="BR14" t="s">
        <v>78</v>
      </c>
      <c r="BS14" t="s">
        <v>78</v>
      </c>
      <c r="BT14" t="s">
        <v>78</v>
      </c>
      <c r="BU14" t="s">
        <v>31</v>
      </c>
      <c r="BV14" t="s">
        <v>31</v>
      </c>
      <c r="BW14" t="s">
        <v>31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79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</row>
    <row r="15" spans="1:133" x14ac:dyDescent="0.35">
      <c r="A15" t="s">
        <v>83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  <c r="H15" t="s">
        <v>90</v>
      </c>
      <c r="I15" t="s">
        <v>91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99</v>
      </c>
      <c r="R15" t="s">
        <v>100</v>
      </c>
      <c r="S15" t="s">
        <v>101</v>
      </c>
      <c r="T15" t="s">
        <v>102</v>
      </c>
      <c r="U15" t="s">
        <v>103</v>
      </c>
      <c r="V15" t="s">
        <v>104</v>
      </c>
      <c r="W15" t="s">
        <v>105</v>
      </c>
      <c r="X15" t="s">
        <v>106</v>
      </c>
      <c r="Y15" t="s">
        <v>107</v>
      </c>
      <c r="Z15" t="s">
        <v>108</v>
      </c>
      <c r="AA15" t="s">
        <v>109</v>
      </c>
      <c r="AB15" t="s">
        <v>110</v>
      </c>
      <c r="AC15" t="s">
        <v>111</v>
      </c>
      <c r="AD15" t="s">
        <v>112</v>
      </c>
      <c r="AE15" t="s">
        <v>113</v>
      </c>
      <c r="AF15" t="s">
        <v>114</v>
      </c>
      <c r="AG15" t="s">
        <v>115</v>
      </c>
      <c r="AH15" t="s">
        <v>116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76</v>
      </c>
      <c r="AO15" t="s">
        <v>122</v>
      </c>
      <c r="AP15" t="s">
        <v>123</v>
      </c>
      <c r="AQ15" t="s">
        <v>124</v>
      </c>
      <c r="AR15" t="s">
        <v>125</v>
      </c>
      <c r="AS15" t="s">
        <v>126</v>
      </c>
      <c r="AT15" t="s">
        <v>127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96</v>
      </c>
      <c r="BY15" t="s">
        <v>157</v>
      </c>
      <c r="BZ15" t="s">
        <v>158</v>
      </c>
      <c r="CA15" t="s">
        <v>159</v>
      </c>
      <c r="CB15" t="s">
        <v>160</v>
      </c>
      <c r="CC15" t="s">
        <v>161</v>
      </c>
      <c r="CD15" t="s">
        <v>162</v>
      </c>
      <c r="CE15" t="s">
        <v>163</v>
      </c>
      <c r="CF15" t="s">
        <v>164</v>
      </c>
      <c r="CG15" t="s">
        <v>165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</row>
    <row r="16" spans="1:133" x14ac:dyDescent="0.35">
      <c r="B16" t="s">
        <v>214</v>
      </c>
      <c r="C16" t="s">
        <v>214</v>
      </c>
      <c r="N16" t="s">
        <v>214</v>
      </c>
      <c r="O16" t="s">
        <v>215</v>
      </c>
      <c r="P16" t="s">
        <v>216</v>
      </c>
      <c r="Q16" t="s">
        <v>217</v>
      </c>
      <c r="R16" t="s">
        <v>217</v>
      </c>
      <c r="S16" t="s">
        <v>162</v>
      </c>
      <c r="T16" t="s">
        <v>162</v>
      </c>
      <c r="U16" t="s">
        <v>215</v>
      </c>
      <c r="V16" t="s">
        <v>215</v>
      </c>
      <c r="W16" t="s">
        <v>215</v>
      </c>
      <c r="X16" t="s">
        <v>215</v>
      </c>
      <c r="Y16" t="s">
        <v>218</v>
      </c>
      <c r="Z16" t="s">
        <v>219</v>
      </c>
      <c r="AA16" t="s">
        <v>219</v>
      </c>
      <c r="AB16" t="s">
        <v>220</v>
      </c>
      <c r="AC16" t="s">
        <v>221</v>
      </c>
      <c r="AD16" t="s">
        <v>220</v>
      </c>
      <c r="AE16" t="s">
        <v>220</v>
      </c>
      <c r="AF16" t="s">
        <v>220</v>
      </c>
      <c r="AG16" t="s">
        <v>218</v>
      </c>
      <c r="AH16" t="s">
        <v>218</v>
      </c>
      <c r="AI16" t="s">
        <v>218</v>
      </c>
      <c r="AJ16" t="s">
        <v>218</v>
      </c>
      <c r="AN16" t="s">
        <v>222</v>
      </c>
      <c r="AO16" t="s">
        <v>221</v>
      </c>
      <c r="AQ16" t="s">
        <v>221</v>
      </c>
      <c r="AR16" t="s">
        <v>222</v>
      </c>
      <c r="AX16" t="s">
        <v>216</v>
      </c>
      <c r="BD16" t="s">
        <v>216</v>
      </c>
      <c r="BE16" t="s">
        <v>216</v>
      </c>
      <c r="BF16" t="s">
        <v>216</v>
      </c>
      <c r="BH16" t="s">
        <v>223</v>
      </c>
      <c r="BQ16" t="s">
        <v>216</v>
      </c>
      <c r="BR16" t="s">
        <v>216</v>
      </c>
      <c r="BT16" t="s">
        <v>224</v>
      </c>
      <c r="BU16" t="s">
        <v>225</v>
      </c>
      <c r="BX16" t="s">
        <v>214</v>
      </c>
      <c r="BY16" t="s">
        <v>217</v>
      </c>
      <c r="BZ16" t="s">
        <v>217</v>
      </c>
      <c r="CA16" t="s">
        <v>226</v>
      </c>
      <c r="CB16" t="s">
        <v>226</v>
      </c>
      <c r="CC16" t="s">
        <v>222</v>
      </c>
      <c r="CD16" t="s">
        <v>220</v>
      </c>
      <c r="CE16" t="s">
        <v>220</v>
      </c>
      <c r="CF16" t="s">
        <v>219</v>
      </c>
      <c r="CG16" t="s">
        <v>219</v>
      </c>
      <c r="CH16" t="s">
        <v>219</v>
      </c>
      <c r="CI16" t="s">
        <v>219</v>
      </c>
      <c r="CJ16" t="s">
        <v>219</v>
      </c>
      <c r="CK16" t="s">
        <v>227</v>
      </c>
      <c r="CL16" t="s">
        <v>216</v>
      </c>
      <c r="CM16" t="s">
        <v>216</v>
      </c>
      <c r="CN16" t="s">
        <v>216</v>
      </c>
      <c r="CS16" t="s">
        <v>216</v>
      </c>
      <c r="CV16" t="s">
        <v>219</v>
      </c>
      <c r="CW16" t="s">
        <v>219</v>
      </c>
      <c r="CX16" t="s">
        <v>219</v>
      </c>
      <c r="CY16" t="s">
        <v>219</v>
      </c>
      <c r="CZ16" t="s">
        <v>219</v>
      </c>
      <c r="DA16" t="s">
        <v>216</v>
      </c>
      <c r="DB16" t="s">
        <v>216</v>
      </c>
      <c r="DC16" t="s">
        <v>216</v>
      </c>
      <c r="DD16" t="s">
        <v>214</v>
      </c>
      <c r="DF16" t="s">
        <v>228</v>
      </c>
      <c r="DG16" t="s">
        <v>228</v>
      </c>
      <c r="DI16" t="s">
        <v>214</v>
      </c>
      <c r="DJ16" t="s">
        <v>221</v>
      </c>
      <c r="DK16" t="s">
        <v>221</v>
      </c>
      <c r="DL16" t="s">
        <v>229</v>
      </c>
      <c r="DM16" t="s">
        <v>230</v>
      </c>
      <c r="DO16" t="s">
        <v>222</v>
      </c>
      <c r="DP16" t="s">
        <v>222</v>
      </c>
      <c r="DQ16" t="s">
        <v>219</v>
      </c>
      <c r="DR16" t="s">
        <v>219</v>
      </c>
      <c r="DS16" t="s">
        <v>219</v>
      </c>
      <c r="DT16" t="s">
        <v>219</v>
      </c>
      <c r="DU16" t="s">
        <v>219</v>
      </c>
      <c r="DV16" t="s">
        <v>221</v>
      </c>
      <c r="DW16" t="s">
        <v>221</v>
      </c>
      <c r="DX16" t="s">
        <v>221</v>
      </c>
      <c r="DY16" t="s">
        <v>219</v>
      </c>
      <c r="DZ16" t="s">
        <v>217</v>
      </c>
      <c r="EA16" t="s">
        <v>226</v>
      </c>
      <c r="EB16" t="s">
        <v>221</v>
      </c>
      <c r="EC16" t="s">
        <v>221</v>
      </c>
    </row>
    <row r="17" spans="1:133" x14ac:dyDescent="0.35">
      <c r="A17">
        <v>1</v>
      </c>
      <c r="B17">
        <v>1584029576.0999999</v>
      </c>
      <c r="C17">
        <v>0</v>
      </c>
      <c r="D17" t="s">
        <v>231</v>
      </c>
      <c r="E17" t="s">
        <v>232</v>
      </c>
      <c r="F17" t="s">
        <v>233</v>
      </c>
      <c r="G17">
        <v>20200312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1584029568.0999999</v>
      </c>
      <c r="O17">
        <f t="shared" ref="O17:O80" si="0">CC17*AP17*(CA17-CB17)/(100*BU17*(1000-AP17*CA17))</f>
        <v>3.5942359238839939E-4</v>
      </c>
      <c r="P17">
        <f t="shared" ref="P17:P80" si="1">CC17*AP17*(BZ17-BY17*(1000-AP17*CB17)/(1000-AP17*CA17))/(100*BU17)</f>
        <v>-0.24582038876388831</v>
      </c>
      <c r="Q17">
        <f t="shared" ref="Q17:Q80" si="2">BY17 - IF(AP17&gt;1, P17*BU17*100/(AR17*CK17), 0)</f>
        <v>400.12809677419301</v>
      </c>
      <c r="R17">
        <f t="shared" ref="R17:R80" si="3">((X17-O17/2)*Q17-P17)/(X17+O17/2)</f>
        <v>404.35747967621904</v>
      </c>
      <c r="S17">
        <f t="shared" ref="S17:S80" si="4">R17*(CD17+CE17)/1000</f>
        <v>40.306236766989045</v>
      </c>
      <c r="T17">
        <f t="shared" ref="T17:T80" si="5">(BY17 - IF(AP17&gt;1, P17*BU17*100/(AR17*CK17), 0))*(CD17+CE17)/1000</f>
        <v>39.884653101061019</v>
      </c>
      <c r="U17">
        <f t="shared" ref="U17:U80" si="6">2/((1/W17-1/V17)+SIGN(W17)*SQRT((1/W17-1/V17)*(1/W17-1/V17) + 4*BV17/((BV17+1)*(BV17+1))*(2*1/W17*1/V17-1/V17*1/V17)))</f>
        <v>3.8613738228069905E-2</v>
      </c>
      <c r="V17">
        <f t="shared" ref="V17:V80" si="7">AM17+AL17*BU17+AK17*BU17*BU17</f>
        <v>2.2518006091425002</v>
      </c>
      <c r="W17">
        <f t="shared" ref="W17:W80" si="8">O17*(1000-(1000*0.61365*EXP(17.502*AA17/(240.97+AA17))/(CD17+CE17)+CA17)/2)/(1000*0.61365*EXP(17.502*AA17/(240.97+AA17))/(CD17+CE17)-CA17)</f>
        <v>3.824962373306947E-2</v>
      </c>
      <c r="X17">
        <f t="shared" ref="X17:X80" si="9">1/((BV17+1)/(U17/1.6)+1/(V17/1.37)) + BV17/((BV17+1)/(U17/1.6) + BV17/(V17/1.37))</f>
        <v>2.3938442830314273E-2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27.670035471709806</v>
      </c>
      <c r="AA17">
        <f t="shared" ref="AA17:AA80" si="12">($C$7*CG17+$D$7*CH17+$E$7*Z17)</f>
        <v>27.549461290322601</v>
      </c>
      <c r="AB17">
        <f t="shared" ref="AB17:AB80" si="13">0.61365*EXP(17.502*AA17/(240.97+AA17))</f>
        <v>3.6963033899699718</v>
      </c>
      <c r="AC17">
        <f t="shared" ref="AC17:AC80" si="14">(AD17/AE17*100)</f>
        <v>74.434046318911342</v>
      </c>
      <c r="AD17">
        <f t="shared" ref="AD17:AD80" si="15">CA17*(CD17+CE17)/1000</f>
        <v>2.7901100350586847</v>
      </c>
      <c r="AE17">
        <f t="shared" ref="AE17:AE80" si="16">0.61365*EXP(17.502*CF17/(240.97+CF17))</f>
        <v>3.7484325695589731</v>
      </c>
      <c r="AF17">
        <f t="shared" ref="AF17:AF80" si="17">(AB17-CA17*(CD17+CE17)/1000)</f>
        <v>0.90619335491128705</v>
      </c>
      <c r="AG17">
        <f t="shared" ref="AG17:AG80" si="18">(-O17*44100)</f>
        <v>-15.850580424328413</v>
      </c>
      <c r="AH17">
        <f t="shared" ref="AH17:AH80" si="19">2*29.3*V17*0.92*(CF17-AA17)</f>
        <v>29.091917554853989</v>
      </c>
      <c r="AI17">
        <f t="shared" ref="AI17:AI80" si="20">2*0.95*0.0000000567*(((CF17+$B$7)+273)^4-(AA17+273)^4)</f>
        <v>2.8068607543677122</v>
      </c>
      <c r="AJ17">
        <f t="shared" ref="AJ17:AJ80" si="21">Y17+AI17+AG17+AH17</f>
        <v>16.048197884893288</v>
      </c>
      <c r="AK17">
        <v>-4.1232239868521703E-2</v>
      </c>
      <c r="AL17">
        <v>4.6286801395017001E-2</v>
      </c>
      <c r="AM17">
        <v>3.4584404360391798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52440.708788983422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-0.24582038876388831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1584029568.0999999</v>
      </c>
      <c r="BY17">
        <v>400.12809677419301</v>
      </c>
      <c r="BZ17">
        <v>399.97509677419401</v>
      </c>
      <c r="CA17">
        <v>27.9907516129032</v>
      </c>
      <c r="CB17">
        <v>27.4667322580645</v>
      </c>
      <c r="CC17">
        <v>400.01925806451601</v>
      </c>
      <c r="CD17">
        <v>99.479712903225803</v>
      </c>
      <c r="CE17">
        <v>0.19999822580645199</v>
      </c>
      <c r="CF17">
        <v>27.789100000000001</v>
      </c>
      <c r="CG17">
        <v>27.549461290322601</v>
      </c>
      <c r="CH17">
        <v>999.9</v>
      </c>
      <c r="CI17">
        <v>0</v>
      </c>
      <c r="CJ17">
        <v>0</v>
      </c>
      <c r="CK17">
        <v>9995.3596774193502</v>
      </c>
      <c r="CL17">
        <v>0</v>
      </c>
      <c r="CM17">
        <v>0.21165100000000001</v>
      </c>
      <c r="CN17">
        <v>0</v>
      </c>
      <c r="CO17">
        <v>0</v>
      </c>
      <c r="CP17">
        <v>0</v>
      </c>
      <c r="CQ17">
        <v>0</v>
      </c>
      <c r="CR17">
        <v>1.7516129032258101</v>
      </c>
      <c r="CS17">
        <v>0</v>
      </c>
      <c r="CT17">
        <v>133.316129032258</v>
      </c>
      <c r="CU17">
        <v>-2.6387096774193499</v>
      </c>
      <c r="CV17">
        <v>38.25</v>
      </c>
      <c r="CW17">
        <v>43.311999999999998</v>
      </c>
      <c r="CX17">
        <v>41</v>
      </c>
      <c r="CY17">
        <v>41.686999999999998</v>
      </c>
      <c r="CZ17">
        <v>39.066064516129003</v>
      </c>
      <c r="DA17">
        <v>0</v>
      </c>
      <c r="DB17">
        <v>0</v>
      </c>
      <c r="DC17">
        <v>0</v>
      </c>
      <c r="DD17">
        <v>12577.9000000954</v>
      </c>
      <c r="DE17">
        <v>1.8653846153846201</v>
      </c>
      <c r="DF17">
        <v>-25.480341999545601</v>
      </c>
      <c r="DG17">
        <v>-601.44615420555795</v>
      </c>
      <c r="DH17">
        <v>129.257692307692</v>
      </c>
      <c r="DI17">
        <v>15</v>
      </c>
      <c r="DJ17">
        <v>100</v>
      </c>
      <c r="DK17">
        <v>100</v>
      </c>
      <c r="DL17">
        <v>2.1</v>
      </c>
      <c r="DM17">
        <v>0.34399999999999997</v>
      </c>
      <c r="DN17">
        <v>2</v>
      </c>
      <c r="DO17">
        <v>402.99099999999999</v>
      </c>
      <c r="DP17">
        <v>600.20100000000002</v>
      </c>
      <c r="DQ17">
        <v>26.500900000000001</v>
      </c>
      <c r="DR17">
        <v>31.344999999999999</v>
      </c>
      <c r="DS17">
        <v>30.0001</v>
      </c>
      <c r="DT17">
        <v>31.340499999999999</v>
      </c>
      <c r="DU17">
        <v>31.389099999999999</v>
      </c>
      <c r="DV17">
        <v>20.914300000000001</v>
      </c>
      <c r="DW17">
        <v>23.6968</v>
      </c>
      <c r="DX17">
        <v>47.296399999999998</v>
      </c>
      <c r="DY17">
        <v>26.518899999999999</v>
      </c>
      <c r="DZ17">
        <v>400</v>
      </c>
      <c r="EA17">
        <v>27.6434</v>
      </c>
      <c r="EB17">
        <v>100.214</v>
      </c>
      <c r="EC17">
        <v>100.616</v>
      </c>
    </row>
    <row r="18" spans="1:133" x14ac:dyDescent="0.35">
      <c r="A18">
        <v>2</v>
      </c>
      <c r="B18">
        <v>1584029586.0999999</v>
      </c>
      <c r="C18">
        <v>10</v>
      </c>
      <c r="D18" t="s">
        <v>242</v>
      </c>
      <c r="E18" t="s">
        <v>243</v>
      </c>
      <c r="F18" t="s">
        <v>233</v>
      </c>
      <c r="G18">
        <v>20200312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1584029577.90645</v>
      </c>
      <c r="O18">
        <f t="shared" si="0"/>
        <v>2.7292493667417032E-4</v>
      </c>
      <c r="P18">
        <f t="shared" si="1"/>
        <v>-0.16061346802619872</v>
      </c>
      <c r="Q18">
        <f t="shared" si="2"/>
        <v>400.08438709677398</v>
      </c>
      <c r="R18">
        <f t="shared" si="3"/>
        <v>402.92335593308934</v>
      </c>
      <c r="S18">
        <f t="shared" si="4"/>
        <v>40.163649087051745</v>
      </c>
      <c r="T18">
        <f t="shared" si="5"/>
        <v>39.880658919239821</v>
      </c>
      <c r="U18">
        <f t="shared" si="6"/>
        <v>2.8937228354525401E-2</v>
      </c>
      <c r="V18">
        <f t="shared" si="7"/>
        <v>2.2513099548378301</v>
      </c>
      <c r="W18">
        <f t="shared" si="8"/>
        <v>2.8732173124649422E-2</v>
      </c>
      <c r="X18">
        <f t="shared" si="9"/>
        <v>1.7975910360744404E-2</v>
      </c>
      <c r="Y18">
        <f t="shared" si="10"/>
        <v>0</v>
      </c>
      <c r="Z18">
        <f t="shared" si="11"/>
        <v>27.707243146892143</v>
      </c>
      <c r="AA18">
        <f t="shared" si="12"/>
        <v>27.5522483870968</v>
      </c>
      <c r="AB18">
        <f t="shared" si="13"/>
        <v>3.6969060184806355</v>
      </c>
      <c r="AC18">
        <f t="shared" si="14"/>
        <v>74.148889940914032</v>
      </c>
      <c r="AD18">
        <f t="shared" si="15"/>
        <v>2.7808123846225379</v>
      </c>
      <c r="AE18">
        <f t="shared" si="16"/>
        <v>3.7503088540346918</v>
      </c>
      <c r="AF18">
        <f t="shared" si="17"/>
        <v>0.91609363385809761</v>
      </c>
      <c r="AG18">
        <f t="shared" si="18"/>
        <v>-12.035989707330911</v>
      </c>
      <c r="AH18">
        <f t="shared" si="19"/>
        <v>29.787582180901122</v>
      </c>
      <c r="AI18">
        <f t="shared" si="20"/>
        <v>2.8747694842417451</v>
      </c>
      <c r="AJ18">
        <f t="shared" si="21"/>
        <v>20.626361957811955</v>
      </c>
      <c r="AK18">
        <v>-4.1219022483479202E-2</v>
      </c>
      <c r="AL18">
        <v>4.6271963722400299E-2</v>
      </c>
      <c r="AM18">
        <v>3.4575629819086799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52423.108861422654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-0.16061346802619872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1584029577.90645</v>
      </c>
      <c r="BY18">
        <v>400.08438709677398</v>
      </c>
      <c r="BZ18">
        <v>400.00725806451601</v>
      </c>
      <c r="CA18">
        <v>27.897222580645199</v>
      </c>
      <c r="CB18">
        <v>27.499264516128999</v>
      </c>
      <c r="CC18">
        <v>400.00861290322598</v>
      </c>
      <c r="CD18">
        <v>99.480635483870998</v>
      </c>
      <c r="CE18">
        <v>0.19998241935483899</v>
      </c>
      <c r="CF18">
        <v>27.797670967741901</v>
      </c>
      <c r="CG18">
        <v>27.5522483870968</v>
      </c>
      <c r="CH18">
        <v>999.9</v>
      </c>
      <c r="CI18">
        <v>0</v>
      </c>
      <c r="CJ18">
        <v>0</v>
      </c>
      <c r="CK18">
        <v>9992.0629032258094</v>
      </c>
      <c r="CL18">
        <v>0</v>
      </c>
      <c r="CM18">
        <v>0.21165100000000001</v>
      </c>
      <c r="CN18">
        <v>0</v>
      </c>
      <c r="CO18">
        <v>0</v>
      </c>
      <c r="CP18">
        <v>0</v>
      </c>
      <c r="CQ18">
        <v>0</v>
      </c>
      <c r="CR18">
        <v>0.309677419354839</v>
      </c>
      <c r="CS18">
        <v>0</v>
      </c>
      <c r="CT18">
        <v>85.477419354838702</v>
      </c>
      <c r="CU18">
        <v>-2.3645161290322601</v>
      </c>
      <c r="CV18">
        <v>38.25</v>
      </c>
      <c r="CW18">
        <v>43.311999999999998</v>
      </c>
      <c r="CX18">
        <v>41</v>
      </c>
      <c r="CY18">
        <v>41.686999999999998</v>
      </c>
      <c r="CZ18">
        <v>39.061999999999998</v>
      </c>
      <c r="DA18">
        <v>0</v>
      </c>
      <c r="DB18">
        <v>0</v>
      </c>
      <c r="DC18">
        <v>0</v>
      </c>
      <c r="DD18">
        <v>12588.1000001431</v>
      </c>
      <c r="DE18">
        <v>0.32307692307692298</v>
      </c>
      <c r="DF18">
        <v>12.8068374495522</v>
      </c>
      <c r="DG18">
        <v>-24.3042734412921</v>
      </c>
      <c r="DH18">
        <v>84.103846153846106</v>
      </c>
      <c r="DI18">
        <v>15</v>
      </c>
      <c r="DJ18">
        <v>100</v>
      </c>
      <c r="DK18">
        <v>100</v>
      </c>
      <c r="DL18">
        <v>1.97</v>
      </c>
      <c r="DM18">
        <v>0.315</v>
      </c>
      <c r="DN18">
        <v>2</v>
      </c>
      <c r="DO18">
        <v>402.81400000000002</v>
      </c>
      <c r="DP18">
        <v>600.58799999999997</v>
      </c>
      <c r="DQ18">
        <v>26.409400000000002</v>
      </c>
      <c r="DR18">
        <v>31.351099999999999</v>
      </c>
      <c r="DS18">
        <v>30.0001</v>
      </c>
      <c r="DT18">
        <v>31.346800000000002</v>
      </c>
      <c r="DU18">
        <v>31.396000000000001</v>
      </c>
      <c r="DV18">
        <v>20.914899999999999</v>
      </c>
      <c r="DW18">
        <v>23.128499999999999</v>
      </c>
      <c r="DX18">
        <v>47.296399999999998</v>
      </c>
      <c r="DY18">
        <v>26.413699999999999</v>
      </c>
      <c r="DZ18">
        <v>400</v>
      </c>
      <c r="EA18">
        <v>27.736699999999999</v>
      </c>
      <c r="EB18">
        <v>100.21599999999999</v>
      </c>
      <c r="EC18">
        <v>100.61499999999999</v>
      </c>
    </row>
    <row r="19" spans="1:133" x14ac:dyDescent="0.35">
      <c r="A19">
        <v>3</v>
      </c>
      <c r="B19">
        <v>1584029616.5999999</v>
      </c>
      <c r="C19">
        <v>40.5</v>
      </c>
      <c r="D19" t="s">
        <v>244</v>
      </c>
      <c r="E19" t="s">
        <v>245</v>
      </c>
      <c r="F19" t="s">
        <v>233</v>
      </c>
      <c r="G19">
        <v>20200312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1584029605.77742</v>
      </c>
      <c r="O19">
        <f t="shared" si="0"/>
        <v>1.3231128073840282E-4</v>
      </c>
      <c r="P19">
        <f t="shared" si="1"/>
        <v>-5.8223754580175702E-2</v>
      </c>
      <c r="Q19">
        <f t="shared" si="2"/>
        <v>399.901096774194</v>
      </c>
      <c r="R19">
        <f t="shared" si="3"/>
        <v>400.49920390179335</v>
      </c>
      <c r="S19">
        <f t="shared" si="4"/>
        <v>39.923939386438661</v>
      </c>
      <c r="T19">
        <f t="shared" si="5"/>
        <v>39.864316814218192</v>
      </c>
      <c r="U19">
        <f t="shared" si="6"/>
        <v>1.4147314755409261E-2</v>
      </c>
      <c r="V19">
        <f t="shared" si="7"/>
        <v>2.253029106730986</v>
      </c>
      <c r="W19">
        <f t="shared" si="8"/>
        <v>1.4098147510014416E-2</v>
      </c>
      <c r="X19">
        <f t="shared" si="9"/>
        <v>8.8157453639063545E-3</v>
      </c>
      <c r="Y19">
        <f t="shared" si="10"/>
        <v>0</v>
      </c>
      <c r="Z19">
        <f t="shared" si="11"/>
        <v>27.72445861249906</v>
      </c>
      <c r="AA19">
        <f t="shared" si="12"/>
        <v>27.507967741935499</v>
      </c>
      <c r="AB19">
        <f t="shared" si="13"/>
        <v>3.6873417514643059</v>
      </c>
      <c r="AC19">
        <f t="shared" si="14"/>
        <v>74.312054646153186</v>
      </c>
      <c r="AD19">
        <f t="shared" si="15"/>
        <v>2.7821508523926011</v>
      </c>
      <c r="AE19">
        <f t="shared" si="16"/>
        <v>3.7438755604863645</v>
      </c>
      <c r="AF19">
        <f t="shared" si="17"/>
        <v>0.9051908990717048</v>
      </c>
      <c r="AG19">
        <f t="shared" si="18"/>
        <v>-5.8349274805635645</v>
      </c>
      <c r="AH19">
        <f t="shared" si="19"/>
        <v>31.617418944101768</v>
      </c>
      <c r="AI19">
        <f t="shared" si="20"/>
        <v>3.0479162668362907</v>
      </c>
      <c r="AJ19">
        <f t="shared" si="21"/>
        <v>28.830407730374496</v>
      </c>
      <c r="AK19">
        <v>-4.1265344938304201E-2</v>
      </c>
      <c r="AL19">
        <v>4.6323964736011199E-2</v>
      </c>
      <c r="AM19">
        <v>3.46063773609387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52484.855223723891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-5.8223754580175702E-2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1584029605.77742</v>
      </c>
      <c r="BY19">
        <v>399.901096774194</v>
      </c>
      <c r="BZ19">
        <v>399.893129032258</v>
      </c>
      <c r="CA19">
        <v>27.909300000000002</v>
      </c>
      <c r="CB19">
        <v>27.7163903225807</v>
      </c>
      <c r="CC19">
        <v>400.03767741935502</v>
      </c>
      <c r="CD19">
        <v>99.485641935483898</v>
      </c>
      <c r="CE19">
        <v>0.19979812903225799</v>
      </c>
      <c r="CF19">
        <v>27.7682677419355</v>
      </c>
      <c r="CG19">
        <v>27.507967741935499</v>
      </c>
      <c r="CH19">
        <v>999.9</v>
      </c>
      <c r="CI19">
        <v>0</v>
      </c>
      <c r="CJ19">
        <v>0</v>
      </c>
      <c r="CK19">
        <v>10002.788709677399</v>
      </c>
      <c r="CL19">
        <v>0</v>
      </c>
      <c r="CM19">
        <v>0.21165100000000001</v>
      </c>
      <c r="CN19">
        <v>0</v>
      </c>
      <c r="CO19">
        <v>0</v>
      </c>
      <c r="CP19">
        <v>0</v>
      </c>
      <c r="CQ19">
        <v>0</v>
      </c>
      <c r="CR19">
        <v>4.3483870967741902</v>
      </c>
      <c r="CS19">
        <v>0</v>
      </c>
      <c r="CT19">
        <v>154.258064516129</v>
      </c>
      <c r="CU19">
        <v>-2.1387096774193499</v>
      </c>
      <c r="CV19">
        <v>38.197161290322597</v>
      </c>
      <c r="CW19">
        <v>43.311999999999998</v>
      </c>
      <c r="CX19">
        <v>40.947161290322597</v>
      </c>
      <c r="CY19">
        <v>41.7195161290323</v>
      </c>
      <c r="CZ19">
        <v>39.061999999999998</v>
      </c>
      <c r="DA19">
        <v>0</v>
      </c>
      <c r="DB19">
        <v>0</v>
      </c>
      <c r="DC19">
        <v>0</v>
      </c>
      <c r="DD19">
        <v>12618.1000001431</v>
      </c>
      <c r="DE19">
        <v>4.0576923076923102</v>
      </c>
      <c r="DF19">
        <v>8.3931624550292607</v>
      </c>
      <c r="DG19">
        <v>654.37948737545605</v>
      </c>
      <c r="DH19">
        <v>153.323076923077</v>
      </c>
      <c r="DI19">
        <v>15</v>
      </c>
      <c r="DJ19">
        <v>100</v>
      </c>
      <c r="DK19">
        <v>100</v>
      </c>
      <c r="DL19">
        <v>1.97</v>
      </c>
      <c r="DM19">
        <v>0.315</v>
      </c>
      <c r="DN19">
        <v>2</v>
      </c>
      <c r="DO19">
        <v>402.55</v>
      </c>
      <c r="DP19">
        <v>599.65899999999999</v>
      </c>
      <c r="DQ19">
        <v>26.267399999999999</v>
      </c>
      <c r="DR19">
        <v>31.369900000000001</v>
      </c>
      <c r="DS19">
        <v>30.0002</v>
      </c>
      <c r="DT19">
        <v>31.367000000000001</v>
      </c>
      <c r="DU19">
        <v>31.413499999999999</v>
      </c>
      <c r="DV19">
        <v>20.925699999999999</v>
      </c>
      <c r="DW19">
        <v>22.699300000000001</v>
      </c>
      <c r="DX19">
        <v>47.296399999999998</v>
      </c>
      <c r="DY19">
        <v>26.273800000000001</v>
      </c>
      <c r="DZ19">
        <v>400</v>
      </c>
      <c r="EA19">
        <v>27.846699999999998</v>
      </c>
      <c r="EB19">
        <v>100.214</v>
      </c>
      <c r="EC19">
        <v>100.61</v>
      </c>
    </row>
    <row r="20" spans="1:133" x14ac:dyDescent="0.35">
      <c r="A20">
        <v>4</v>
      </c>
      <c r="B20">
        <v>1584029626.5999999</v>
      </c>
      <c r="C20">
        <v>50.5</v>
      </c>
      <c r="D20" t="s">
        <v>246</v>
      </c>
      <c r="E20" t="s">
        <v>247</v>
      </c>
      <c r="F20" t="s">
        <v>233</v>
      </c>
      <c r="G20">
        <v>20200312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1584029618.40645</v>
      </c>
      <c r="O20">
        <f t="shared" si="0"/>
        <v>1.6151775582626211E-4</v>
      </c>
      <c r="P20">
        <f t="shared" si="1"/>
        <v>-4.1807060349713786E-2</v>
      </c>
      <c r="Q20">
        <f t="shared" si="2"/>
        <v>399.97616129032298</v>
      </c>
      <c r="R20">
        <f t="shared" si="3"/>
        <v>397.91085538029301</v>
      </c>
      <c r="S20">
        <f t="shared" si="4"/>
        <v>39.664502560298224</v>
      </c>
      <c r="T20">
        <f t="shared" si="5"/>
        <v>39.870376138383676</v>
      </c>
      <c r="U20">
        <f t="shared" si="6"/>
        <v>1.7596224530151944E-2</v>
      </c>
      <c r="V20">
        <f t="shared" si="7"/>
        <v>2.2518445797216926</v>
      </c>
      <c r="W20">
        <f t="shared" si="8"/>
        <v>1.7520192407316889E-2</v>
      </c>
      <c r="X20">
        <f t="shared" si="9"/>
        <v>1.0956923963740071E-2</v>
      </c>
      <c r="Y20">
        <f t="shared" si="10"/>
        <v>0</v>
      </c>
      <c r="Z20">
        <f t="shared" si="11"/>
        <v>27.69480995312486</v>
      </c>
      <c r="AA20">
        <f t="shared" si="12"/>
        <v>27.488490322580599</v>
      </c>
      <c r="AB20">
        <f t="shared" si="13"/>
        <v>3.6831416265662185</v>
      </c>
      <c r="AC20">
        <f t="shared" si="14"/>
        <v>74.716515844292744</v>
      </c>
      <c r="AD20">
        <f t="shared" si="15"/>
        <v>2.7940358577334923</v>
      </c>
      <c r="AE20">
        <f t="shared" si="16"/>
        <v>3.7395157230781342</v>
      </c>
      <c r="AF20">
        <f t="shared" si="17"/>
        <v>0.88910576883272618</v>
      </c>
      <c r="AG20">
        <f t="shared" si="18"/>
        <v>-7.1229330319381594</v>
      </c>
      <c r="AH20">
        <f t="shared" si="19"/>
        <v>31.543228346838518</v>
      </c>
      <c r="AI20">
        <f t="shared" si="20"/>
        <v>3.0417653417933792</v>
      </c>
      <c r="AJ20">
        <f t="shared" si="21"/>
        <v>27.462060656693737</v>
      </c>
      <c r="AK20">
        <v>-4.1233424487891197E-2</v>
      </c>
      <c r="AL20">
        <v>4.6288131234037598E-2</v>
      </c>
      <c r="AM20">
        <v>3.4585190738815501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52449.312525695015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-4.1807060349713786E-2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1584029618.40645</v>
      </c>
      <c r="BY20">
        <v>399.97616129032298</v>
      </c>
      <c r="BZ20">
        <v>400.01035483870999</v>
      </c>
      <c r="CA20">
        <v>28.029525806451598</v>
      </c>
      <c r="CB20">
        <v>27.794045161290299</v>
      </c>
      <c r="CC20">
        <v>400.00864516129002</v>
      </c>
      <c r="CD20">
        <v>99.481896774193501</v>
      </c>
      <c r="CE20">
        <v>0.199984290322581</v>
      </c>
      <c r="CF20">
        <v>27.7483161290323</v>
      </c>
      <c r="CG20">
        <v>27.488490322580599</v>
      </c>
      <c r="CH20">
        <v>999.9</v>
      </c>
      <c r="CI20">
        <v>0</v>
      </c>
      <c r="CJ20">
        <v>0</v>
      </c>
      <c r="CK20">
        <v>9995.4274193548408</v>
      </c>
      <c r="CL20">
        <v>0</v>
      </c>
      <c r="CM20">
        <v>0.21165100000000001</v>
      </c>
      <c r="CN20">
        <v>0</v>
      </c>
      <c r="CO20">
        <v>0</v>
      </c>
      <c r="CP20">
        <v>0</v>
      </c>
      <c r="CQ20">
        <v>0</v>
      </c>
      <c r="CR20">
        <v>3.6838709677419401</v>
      </c>
      <c r="CS20">
        <v>0</v>
      </c>
      <c r="CT20">
        <v>162.96451612903201</v>
      </c>
      <c r="CU20">
        <v>-2.6225806451612899</v>
      </c>
      <c r="CV20">
        <v>38.186999999999998</v>
      </c>
      <c r="CW20">
        <v>43.311999999999998</v>
      </c>
      <c r="CX20">
        <v>40.936999999999998</v>
      </c>
      <c r="CY20">
        <v>41.745935483871001</v>
      </c>
      <c r="CZ20">
        <v>39.061999999999998</v>
      </c>
      <c r="DA20">
        <v>0</v>
      </c>
      <c r="DB20">
        <v>0</v>
      </c>
      <c r="DC20">
        <v>0</v>
      </c>
      <c r="DD20">
        <v>12628.2999999523</v>
      </c>
      <c r="DE20">
        <v>2.9961538461538502</v>
      </c>
      <c r="DF20">
        <v>-5.1794870507384596</v>
      </c>
      <c r="DG20">
        <v>-322.47521387618701</v>
      </c>
      <c r="DH20">
        <v>163.20769230769201</v>
      </c>
      <c r="DI20">
        <v>15</v>
      </c>
      <c r="DJ20">
        <v>100</v>
      </c>
      <c r="DK20">
        <v>100</v>
      </c>
      <c r="DL20">
        <v>1.97</v>
      </c>
      <c r="DM20">
        <v>0.315</v>
      </c>
      <c r="DN20">
        <v>2</v>
      </c>
      <c r="DO20">
        <v>402.82299999999998</v>
      </c>
      <c r="DP20">
        <v>600.13499999999999</v>
      </c>
      <c r="DQ20">
        <v>26.454599999999999</v>
      </c>
      <c r="DR20">
        <v>31.376799999999999</v>
      </c>
      <c r="DS20">
        <v>29.9999</v>
      </c>
      <c r="DT20">
        <v>31.3719</v>
      </c>
      <c r="DU20">
        <v>31.419</v>
      </c>
      <c r="DV20">
        <v>20.921099999999999</v>
      </c>
      <c r="DW20">
        <v>22.699300000000001</v>
      </c>
      <c r="DX20">
        <v>47.296399999999998</v>
      </c>
      <c r="DY20">
        <v>26.4542</v>
      </c>
      <c r="DZ20">
        <v>400</v>
      </c>
      <c r="EA20">
        <v>27.8491</v>
      </c>
      <c r="EB20">
        <v>100.212</v>
      </c>
      <c r="EC20">
        <v>100.60899999999999</v>
      </c>
    </row>
    <row r="21" spans="1:133" x14ac:dyDescent="0.35">
      <c r="A21">
        <v>5</v>
      </c>
      <c r="B21">
        <v>1584029636.5999999</v>
      </c>
      <c r="C21">
        <v>60.5</v>
      </c>
      <c r="D21" t="s">
        <v>248</v>
      </c>
      <c r="E21" t="s">
        <v>249</v>
      </c>
      <c r="F21" t="s">
        <v>233</v>
      </c>
      <c r="G21">
        <v>20200312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1584029628.40645</v>
      </c>
      <c r="O21">
        <f t="shared" si="0"/>
        <v>2.0072040587169892E-4</v>
      </c>
      <c r="P21">
        <f t="shared" si="1"/>
        <v>-0.12273012170118415</v>
      </c>
      <c r="Q21">
        <f t="shared" si="2"/>
        <v>400.05848387096802</v>
      </c>
      <c r="R21">
        <f t="shared" si="3"/>
        <v>403.12825076381682</v>
      </c>
      <c r="S21">
        <f t="shared" si="4"/>
        <v>40.183470856777184</v>
      </c>
      <c r="T21">
        <f t="shared" si="5"/>
        <v>39.877479182310893</v>
      </c>
      <c r="U21">
        <f t="shared" si="6"/>
        <v>2.2056755094134267E-2</v>
      </c>
      <c r="V21">
        <f t="shared" si="7"/>
        <v>2.2535022030380683</v>
      </c>
      <c r="W21">
        <f t="shared" si="8"/>
        <v>2.1937518248526716E-2</v>
      </c>
      <c r="X21">
        <f t="shared" si="9"/>
        <v>1.3721608020459311E-2</v>
      </c>
      <c r="Y21">
        <f t="shared" si="10"/>
        <v>0</v>
      </c>
      <c r="Z21">
        <f t="shared" si="11"/>
        <v>27.676148163663317</v>
      </c>
      <c r="AA21">
        <f t="shared" si="12"/>
        <v>27.4847</v>
      </c>
      <c r="AB21">
        <f t="shared" si="13"/>
        <v>3.6823247641226784</v>
      </c>
      <c r="AC21">
        <f t="shared" si="14"/>
        <v>74.899734433358631</v>
      </c>
      <c r="AD21">
        <f t="shared" si="15"/>
        <v>2.7999518635210245</v>
      </c>
      <c r="AE21">
        <f t="shared" si="16"/>
        <v>3.7382667438056894</v>
      </c>
      <c r="AF21">
        <f t="shared" si="17"/>
        <v>0.88237290060165385</v>
      </c>
      <c r="AG21">
        <f t="shared" si="18"/>
        <v>-8.8517698989419227</v>
      </c>
      <c r="AH21">
        <f t="shared" si="19"/>
        <v>31.332088191784617</v>
      </c>
      <c r="AI21">
        <f t="shared" si="20"/>
        <v>3.0190390072984123</v>
      </c>
      <c r="AJ21">
        <f t="shared" si="21"/>
        <v>25.499357300141106</v>
      </c>
      <c r="AK21">
        <v>-4.1278098120778102E-2</v>
      </c>
      <c r="AL21">
        <v>4.6338281300578398E-2</v>
      </c>
      <c r="AM21">
        <v>3.4614840475826099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52504.752390452879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-0.12273012170118415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1584029628.40645</v>
      </c>
      <c r="BY21">
        <v>400.05848387096802</v>
      </c>
      <c r="BZ21">
        <v>399.99483870967703</v>
      </c>
      <c r="CA21">
        <v>28.0896516129032</v>
      </c>
      <c r="CB21">
        <v>27.797029032258099</v>
      </c>
      <c r="CC21">
        <v>400.00106451612902</v>
      </c>
      <c r="CD21">
        <v>99.479174193548403</v>
      </c>
      <c r="CE21">
        <v>0.19994970967741901</v>
      </c>
      <c r="CF21">
        <v>27.742596774193501</v>
      </c>
      <c r="CG21">
        <v>27.4847</v>
      </c>
      <c r="CH21">
        <v>999.9</v>
      </c>
      <c r="CI21">
        <v>0</v>
      </c>
      <c r="CJ21">
        <v>0</v>
      </c>
      <c r="CK21">
        <v>10006.5306451613</v>
      </c>
      <c r="CL21">
        <v>0</v>
      </c>
      <c r="CM21">
        <v>0.21165100000000001</v>
      </c>
      <c r="CN21">
        <v>0</v>
      </c>
      <c r="CO21">
        <v>0</v>
      </c>
      <c r="CP21">
        <v>0</v>
      </c>
      <c r="CQ21">
        <v>0</v>
      </c>
      <c r="CR21">
        <v>2.71935483870968</v>
      </c>
      <c r="CS21">
        <v>0</v>
      </c>
      <c r="CT21">
        <v>150.07741935483901</v>
      </c>
      <c r="CU21">
        <v>-1.8774193548387099</v>
      </c>
      <c r="CV21">
        <v>38.186999999999998</v>
      </c>
      <c r="CW21">
        <v>43.311999999999998</v>
      </c>
      <c r="CX21">
        <v>40.936999999999998</v>
      </c>
      <c r="CY21">
        <v>41.75</v>
      </c>
      <c r="CZ21">
        <v>39.054000000000002</v>
      </c>
      <c r="DA21">
        <v>0</v>
      </c>
      <c r="DB21">
        <v>0</v>
      </c>
      <c r="DC21">
        <v>0</v>
      </c>
      <c r="DD21">
        <v>12638.5</v>
      </c>
      <c r="DE21">
        <v>2.8269230769230802</v>
      </c>
      <c r="DF21">
        <v>-11.531624003657001</v>
      </c>
      <c r="DG21">
        <v>-110.07179433627201</v>
      </c>
      <c r="DH21">
        <v>147.56153846153799</v>
      </c>
      <c r="DI21">
        <v>15</v>
      </c>
      <c r="DJ21">
        <v>100</v>
      </c>
      <c r="DK21">
        <v>100</v>
      </c>
      <c r="DL21">
        <v>1.97</v>
      </c>
      <c r="DM21">
        <v>0.315</v>
      </c>
      <c r="DN21">
        <v>2</v>
      </c>
      <c r="DO21">
        <v>402.87599999999998</v>
      </c>
      <c r="DP21">
        <v>600.44600000000003</v>
      </c>
      <c r="DQ21">
        <v>26.485399999999998</v>
      </c>
      <c r="DR21">
        <v>31.383700000000001</v>
      </c>
      <c r="DS21">
        <v>30.000499999999999</v>
      </c>
      <c r="DT21">
        <v>31.3781</v>
      </c>
      <c r="DU21">
        <v>31.424499999999998</v>
      </c>
      <c r="DV21">
        <v>20.926600000000001</v>
      </c>
      <c r="DW21">
        <v>22.699300000000001</v>
      </c>
      <c r="DX21">
        <v>46.918799999999997</v>
      </c>
      <c r="DY21">
        <v>26.474799999999998</v>
      </c>
      <c r="DZ21">
        <v>400</v>
      </c>
      <c r="EA21">
        <v>27.844899999999999</v>
      </c>
      <c r="EB21">
        <v>100.208</v>
      </c>
      <c r="EC21">
        <v>100.61</v>
      </c>
    </row>
    <row r="22" spans="1:133" x14ac:dyDescent="0.35">
      <c r="A22">
        <v>6</v>
      </c>
      <c r="B22">
        <v>1584029646.5999999</v>
      </c>
      <c r="C22">
        <v>70.5</v>
      </c>
      <c r="D22" t="s">
        <v>250</v>
      </c>
      <c r="E22" t="s">
        <v>251</v>
      </c>
      <c r="F22" t="s">
        <v>233</v>
      </c>
      <c r="G22">
        <v>20200312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1584029638.40645</v>
      </c>
      <c r="O22">
        <f t="shared" si="0"/>
        <v>2.367738395269785E-4</v>
      </c>
      <c r="P22">
        <f t="shared" si="1"/>
        <v>-0.12552099228649194</v>
      </c>
      <c r="Q22">
        <f t="shared" si="2"/>
        <v>400.06109677419403</v>
      </c>
      <c r="R22">
        <f t="shared" si="3"/>
        <v>401.94515765768324</v>
      </c>
      <c r="S22">
        <f t="shared" si="4"/>
        <v>40.065942287797235</v>
      </c>
      <c r="T22">
        <f t="shared" si="5"/>
        <v>39.878138869379477</v>
      </c>
      <c r="U22">
        <f t="shared" si="6"/>
        <v>2.6107405078489083E-2</v>
      </c>
      <c r="V22">
        <f t="shared" si="7"/>
        <v>2.2521593041605397</v>
      </c>
      <c r="W22">
        <f t="shared" si="8"/>
        <v>2.5940431929705268E-2</v>
      </c>
      <c r="X22">
        <f t="shared" si="9"/>
        <v>1.6227682693898269E-2</v>
      </c>
      <c r="Y22">
        <f t="shared" si="10"/>
        <v>0</v>
      </c>
      <c r="Z22">
        <f t="shared" si="11"/>
        <v>27.66652180427684</v>
      </c>
      <c r="AA22">
        <f t="shared" si="12"/>
        <v>27.490380645161299</v>
      </c>
      <c r="AB22">
        <f t="shared" si="13"/>
        <v>3.6835490740816605</v>
      </c>
      <c r="AC22">
        <f t="shared" si="14"/>
        <v>74.979365820015943</v>
      </c>
      <c r="AD22">
        <f t="shared" si="15"/>
        <v>2.8033137129334311</v>
      </c>
      <c r="AE22">
        <f t="shared" si="16"/>
        <v>3.7387802394363265</v>
      </c>
      <c r="AF22">
        <f t="shared" si="17"/>
        <v>0.88023536114822942</v>
      </c>
      <c r="AG22">
        <f t="shared" si="18"/>
        <v>-10.441726323139752</v>
      </c>
      <c r="AH22">
        <f t="shared" si="19"/>
        <v>30.909211075564397</v>
      </c>
      <c r="AI22">
        <f t="shared" si="20"/>
        <v>2.9801874995816426</v>
      </c>
      <c r="AJ22">
        <f t="shared" si="21"/>
        <v>23.447672252006285</v>
      </c>
      <c r="AK22">
        <v>-4.1241904148323703E-2</v>
      </c>
      <c r="AL22">
        <v>4.6297650395732103E-2</v>
      </c>
      <c r="AM22">
        <v>3.4590819511258002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52460.207661264154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-0.12552099228649194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1584029638.40645</v>
      </c>
      <c r="BY22">
        <v>400.06109677419403</v>
      </c>
      <c r="BZ22">
        <v>400.01490322580599</v>
      </c>
      <c r="CA22">
        <v>28.123096774193499</v>
      </c>
      <c r="CB22">
        <v>27.7779387096774</v>
      </c>
      <c r="CC22">
        <v>400.01677419354797</v>
      </c>
      <c r="CD22">
        <v>99.480106451612897</v>
      </c>
      <c r="CE22">
        <v>0.20001538709677399</v>
      </c>
      <c r="CF22">
        <v>27.744948387096802</v>
      </c>
      <c r="CG22">
        <v>27.490380645161299</v>
      </c>
      <c r="CH22">
        <v>999.9</v>
      </c>
      <c r="CI22">
        <v>0</v>
      </c>
      <c r="CJ22">
        <v>0</v>
      </c>
      <c r="CK22">
        <v>9997.6629032258097</v>
      </c>
      <c r="CL22">
        <v>0</v>
      </c>
      <c r="CM22">
        <v>0.21165100000000001</v>
      </c>
      <c r="CN22">
        <v>0</v>
      </c>
      <c r="CO22">
        <v>0</v>
      </c>
      <c r="CP22">
        <v>0</v>
      </c>
      <c r="CQ22">
        <v>0</v>
      </c>
      <c r="CR22">
        <v>0.76451612903225796</v>
      </c>
      <c r="CS22">
        <v>0</v>
      </c>
      <c r="CT22">
        <v>88.825806451612905</v>
      </c>
      <c r="CU22">
        <v>-2.03870967741936</v>
      </c>
      <c r="CV22">
        <v>38.186999999999998</v>
      </c>
      <c r="CW22">
        <v>43.311999999999998</v>
      </c>
      <c r="CX22">
        <v>40.936999999999998</v>
      </c>
      <c r="CY22">
        <v>41.762</v>
      </c>
      <c r="CZ22">
        <v>39.054000000000002</v>
      </c>
      <c r="DA22">
        <v>0</v>
      </c>
      <c r="DB22">
        <v>0</v>
      </c>
      <c r="DC22">
        <v>0</v>
      </c>
      <c r="DD22">
        <v>12648.1000001431</v>
      </c>
      <c r="DE22">
        <v>0.58846153846153804</v>
      </c>
      <c r="DF22">
        <v>13.3982906011429</v>
      </c>
      <c r="DG22">
        <v>-510.80683672159398</v>
      </c>
      <c r="DH22">
        <v>82.096153846153896</v>
      </c>
      <c r="DI22">
        <v>15</v>
      </c>
      <c r="DJ22">
        <v>100</v>
      </c>
      <c r="DK22">
        <v>100</v>
      </c>
      <c r="DL22">
        <v>1.97</v>
      </c>
      <c r="DM22">
        <v>0.315</v>
      </c>
      <c r="DN22">
        <v>2</v>
      </c>
      <c r="DO22">
        <v>402.99</v>
      </c>
      <c r="DP22">
        <v>600.24300000000005</v>
      </c>
      <c r="DQ22">
        <v>26.493500000000001</v>
      </c>
      <c r="DR22">
        <v>31.390599999999999</v>
      </c>
      <c r="DS22">
        <v>30.000399999999999</v>
      </c>
      <c r="DT22">
        <v>31.383600000000001</v>
      </c>
      <c r="DU22">
        <v>31.429300000000001</v>
      </c>
      <c r="DV22">
        <v>20.918199999999999</v>
      </c>
      <c r="DW22">
        <v>22.699300000000001</v>
      </c>
      <c r="DX22">
        <v>46.918799999999997</v>
      </c>
      <c r="DY22">
        <v>26.488299999999999</v>
      </c>
      <c r="DZ22">
        <v>400</v>
      </c>
      <c r="EA22">
        <v>27.852</v>
      </c>
      <c r="EB22">
        <v>100.209</v>
      </c>
      <c r="EC22">
        <v>100.607</v>
      </c>
    </row>
    <row r="23" spans="1:133" x14ac:dyDescent="0.35">
      <c r="A23">
        <v>7</v>
      </c>
      <c r="B23">
        <v>1584029656.5999999</v>
      </c>
      <c r="C23">
        <v>80.5</v>
      </c>
      <c r="D23" t="s">
        <v>252</v>
      </c>
      <c r="E23" t="s">
        <v>253</v>
      </c>
      <c r="F23" t="s">
        <v>233</v>
      </c>
      <c r="G23">
        <v>20200312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1584029648.40645</v>
      </c>
      <c r="O23">
        <f t="shared" si="0"/>
        <v>2.4296247042104247E-4</v>
      </c>
      <c r="P23">
        <f t="shared" si="1"/>
        <v>-0.15725389449919022</v>
      </c>
      <c r="Q23">
        <f t="shared" si="2"/>
        <v>400.10293548387102</v>
      </c>
      <c r="R23">
        <f t="shared" si="3"/>
        <v>403.68783837642172</v>
      </c>
      <c r="S23">
        <f t="shared" si="4"/>
        <v>40.239895751935109</v>
      </c>
      <c r="T23">
        <f t="shared" si="5"/>
        <v>39.882550038333157</v>
      </c>
      <c r="U23">
        <f t="shared" si="6"/>
        <v>2.6754475533672557E-2</v>
      </c>
      <c r="V23">
        <f t="shared" si="7"/>
        <v>2.2519654555089841</v>
      </c>
      <c r="W23">
        <f t="shared" si="8"/>
        <v>2.6579137984511916E-2</v>
      </c>
      <c r="X23">
        <f t="shared" si="9"/>
        <v>1.6627618718399739E-2</v>
      </c>
      <c r="Y23">
        <f t="shared" si="10"/>
        <v>0</v>
      </c>
      <c r="Z23">
        <f t="shared" si="11"/>
        <v>27.664491435307191</v>
      </c>
      <c r="AA23">
        <f t="shared" si="12"/>
        <v>27.4991290322581</v>
      </c>
      <c r="AB23">
        <f t="shared" si="13"/>
        <v>3.6854352479357146</v>
      </c>
      <c r="AC23">
        <f t="shared" si="14"/>
        <v>74.995039810537349</v>
      </c>
      <c r="AD23">
        <f t="shared" si="15"/>
        <v>2.8039039552717786</v>
      </c>
      <c r="AE23">
        <f t="shared" si="16"/>
        <v>3.7387858748463652</v>
      </c>
      <c r="AF23">
        <f t="shared" si="17"/>
        <v>0.88153129266393604</v>
      </c>
      <c r="AG23">
        <f t="shared" si="18"/>
        <v>-10.714644945567974</v>
      </c>
      <c r="AH23">
        <f t="shared" si="19"/>
        <v>29.847559910673393</v>
      </c>
      <c r="AI23">
        <f t="shared" si="20"/>
        <v>2.8781994891521965</v>
      </c>
      <c r="AJ23">
        <f t="shared" si="21"/>
        <v>22.011114454257616</v>
      </c>
      <c r="AK23">
        <v>-4.1236681132488302E-2</v>
      </c>
      <c r="AL23">
        <v>4.6291787102895499E-2</v>
      </c>
      <c r="AM23">
        <v>3.4587352536611902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52453.844350418942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-0.15725389449919022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1584029648.40645</v>
      </c>
      <c r="BY23">
        <v>400.10293548387102</v>
      </c>
      <c r="BZ23">
        <v>400.012870967742</v>
      </c>
      <c r="CA23">
        <v>28.128848387096799</v>
      </c>
      <c r="CB23">
        <v>27.774661290322602</v>
      </c>
      <c r="CC23">
        <v>400.00590322580598</v>
      </c>
      <c r="CD23">
        <v>99.480751612903205</v>
      </c>
      <c r="CE23">
        <v>0.199971774193548</v>
      </c>
      <c r="CF23">
        <v>27.744974193548401</v>
      </c>
      <c r="CG23">
        <v>27.4991290322581</v>
      </c>
      <c r="CH23">
        <v>999.9</v>
      </c>
      <c r="CI23">
        <v>0</v>
      </c>
      <c r="CJ23">
        <v>0</v>
      </c>
      <c r="CK23">
        <v>9996.3319354838695</v>
      </c>
      <c r="CL23">
        <v>0</v>
      </c>
      <c r="CM23">
        <v>0.21165100000000001</v>
      </c>
      <c r="CN23">
        <v>0</v>
      </c>
      <c r="CO23">
        <v>0</v>
      </c>
      <c r="CP23">
        <v>0</v>
      </c>
      <c r="CQ23">
        <v>0</v>
      </c>
      <c r="CR23">
        <v>1.67096774193548</v>
      </c>
      <c r="CS23">
        <v>0</v>
      </c>
      <c r="CT23">
        <v>47.322580645161302</v>
      </c>
      <c r="CU23">
        <v>-2.1548387096774202</v>
      </c>
      <c r="CV23">
        <v>38.170999999999999</v>
      </c>
      <c r="CW23">
        <v>43.311999999999998</v>
      </c>
      <c r="CX23">
        <v>40.912870967741902</v>
      </c>
      <c r="CY23">
        <v>41.783999999999999</v>
      </c>
      <c r="CZ23">
        <v>39.020000000000003</v>
      </c>
      <c r="DA23">
        <v>0</v>
      </c>
      <c r="DB23">
        <v>0</v>
      </c>
      <c r="DC23">
        <v>0</v>
      </c>
      <c r="DD23">
        <v>12658.2999999523</v>
      </c>
      <c r="DE23">
        <v>1.9115384615384601</v>
      </c>
      <c r="DF23">
        <v>-8.9059826917684095</v>
      </c>
      <c r="DG23">
        <v>-47.234187887568602</v>
      </c>
      <c r="DH23">
        <v>46.992307692307698</v>
      </c>
      <c r="DI23">
        <v>15</v>
      </c>
      <c r="DJ23">
        <v>100</v>
      </c>
      <c r="DK23">
        <v>100</v>
      </c>
      <c r="DL23">
        <v>1.97</v>
      </c>
      <c r="DM23">
        <v>0.315</v>
      </c>
      <c r="DN23">
        <v>2</v>
      </c>
      <c r="DO23">
        <v>402.89</v>
      </c>
      <c r="DP23">
        <v>600.38499999999999</v>
      </c>
      <c r="DQ23">
        <v>26.4833</v>
      </c>
      <c r="DR23">
        <v>31.398099999999999</v>
      </c>
      <c r="DS23">
        <v>30.000399999999999</v>
      </c>
      <c r="DT23">
        <v>31.389099999999999</v>
      </c>
      <c r="DU23">
        <v>31.434899999999999</v>
      </c>
      <c r="DV23">
        <v>20.921199999999999</v>
      </c>
      <c r="DW23">
        <v>22.419699999999999</v>
      </c>
      <c r="DX23">
        <v>46.918799999999997</v>
      </c>
      <c r="DY23">
        <v>26.4694</v>
      </c>
      <c r="DZ23">
        <v>400</v>
      </c>
      <c r="EA23">
        <v>27.861599999999999</v>
      </c>
      <c r="EB23">
        <v>100.206</v>
      </c>
      <c r="EC23">
        <v>100.605</v>
      </c>
    </row>
    <row r="24" spans="1:133" x14ac:dyDescent="0.35">
      <c r="A24">
        <v>8</v>
      </c>
      <c r="B24">
        <v>1584029666.5999999</v>
      </c>
      <c r="C24">
        <v>90.5</v>
      </c>
      <c r="D24" t="s">
        <v>254</v>
      </c>
      <c r="E24" t="s">
        <v>255</v>
      </c>
      <c r="F24" t="s">
        <v>233</v>
      </c>
      <c r="G24">
        <v>20200312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1584029658.40645</v>
      </c>
      <c r="O24">
        <f t="shared" si="0"/>
        <v>2.157705358128219E-4</v>
      </c>
      <c r="P24">
        <f t="shared" si="1"/>
        <v>-0.16364084050128216</v>
      </c>
      <c r="Q24">
        <f t="shared" si="2"/>
        <v>400.087548387097</v>
      </c>
      <c r="R24">
        <f t="shared" si="3"/>
        <v>405.2892488537143</v>
      </c>
      <c r="S24">
        <f t="shared" si="4"/>
        <v>40.399729014249623</v>
      </c>
      <c r="T24">
        <f t="shared" si="5"/>
        <v>39.88121713696939</v>
      </c>
      <c r="U24">
        <f t="shared" si="6"/>
        <v>2.3726601389515413E-2</v>
      </c>
      <c r="V24">
        <f t="shared" si="7"/>
        <v>2.2543117103110331</v>
      </c>
      <c r="W24">
        <f t="shared" si="8"/>
        <v>2.3588737191267247E-2</v>
      </c>
      <c r="X24">
        <f t="shared" si="9"/>
        <v>1.4755280404537129E-2</v>
      </c>
      <c r="Y24">
        <f t="shared" si="10"/>
        <v>0</v>
      </c>
      <c r="Z24">
        <f t="shared" si="11"/>
        <v>27.672102163656206</v>
      </c>
      <c r="AA24">
        <f t="shared" si="12"/>
        <v>27.504812903225801</v>
      </c>
      <c r="AB24">
        <f t="shared" si="13"/>
        <v>3.6866611561957394</v>
      </c>
      <c r="AC24">
        <f t="shared" si="14"/>
        <v>75.018648199717077</v>
      </c>
      <c r="AD24">
        <f t="shared" si="15"/>
        <v>2.8045467144086298</v>
      </c>
      <c r="AE24">
        <f t="shared" si="16"/>
        <v>3.7384660770509686</v>
      </c>
      <c r="AF24">
        <f t="shared" si="17"/>
        <v>0.88211444178710963</v>
      </c>
      <c r="AG24">
        <f t="shared" si="18"/>
        <v>-9.5154806293454453</v>
      </c>
      <c r="AH24">
        <f t="shared" si="19"/>
        <v>29.009881866876768</v>
      </c>
      <c r="AI24">
        <f t="shared" si="20"/>
        <v>2.7945695058939819</v>
      </c>
      <c r="AJ24">
        <f t="shared" si="21"/>
        <v>22.288970743425303</v>
      </c>
      <c r="AK24">
        <v>-4.1299925521575902E-2</v>
      </c>
      <c r="AL24">
        <v>4.63627844701592E-2</v>
      </c>
      <c r="AM24">
        <v>3.46293232226681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52531.26122312808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-0.16364084050128216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1584029658.40645</v>
      </c>
      <c r="BY24">
        <v>400.087548387097</v>
      </c>
      <c r="BZ24">
        <v>399.971580645161</v>
      </c>
      <c r="CA24">
        <v>28.135154838709699</v>
      </c>
      <c r="CB24">
        <v>27.8206129032258</v>
      </c>
      <c r="CC24">
        <v>400.00987096774202</v>
      </c>
      <c r="CD24">
        <v>99.481270967741906</v>
      </c>
      <c r="CE24">
        <v>0.199954548387097</v>
      </c>
      <c r="CF24">
        <v>27.743509677419301</v>
      </c>
      <c r="CG24">
        <v>27.504812903225801</v>
      </c>
      <c r="CH24">
        <v>999.9</v>
      </c>
      <c r="CI24">
        <v>0</v>
      </c>
      <c r="CJ24">
        <v>0</v>
      </c>
      <c r="CK24">
        <v>10011.610967741901</v>
      </c>
      <c r="CL24">
        <v>0</v>
      </c>
      <c r="CM24">
        <v>0.21165100000000001</v>
      </c>
      <c r="CN24">
        <v>0</v>
      </c>
      <c r="CO24">
        <v>0</v>
      </c>
      <c r="CP24">
        <v>0</v>
      </c>
      <c r="CQ24">
        <v>0</v>
      </c>
      <c r="CR24">
        <v>1.6677419354838701</v>
      </c>
      <c r="CS24">
        <v>0</v>
      </c>
      <c r="CT24">
        <v>39.725806451612897</v>
      </c>
      <c r="CU24">
        <v>-2.3870967741935498</v>
      </c>
      <c r="CV24">
        <v>38.128935483870997</v>
      </c>
      <c r="CW24">
        <v>43.308064516129001</v>
      </c>
      <c r="CX24">
        <v>40.816129032257997</v>
      </c>
      <c r="CY24">
        <v>41.783999999999999</v>
      </c>
      <c r="CZ24">
        <v>39.003999999999998</v>
      </c>
      <c r="DA24">
        <v>0</v>
      </c>
      <c r="DB24">
        <v>0</v>
      </c>
      <c r="DC24">
        <v>0</v>
      </c>
      <c r="DD24">
        <v>12668.5</v>
      </c>
      <c r="DE24">
        <v>2.18846153846154</v>
      </c>
      <c r="DF24">
        <v>1.7606836722599799</v>
      </c>
      <c r="DG24">
        <v>-30.232478468035399</v>
      </c>
      <c r="DH24">
        <v>39.019230769230802</v>
      </c>
      <c r="DI24">
        <v>15</v>
      </c>
      <c r="DJ24">
        <v>100</v>
      </c>
      <c r="DK24">
        <v>100</v>
      </c>
      <c r="DL24">
        <v>1.97</v>
      </c>
      <c r="DM24">
        <v>0.315</v>
      </c>
      <c r="DN24">
        <v>2</v>
      </c>
      <c r="DO24">
        <v>402.99200000000002</v>
      </c>
      <c r="DP24">
        <v>600.49199999999996</v>
      </c>
      <c r="DQ24">
        <v>26.465199999999999</v>
      </c>
      <c r="DR24">
        <v>31.404299999999999</v>
      </c>
      <c r="DS24">
        <v>30.000299999999999</v>
      </c>
      <c r="DT24">
        <v>31.3947</v>
      </c>
      <c r="DU24">
        <v>31.439</v>
      </c>
      <c r="DV24">
        <v>20.924299999999999</v>
      </c>
      <c r="DW24">
        <v>22.419699999999999</v>
      </c>
      <c r="DX24">
        <v>46.918799999999997</v>
      </c>
      <c r="DY24">
        <v>26.4636</v>
      </c>
      <c r="DZ24">
        <v>400</v>
      </c>
      <c r="EA24">
        <v>27.852699999999999</v>
      </c>
      <c r="EB24">
        <v>100.20399999999999</v>
      </c>
      <c r="EC24">
        <v>100.60599999999999</v>
      </c>
    </row>
    <row r="25" spans="1:133" x14ac:dyDescent="0.35">
      <c r="A25">
        <v>9</v>
      </c>
      <c r="B25">
        <v>1584029676.5999999</v>
      </c>
      <c r="C25">
        <v>100.5</v>
      </c>
      <c r="D25" t="s">
        <v>256</v>
      </c>
      <c r="E25" t="s">
        <v>257</v>
      </c>
      <c r="F25" t="s">
        <v>233</v>
      </c>
      <c r="G25">
        <v>20200312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1584029668.40645</v>
      </c>
      <c r="O25">
        <f t="shared" si="0"/>
        <v>2.0990364145744364E-4</v>
      </c>
      <c r="P25">
        <f t="shared" si="1"/>
        <v>-0.15199794410816111</v>
      </c>
      <c r="Q25">
        <f t="shared" si="2"/>
        <v>400.06348387096801</v>
      </c>
      <c r="R25">
        <f t="shared" si="3"/>
        <v>404.75557185113172</v>
      </c>
      <c r="S25">
        <f t="shared" si="4"/>
        <v>40.346238067152605</v>
      </c>
      <c r="T25">
        <f t="shared" si="5"/>
        <v>39.878528387916027</v>
      </c>
      <c r="U25">
        <f t="shared" si="6"/>
        <v>2.3140480373171395E-2</v>
      </c>
      <c r="V25">
        <f t="shared" si="7"/>
        <v>2.2516583611750822</v>
      </c>
      <c r="W25">
        <f t="shared" si="8"/>
        <v>2.3009169466452945E-2</v>
      </c>
      <c r="X25">
        <f t="shared" si="9"/>
        <v>1.4392466453836558E-2</v>
      </c>
      <c r="Y25">
        <f t="shared" si="10"/>
        <v>0</v>
      </c>
      <c r="Z25">
        <f t="shared" si="11"/>
        <v>27.671720590214239</v>
      </c>
      <c r="AA25">
        <f t="shared" si="12"/>
        <v>27.501941935483899</v>
      </c>
      <c r="AB25">
        <f t="shared" si="13"/>
        <v>3.6860418958612544</v>
      </c>
      <c r="AC25">
        <f t="shared" si="14"/>
        <v>75.075654577956186</v>
      </c>
      <c r="AD25">
        <f t="shared" si="15"/>
        <v>2.8063093166295796</v>
      </c>
      <c r="AE25">
        <f t="shared" si="16"/>
        <v>3.737975156401196</v>
      </c>
      <c r="AF25">
        <f t="shared" si="17"/>
        <v>0.8797325792316748</v>
      </c>
      <c r="AG25">
        <f t="shared" si="18"/>
        <v>-9.256750588273265</v>
      </c>
      <c r="AH25">
        <f t="shared" si="19"/>
        <v>29.05131286341831</v>
      </c>
      <c r="AI25">
        <f t="shared" si="20"/>
        <v>2.8017868725668764</v>
      </c>
      <c r="AJ25">
        <f t="shared" si="21"/>
        <v>22.596349147711923</v>
      </c>
      <c r="AK25">
        <v>-4.1228407683761098E-2</v>
      </c>
      <c r="AL25">
        <v>4.6282499431905301E-2</v>
      </c>
      <c r="AM25">
        <v>3.4581860411990499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52444.391551012857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-0.15199794410816111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1584029668.40645</v>
      </c>
      <c r="BY25">
        <v>400.06348387096801</v>
      </c>
      <c r="BZ25">
        <v>399.96145161290298</v>
      </c>
      <c r="CA25">
        <v>28.153041935483898</v>
      </c>
      <c r="CB25">
        <v>27.847058064516101</v>
      </c>
      <c r="CC25">
        <v>400.00974193548399</v>
      </c>
      <c r="CD25">
        <v>99.480509677419306</v>
      </c>
      <c r="CE25">
        <v>0.199991032258065</v>
      </c>
      <c r="CF25">
        <v>27.741261290322601</v>
      </c>
      <c r="CG25">
        <v>27.501941935483899</v>
      </c>
      <c r="CH25">
        <v>999.9</v>
      </c>
      <c r="CI25">
        <v>0</v>
      </c>
      <c r="CJ25">
        <v>0</v>
      </c>
      <c r="CK25">
        <v>9994.3506451612902</v>
      </c>
      <c r="CL25">
        <v>0</v>
      </c>
      <c r="CM25">
        <v>0.21165100000000001</v>
      </c>
      <c r="CN25">
        <v>0</v>
      </c>
      <c r="CO25">
        <v>0</v>
      </c>
      <c r="CP25">
        <v>0</v>
      </c>
      <c r="CQ25">
        <v>0</v>
      </c>
      <c r="CR25">
        <v>2.7322580645161301</v>
      </c>
      <c r="CS25">
        <v>0</v>
      </c>
      <c r="CT25">
        <v>36.129032258064498</v>
      </c>
      <c r="CU25">
        <v>-2.4387096774193502</v>
      </c>
      <c r="CV25">
        <v>38.120935483871001</v>
      </c>
      <c r="CW25">
        <v>43.3241935483871</v>
      </c>
      <c r="CX25">
        <v>40.799999999999997</v>
      </c>
      <c r="CY25">
        <v>41.795999999999999</v>
      </c>
      <c r="CZ25">
        <v>38.995935483871001</v>
      </c>
      <c r="DA25">
        <v>0</v>
      </c>
      <c r="DB25">
        <v>0</v>
      </c>
      <c r="DC25">
        <v>0</v>
      </c>
      <c r="DD25">
        <v>12678.1000001431</v>
      </c>
      <c r="DE25">
        <v>2.1307692307692299</v>
      </c>
      <c r="DF25">
        <v>-2.8102564904800298</v>
      </c>
      <c r="DG25">
        <v>-10.6290594224601</v>
      </c>
      <c r="DH25">
        <v>36.4884615384615</v>
      </c>
      <c r="DI25">
        <v>15</v>
      </c>
      <c r="DJ25">
        <v>100</v>
      </c>
      <c r="DK25">
        <v>100</v>
      </c>
      <c r="DL25">
        <v>1.97</v>
      </c>
      <c r="DM25">
        <v>0.315</v>
      </c>
      <c r="DN25">
        <v>2</v>
      </c>
      <c r="DO25">
        <v>403.02300000000002</v>
      </c>
      <c r="DP25">
        <v>600.52200000000005</v>
      </c>
      <c r="DQ25">
        <v>26.459299999999999</v>
      </c>
      <c r="DR25">
        <v>31.410499999999999</v>
      </c>
      <c r="DS25">
        <v>30.0002</v>
      </c>
      <c r="DT25">
        <v>31.3995</v>
      </c>
      <c r="DU25">
        <v>31.443899999999999</v>
      </c>
      <c r="DV25">
        <v>20.925799999999999</v>
      </c>
      <c r="DW25">
        <v>22.419699999999999</v>
      </c>
      <c r="DX25">
        <v>46.918799999999997</v>
      </c>
      <c r="DY25">
        <v>26.463799999999999</v>
      </c>
      <c r="DZ25">
        <v>400</v>
      </c>
      <c r="EA25">
        <v>27.852699999999999</v>
      </c>
      <c r="EB25">
        <v>100.20099999999999</v>
      </c>
      <c r="EC25">
        <v>100.604</v>
      </c>
    </row>
    <row r="26" spans="1:133" x14ac:dyDescent="0.35">
      <c r="A26">
        <v>10</v>
      </c>
      <c r="B26">
        <v>1584029686.5999999</v>
      </c>
      <c r="C26">
        <v>110.5</v>
      </c>
      <c r="D26" t="s">
        <v>258</v>
      </c>
      <c r="E26" t="s">
        <v>259</v>
      </c>
      <c r="F26" t="s">
        <v>233</v>
      </c>
      <c r="G26">
        <v>20200312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1584029678.40645</v>
      </c>
      <c r="O26">
        <f t="shared" si="0"/>
        <v>2.2111319246906157E-4</v>
      </c>
      <c r="P26">
        <f t="shared" si="1"/>
        <v>-0.14195066823099245</v>
      </c>
      <c r="Q26">
        <f t="shared" si="2"/>
        <v>400.090967741935</v>
      </c>
      <c r="R26">
        <f t="shared" si="3"/>
        <v>403.58223620826328</v>
      </c>
      <c r="S26">
        <f t="shared" si="4"/>
        <v>40.22855639774177</v>
      </c>
      <c r="T26">
        <f t="shared" si="5"/>
        <v>39.880551263232164</v>
      </c>
      <c r="U26">
        <f t="shared" si="6"/>
        <v>2.4460343823623221E-2</v>
      </c>
      <c r="V26">
        <f t="shared" si="7"/>
        <v>2.2521501608557446</v>
      </c>
      <c r="W26">
        <f t="shared" si="8"/>
        <v>2.431370963010742E-2</v>
      </c>
      <c r="X26">
        <f t="shared" si="9"/>
        <v>1.5209169626878533E-2</v>
      </c>
      <c r="Y26">
        <f t="shared" si="10"/>
        <v>0</v>
      </c>
      <c r="Z26">
        <f t="shared" si="11"/>
        <v>27.662611448886082</v>
      </c>
      <c r="AA26">
        <f t="shared" si="12"/>
        <v>27.4951193548387</v>
      </c>
      <c r="AB26">
        <f t="shared" si="13"/>
        <v>3.6845706469860864</v>
      </c>
      <c r="AC26">
        <f t="shared" si="14"/>
        <v>75.133792654454851</v>
      </c>
      <c r="AD26">
        <f t="shared" si="15"/>
        <v>2.807595220518297</v>
      </c>
      <c r="AE26">
        <f t="shared" si="16"/>
        <v>3.7367942191213586</v>
      </c>
      <c r="AF26">
        <f t="shared" si="17"/>
        <v>0.87697542646778937</v>
      </c>
      <c r="AG26">
        <f t="shared" si="18"/>
        <v>-9.7510917878856151</v>
      </c>
      <c r="AH26">
        <f t="shared" si="19"/>
        <v>29.229209924001506</v>
      </c>
      <c r="AI26">
        <f t="shared" si="20"/>
        <v>2.8181561671504403</v>
      </c>
      <c r="AJ26">
        <f t="shared" si="21"/>
        <v>22.29627430326633</v>
      </c>
      <c r="AK26">
        <v>-4.1241657783952897E-2</v>
      </c>
      <c r="AL26">
        <v>4.62973738301432E-2</v>
      </c>
      <c r="AM26">
        <v>3.4590655980971898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52461.464182522453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-0.14195066823099245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1584029678.40645</v>
      </c>
      <c r="BY26">
        <v>400.090967741935</v>
      </c>
      <c r="BZ26">
        <v>400.01074193548402</v>
      </c>
      <c r="CA26">
        <v>28.1664483870968</v>
      </c>
      <c r="CB26">
        <v>27.844129032258099</v>
      </c>
      <c r="CC26">
        <v>400.010516129032</v>
      </c>
      <c r="CD26">
        <v>99.478725806451607</v>
      </c>
      <c r="CE26">
        <v>0.19998348387096801</v>
      </c>
      <c r="CF26">
        <v>27.7358516129032</v>
      </c>
      <c r="CG26">
        <v>27.4951193548387</v>
      </c>
      <c r="CH26">
        <v>999.9</v>
      </c>
      <c r="CI26">
        <v>0</v>
      </c>
      <c r="CJ26">
        <v>0</v>
      </c>
      <c r="CK26">
        <v>9997.7419354838694</v>
      </c>
      <c r="CL26">
        <v>0</v>
      </c>
      <c r="CM26">
        <v>0.21165100000000001</v>
      </c>
      <c r="CN26">
        <v>0</v>
      </c>
      <c r="CO26">
        <v>0</v>
      </c>
      <c r="CP26">
        <v>0</v>
      </c>
      <c r="CQ26">
        <v>0</v>
      </c>
      <c r="CR26">
        <v>2.3548387096774199</v>
      </c>
      <c r="CS26">
        <v>0</v>
      </c>
      <c r="CT26">
        <v>65.3</v>
      </c>
      <c r="CU26">
        <v>-2.5709677419354802</v>
      </c>
      <c r="CV26">
        <v>38.125</v>
      </c>
      <c r="CW26">
        <v>43.338354838709698</v>
      </c>
      <c r="CX26">
        <v>40.792000000000002</v>
      </c>
      <c r="CY26">
        <v>41.811999999999998</v>
      </c>
      <c r="CZ26">
        <v>39</v>
      </c>
      <c r="DA26">
        <v>0</v>
      </c>
      <c r="DB26">
        <v>0</v>
      </c>
      <c r="DC26">
        <v>0</v>
      </c>
      <c r="DD26">
        <v>12688.2999999523</v>
      </c>
      <c r="DE26">
        <v>2.2653846153846202</v>
      </c>
      <c r="DF26">
        <v>-20.283760898241798</v>
      </c>
      <c r="DG26">
        <v>374.18461537348702</v>
      </c>
      <c r="DH26">
        <v>67.573076923076897</v>
      </c>
      <c r="DI26">
        <v>15</v>
      </c>
      <c r="DJ26">
        <v>100</v>
      </c>
      <c r="DK26">
        <v>100</v>
      </c>
      <c r="DL26">
        <v>1.97</v>
      </c>
      <c r="DM26">
        <v>0.315</v>
      </c>
      <c r="DN26">
        <v>2</v>
      </c>
      <c r="DO26">
        <v>402.97199999999998</v>
      </c>
      <c r="DP26">
        <v>600.31200000000001</v>
      </c>
      <c r="DQ26">
        <v>26.469899999999999</v>
      </c>
      <c r="DR26">
        <v>31.416599999999999</v>
      </c>
      <c r="DS26">
        <v>30.000299999999999</v>
      </c>
      <c r="DT26">
        <v>31.404299999999999</v>
      </c>
      <c r="DU26">
        <v>31.448</v>
      </c>
      <c r="DV26">
        <v>20.923500000000001</v>
      </c>
      <c r="DW26">
        <v>22.419699999999999</v>
      </c>
      <c r="DX26">
        <v>46.918799999999997</v>
      </c>
      <c r="DY26">
        <v>26.4727</v>
      </c>
      <c r="DZ26">
        <v>400</v>
      </c>
      <c r="EA26">
        <v>27.852699999999999</v>
      </c>
      <c r="EB26">
        <v>100.199</v>
      </c>
      <c r="EC26">
        <v>100.60299999999999</v>
      </c>
    </row>
    <row r="27" spans="1:133" x14ac:dyDescent="0.35">
      <c r="A27">
        <v>11</v>
      </c>
      <c r="B27">
        <v>1584029696.5999999</v>
      </c>
      <c r="C27">
        <v>120.5</v>
      </c>
      <c r="D27" t="s">
        <v>260</v>
      </c>
      <c r="E27" t="s">
        <v>261</v>
      </c>
      <c r="F27" t="s">
        <v>233</v>
      </c>
      <c r="G27">
        <v>20200312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1584029688.40645</v>
      </c>
      <c r="O27">
        <f t="shared" si="0"/>
        <v>2.2742846905256678E-4</v>
      </c>
      <c r="P27">
        <f t="shared" si="1"/>
        <v>-0.14185529276885489</v>
      </c>
      <c r="Q27">
        <f t="shared" si="2"/>
        <v>400.093903225806</v>
      </c>
      <c r="R27">
        <f t="shared" si="3"/>
        <v>403.3186572484143</v>
      </c>
      <c r="S27">
        <f t="shared" si="4"/>
        <v>40.20296354677189</v>
      </c>
      <c r="T27">
        <f t="shared" si="5"/>
        <v>39.881518788171554</v>
      </c>
      <c r="U27">
        <f t="shared" si="6"/>
        <v>2.5187332459317799E-2</v>
      </c>
      <c r="V27">
        <f t="shared" si="7"/>
        <v>2.2523894029970197</v>
      </c>
      <c r="W27">
        <f t="shared" si="8"/>
        <v>2.5031898769054553E-2</v>
      </c>
      <c r="X27">
        <f t="shared" si="9"/>
        <v>1.5658821755615577E-2</v>
      </c>
      <c r="Y27">
        <f t="shared" si="10"/>
        <v>0</v>
      </c>
      <c r="Z27">
        <f t="shared" si="11"/>
        <v>27.657439612040729</v>
      </c>
      <c r="AA27">
        <f t="shared" si="12"/>
        <v>27.495035483871</v>
      </c>
      <c r="AB27">
        <f t="shared" si="13"/>
        <v>3.6845525639006556</v>
      </c>
      <c r="AC27">
        <f t="shared" si="14"/>
        <v>75.168822082909344</v>
      </c>
      <c r="AD27">
        <f t="shared" si="15"/>
        <v>2.8083977332046923</v>
      </c>
      <c r="AE27">
        <f t="shared" si="16"/>
        <v>3.7361204491233071</v>
      </c>
      <c r="AF27">
        <f t="shared" si="17"/>
        <v>0.87615483069596323</v>
      </c>
      <c r="AG27">
        <f t="shared" si="18"/>
        <v>-10.029595485218195</v>
      </c>
      <c r="AH27">
        <f t="shared" si="19"/>
        <v>28.867630729235522</v>
      </c>
      <c r="AI27">
        <f t="shared" si="20"/>
        <v>2.7829545605067199</v>
      </c>
      <c r="AJ27">
        <f t="shared" si="21"/>
        <v>21.620989804524047</v>
      </c>
      <c r="AK27">
        <v>-4.12481044103147E-2</v>
      </c>
      <c r="AL27">
        <v>4.6304610732989797E-2</v>
      </c>
      <c r="AM27">
        <v>3.4594934973704099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52469.903699664639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-0.14185529276885489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1584029688.40645</v>
      </c>
      <c r="BY27">
        <v>400.093903225806</v>
      </c>
      <c r="BZ27">
        <v>400.017612903226</v>
      </c>
      <c r="CA27">
        <v>28.1740225806452</v>
      </c>
      <c r="CB27">
        <v>27.842506451612898</v>
      </c>
      <c r="CC27">
        <v>400.01835483871002</v>
      </c>
      <c r="CD27">
        <v>99.480367741935495</v>
      </c>
      <c r="CE27">
        <v>0.200028451612903</v>
      </c>
      <c r="CF27">
        <v>27.732764516128999</v>
      </c>
      <c r="CG27">
        <v>27.495035483871</v>
      </c>
      <c r="CH27">
        <v>999.9</v>
      </c>
      <c r="CI27">
        <v>0</v>
      </c>
      <c r="CJ27">
        <v>0</v>
      </c>
      <c r="CK27">
        <v>9999.1396774193508</v>
      </c>
      <c r="CL27">
        <v>0</v>
      </c>
      <c r="CM27">
        <v>0.21165100000000001</v>
      </c>
      <c r="CN27">
        <v>0</v>
      </c>
      <c r="CO27">
        <v>0</v>
      </c>
      <c r="CP27">
        <v>0</v>
      </c>
      <c r="CQ27">
        <v>0</v>
      </c>
      <c r="CR27">
        <v>2.23870967741935</v>
      </c>
      <c r="CS27">
        <v>0</v>
      </c>
      <c r="CT27">
        <v>229.32903225806501</v>
      </c>
      <c r="CU27">
        <v>-1.9677419354838701</v>
      </c>
      <c r="CV27">
        <v>38.094516129032201</v>
      </c>
      <c r="CW27">
        <v>43.346548387096803</v>
      </c>
      <c r="CX27">
        <v>40.791935483871001</v>
      </c>
      <c r="CY27">
        <v>41.811999999999998</v>
      </c>
      <c r="CZ27">
        <v>39.003999999999998</v>
      </c>
      <c r="DA27">
        <v>0</v>
      </c>
      <c r="DB27">
        <v>0</v>
      </c>
      <c r="DC27">
        <v>0</v>
      </c>
      <c r="DD27">
        <v>12698.5</v>
      </c>
      <c r="DE27">
        <v>1.2538461538461501</v>
      </c>
      <c r="DF27">
        <v>11.446153828304199</v>
      </c>
      <c r="DG27">
        <v>1537.1350442257101</v>
      </c>
      <c r="DH27">
        <v>244.93076923076899</v>
      </c>
      <c r="DI27">
        <v>15</v>
      </c>
      <c r="DJ27">
        <v>100</v>
      </c>
      <c r="DK27">
        <v>100</v>
      </c>
      <c r="DL27">
        <v>1.97</v>
      </c>
      <c r="DM27">
        <v>0.315</v>
      </c>
      <c r="DN27">
        <v>2</v>
      </c>
      <c r="DO27">
        <v>403.11</v>
      </c>
      <c r="DP27">
        <v>600.25099999999998</v>
      </c>
      <c r="DQ27">
        <v>26.4788</v>
      </c>
      <c r="DR27">
        <v>31.4222</v>
      </c>
      <c r="DS27">
        <v>30.0001</v>
      </c>
      <c r="DT27">
        <v>31.409199999999998</v>
      </c>
      <c r="DU27">
        <v>31.452200000000001</v>
      </c>
      <c r="DV27">
        <v>20.9238</v>
      </c>
      <c r="DW27">
        <v>22.419699999999999</v>
      </c>
      <c r="DX27">
        <v>46.918799999999997</v>
      </c>
      <c r="DY27">
        <v>26.4787</v>
      </c>
      <c r="DZ27">
        <v>400</v>
      </c>
      <c r="EA27">
        <v>27.852699999999999</v>
      </c>
      <c r="EB27">
        <v>100.2</v>
      </c>
      <c r="EC27">
        <v>100.602</v>
      </c>
    </row>
    <row r="28" spans="1:133" x14ac:dyDescent="0.35">
      <c r="A28">
        <v>12</v>
      </c>
      <c r="B28">
        <v>1584029706.5999999</v>
      </c>
      <c r="C28">
        <v>130.5</v>
      </c>
      <c r="D28" t="s">
        <v>262</v>
      </c>
      <c r="E28" t="s">
        <v>263</v>
      </c>
      <c r="F28" t="s">
        <v>233</v>
      </c>
      <c r="G28">
        <v>20200312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1584029698.40645</v>
      </c>
      <c r="O28">
        <f t="shared" si="0"/>
        <v>2.3132588709184724E-4</v>
      </c>
      <c r="P28">
        <f t="shared" si="1"/>
        <v>-0.1658092470223741</v>
      </c>
      <c r="Q28">
        <f t="shared" si="2"/>
        <v>400.12096774193498</v>
      </c>
      <c r="R28">
        <f t="shared" si="3"/>
        <v>404.67576938841347</v>
      </c>
      <c r="S28">
        <f t="shared" si="4"/>
        <v>40.339442230790198</v>
      </c>
      <c r="T28">
        <f t="shared" si="5"/>
        <v>39.88540427796562</v>
      </c>
      <c r="U28">
        <f t="shared" si="6"/>
        <v>2.56848299059898E-2</v>
      </c>
      <c r="V28">
        <f t="shared" si="7"/>
        <v>2.2529282971123274</v>
      </c>
      <c r="W28">
        <f t="shared" si="8"/>
        <v>2.5523255012615403E-2</v>
      </c>
      <c r="X28">
        <f t="shared" si="9"/>
        <v>1.5966466400561964E-2</v>
      </c>
      <c r="Y28">
        <f t="shared" si="10"/>
        <v>0</v>
      </c>
      <c r="Z28">
        <f t="shared" si="11"/>
        <v>27.657675269421983</v>
      </c>
      <c r="AA28">
        <f t="shared" si="12"/>
        <v>27.489154838709698</v>
      </c>
      <c r="AB28">
        <f t="shared" si="13"/>
        <v>3.6832848544860961</v>
      </c>
      <c r="AC28">
        <f t="shared" si="14"/>
        <v>75.184810954075004</v>
      </c>
      <c r="AD28">
        <f t="shared" si="15"/>
        <v>2.8092428150733122</v>
      </c>
      <c r="AE28">
        <f t="shared" si="16"/>
        <v>3.7364499284160959</v>
      </c>
      <c r="AF28">
        <f t="shared" si="17"/>
        <v>0.87404203941278391</v>
      </c>
      <c r="AG28">
        <f t="shared" si="18"/>
        <v>-10.201471620750464</v>
      </c>
      <c r="AH28">
        <f t="shared" si="19"/>
        <v>29.772165059945355</v>
      </c>
      <c r="AI28">
        <f t="shared" si="20"/>
        <v>2.8694061840774912</v>
      </c>
      <c r="AJ28">
        <f t="shared" si="21"/>
        <v>22.440099623272381</v>
      </c>
      <c r="AK28">
        <v>-4.12626277434818E-2</v>
      </c>
      <c r="AL28">
        <v>4.6320914446783698E-2</v>
      </c>
      <c r="AM28">
        <v>3.46045740919697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52487.423728108843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-0.1658092470223741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1584029698.40645</v>
      </c>
      <c r="BY28">
        <v>400.12096774193498</v>
      </c>
      <c r="BZ28">
        <v>400.01109677419402</v>
      </c>
      <c r="CA28">
        <v>28.181661290322602</v>
      </c>
      <c r="CB28">
        <v>27.8444677419355</v>
      </c>
      <c r="CC28">
        <v>400.01964516128999</v>
      </c>
      <c r="CD28">
        <v>99.483361290322605</v>
      </c>
      <c r="CE28">
        <v>0.200003225806452</v>
      </c>
      <c r="CF28">
        <v>27.734274193548401</v>
      </c>
      <c r="CG28">
        <v>27.489154838709698</v>
      </c>
      <c r="CH28">
        <v>999.9</v>
      </c>
      <c r="CI28">
        <v>0</v>
      </c>
      <c r="CJ28">
        <v>0</v>
      </c>
      <c r="CK28">
        <v>10002.3593548387</v>
      </c>
      <c r="CL28">
        <v>0</v>
      </c>
      <c r="CM28">
        <v>0.21165100000000001</v>
      </c>
      <c r="CN28">
        <v>0</v>
      </c>
      <c r="CO28">
        <v>0</v>
      </c>
      <c r="CP28">
        <v>0</v>
      </c>
      <c r="CQ28">
        <v>0</v>
      </c>
      <c r="CR28">
        <v>2.8483870967741902</v>
      </c>
      <c r="CS28">
        <v>0</v>
      </c>
      <c r="CT28">
        <v>419.52903225806398</v>
      </c>
      <c r="CU28">
        <v>-1.65483870967742</v>
      </c>
      <c r="CV28">
        <v>38.082322580645098</v>
      </c>
      <c r="CW28">
        <v>43.358741935483899</v>
      </c>
      <c r="CX28">
        <v>40.761677419354797</v>
      </c>
      <c r="CY28">
        <v>41.8241935483871</v>
      </c>
      <c r="CZ28">
        <v>39.003999999999998</v>
      </c>
      <c r="DA28">
        <v>0</v>
      </c>
      <c r="DB28">
        <v>0</v>
      </c>
      <c r="DC28">
        <v>0</v>
      </c>
      <c r="DD28">
        <v>12708.1000001431</v>
      </c>
      <c r="DE28">
        <v>1.61153846153846</v>
      </c>
      <c r="DF28">
        <v>8.5777780259930108</v>
      </c>
      <c r="DG28">
        <v>487.47692266240199</v>
      </c>
      <c r="DH28">
        <v>420.98846153846102</v>
      </c>
      <c r="DI28">
        <v>15</v>
      </c>
      <c r="DJ28">
        <v>100</v>
      </c>
      <c r="DK28">
        <v>100</v>
      </c>
      <c r="DL28">
        <v>1.97</v>
      </c>
      <c r="DM28">
        <v>0.315</v>
      </c>
      <c r="DN28">
        <v>2</v>
      </c>
      <c r="DO28">
        <v>403.04199999999997</v>
      </c>
      <c r="DP28">
        <v>600.49</v>
      </c>
      <c r="DQ28">
        <v>26.491399999999999</v>
      </c>
      <c r="DR28">
        <v>31.4284</v>
      </c>
      <c r="DS28">
        <v>30.000299999999999</v>
      </c>
      <c r="DT28">
        <v>31.4133</v>
      </c>
      <c r="DU28">
        <v>31.457000000000001</v>
      </c>
      <c r="DV28">
        <v>20.9222</v>
      </c>
      <c r="DW28">
        <v>22.419699999999999</v>
      </c>
      <c r="DX28">
        <v>46.918799999999997</v>
      </c>
      <c r="DY28">
        <v>26.494399999999999</v>
      </c>
      <c r="DZ28">
        <v>400</v>
      </c>
      <c r="EA28">
        <v>27.852699999999999</v>
      </c>
      <c r="EB28">
        <v>100.202</v>
      </c>
      <c r="EC28">
        <v>100.601</v>
      </c>
    </row>
    <row r="29" spans="1:133" x14ac:dyDescent="0.35">
      <c r="A29">
        <v>13</v>
      </c>
      <c r="B29">
        <v>1584029716.5999999</v>
      </c>
      <c r="C29">
        <v>140.5</v>
      </c>
      <c r="D29" t="s">
        <v>264</v>
      </c>
      <c r="E29" t="s">
        <v>265</v>
      </c>
      <c r="F29" t="s">
        <v>233</v>
      </c>
      <c r="G29">
        <v>20200312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1584029708.40645</v>
      </c>
      <c r="O29">
        <f t="shared" si="0"/>
        <v>2.3289910266115777E-4</v>
      </c>
      <c r="P29">
        <f t="shared" si="1"/>
        <v>-0.18764976747665871</v>
      </c>
      <c r="Q29">
        <f t="shared" si="2"/>
        <v>400.14570967741901</v>
      </c>
      <c r="R29">
        <f t="shared" si="3"/>
        <v>405.98027647836631</v>
      </c>
      <c r="S29">
        <f t="shared" si="4"/>
        <v>40.470216256196515</v>
      </c>
      <c r="T29">
        <f t="shared" si="5"/>
        <v>39.888596424209076</v>
      </c>
      <c r="U29">
        <f t="shared" si="6"/>
        <v>2.5856584819626185E-2</v>
      </c>
      <c r="V29">
        <f t="shared" si="7"/>
        <v>2.2519437516850567</v>
      </c>
      <c r="W29">
        <f t="shared" si="8"/>
        <v>2.5692778131128101E-2</v>
      </c>
      <c r="X29">
        <f t="shared" si="9"/>
        <v>1.6072617089184955E-2</v>
      </c>
      <c r="Y29">
        <f t="shared" si="10"/>
        <v>0</v>
      </c>
      <c r="Z29">
        <f t="shared" si="11"/>
        <v>27.659933450211</v>
      </c>
      <c r="AA29">
        <f t="shared" si="12"/>
        <v>27.4941741935484</v>
      </c>
      <c r="AB29">
        <f t="shared" si="13"/>
        <v>3.6843668690046627</v>
      </c>
      <c r="AC29">
        <f t="shared" si="14"/>
        <v>75.197538171379108</v>
      </c>
      <c r="AD29">
        <f t="shared" si="15"/>
        <v>2.8101795214139851</v>
      </c>
      <c r="AE29">
        <f t="shared" si="16"/>
        <v>3.7370631934910414</v>
      </c>
      <c r="AF29">
        <f t="shared" si="17"/>
        <v>0.87418734759067762</v>
      </c>
      <c r="AG29">
        <f t="shared" si="18"/>
        <v>-10.270850427357058</v>
      </c>
      <c r="AH29">
        <f t="shared" si="19"/>
        <v>29.490884569699055</v>
      </c>
      <c r="AI29">
        <f t="shared" si="20"/>
        <v>2.8436504257362318</v>
      </c>
      <c r="AJ29">
        <f t="shared" si="21"/>
        <v>22.06368456807823</v>
      </c>
      <c r="AK29">
        <v>-4.1236096374753201E-2</v>
      </c>
      <c r="AL29">
        <v>4.6291130661110298E-2</v>
      </c>
      <c r="AM29">
        <v>3.4586964372095101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52454.602070208864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-0.18764976747665871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1584029708.40645</v>
      </c>
      <c r="BY29">
        <v>400.14570967741901</v>
      </c>
      <c r="BZ29">
        <v>400.00403225806502</v>
      </c>
      <c r="CA29">
        <v>28.190545161290299</v>
      </c>
      <c r="CB29">
        <v>27.851061290322601</v>
      </c>
      <c r="CC29">
        <v>400.01938709677398</v>
      </c>
      <c r="CD29">
        <v>99.485170967741894</v>
      </c>
      <c r="CE29">
        <v>0.20000735483870999</v>
      </c>
      <c r="CF29">
        <v>27.737083870967702</v>
      </c>
      <c r="CG29">
        <v>27.4941741935484</v>
      </c>
      <c r="CH29">
        <v>999.9</v>
      </c>
      <c r="CI29">
        <v>0</v>
      </c>
      <c r="CJ29">
        <v>0</v>
      </c>
      <c r="CK29">
        <v>9995.7461290322608</v>
      </c>
      <c r="CL29">
        <v>0</v>
      </c>
      <c r="CM29">
        <v>0.21165100000000001</v>
      </c>
      <c r="CN29">
        <v>0</v>
      </c>
      <c r="CO29">
        <v>0</v>
      </c>
      <c r="CP29">
        <v>0</v>
      </c>
      <c r="CQ29">
        <v>0</v>
      </c>
      <c r="CR29">
        <v>3.45483870967742</v>
      </c>
      <c r="CS29">
        <v>0</v>
      </c>
      <c r="CT29">
        <v>452.26774193548403</v>
      </c>
      <c r="CU29">
        <v>-1.12903225806452</v>
      </c>
      <c r="CV29">
        <v>38.076225806451603</v>
      </c>
      <c r="CW29">
        <v>43.366870967741903</v>
      </c>
      <c r="CX29">
        <v>40.779935483871</v>
      </c>
      <c r="CY29">
        <v>41.840451612903202</v>
      </c>
      <c r="CZ29">
        <v>38.991870967741903</v>
      </c>
      <c r="DA29">
        <v>0</v>
      </c>
      <c r="DB29">
        <v>0</v>
      </c>
      <c r="DC29">
        <v>0</v>
      </c>
      <c r="DD29">
        <v>12718.2999999523</v>
      </c>
      <c r="DE29">
        <v>3.31538461538462</v>
      </c>
      <c r="DF29">
        <v>14.400000152315499</v>
      </c>
      <c r="DG29">
        <v>-58.9572647064644</v>
      </c>
      <c r="DH29">
        <v>451.72692307692301</v>
      </c>
      <c r="DI29">
        <v>15</v>
      </c>
      <c r="DJ29">
        <v>100</v>
      </c>
      <c r="DK29">
        <v>100</v>
      </c>
      <c r="DL29">
        <v>1.97</v>
      </c>
      <c r="DM29">
        <v>0.315</v>
      </c>
      <c r="DN29">
        <v>2</v>
      </c>
      <c r="DO29">
        <v>402.964</v>
      </c>
      <c r="DP29">
        <v>600.46500000000003</v>
      </c>
      <c r="DQ29">
        <v>26.504899999999999</v>
      </c>
      <c r="DR29">
        <v>31.4346</v>
      </c>
      <c r="DS29">
        <v>30.0002</v>
      </c>
      <c r="DT29">
        <v>31.418199999999999</v>
      </c>
      <c r="DU29">
        <v>31.4605</v>
      </c>
      <c r="DV29">
        <v>20.9206</v>
      </c>
      <c r="DW29">
        <v>22.419699999999999</v>
      </c>
      <c r="DX29">
        <v>46.918799999999997</v>
      </c>
      <c r="DY29">
        <v>26.502199999999998</v>
      </c>
      <c r="DZ29">
        <v>400</v>
      </c>
      <c r="EA29">
        <v>27.852699999999999</v>
      </c>
      <c r="EB29">
        <v>100.20099999999999</v>
      </c>
      <c r="EC29">
        <v>100.6</v>
      </c>
    </row>
    <row r="30" spans="1:133" x14ac:dyDescent="0.35">
      <c r="A30">
        <v>14</v>
      </c>
      <c r="B30">
        <v>1584029726.5999999</v>
      </c>
      <c r="C30">
        <v>150.5</v>
      </c>
      <c r="D30" t="s">
        <v>266</v>
      </c>
      <c r="E30" t="s">
        <v>267</v>
      </c>
      <c r="F30" t="s">
        <v>233</v>
      </c>
      <c r="G30">
        <v>20200312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1584029718.40645</v>
      </c>
      <c r="O30">
        <f t="shared" si="0"/>
        <v>2.3184842976101602E-4</v>
      </c>
      <c r="P30">
        <f t="shared" si="1"/>
        <v>-0.20334190738386515</v>
      </c>
      <c r="Q30">
        <f t="shared" si="2"/>
        <v>400.17029032258102</v>
      </c>
      <c r="R30">
        <f t="shared" si="3"/>
        <v>407.0357867185383</v>
      </c>
      <c r="S30">
        <f t="shared" si="4"/>
        <v>40.574803959068312</v>
      </c>
      <c r="T30">
        <f t="shared" si="5"/>
        <v>39.890426370076902</v>
      </c>
      <c r="U30">
        <f t="shared" si="6"/>
        <v>2.5720065653155034E-2</v>
      </c>
      <c r="V30">
        <f t="shared" si="7"/>
        <v>2.2525159271337341</v>
      </c>
      <c r="W30">
        <f t="shared" si="8"/>
        <v>2.5558019192624036E-2</v>
      </c>
      <c r="X30">
        <f t="shared" si="9"/>
        <v>1.5988236002968857E-2</v>
      </c>
      <c r="Y30">
        <f t="shared" si="10"/>
        <v>0</v>
      </c>
      <c r="Z30">
        <f t="shared" si="11"/>
        <v>27.659012105583688</v>
      </c>
      <c r="AA30">
        <f t="shared" si="12"/>
        <v>27.499441935483901</v>
      </c>
      <c r="AB30">
        <f t="shared" si="13"/>
        <v>3.685502726253103</v>
      </c>
      <c r="AC30">
        <f t="shared" si="14"/>
        <v>75.216909341036725</v>
      </c>
      <c r="AD30">
        <f t="shared" si="15"/>
        <v>2.810692116841075</v>
      </c>
      <c r="AE30">
        <f t="shared" si="16"/>
        <v>3.7367822494504201</v>
      </c>
      <c r="AF30">
        <f t="shared" si="17"/>
        <v>0.87481060941202804</v>
      </c>
      <c r="AG30">
        <f t="shared" si="18"/>
        <v>-10.224515752460807</v>
      </c>
      <c r="AH30">
        <f t="shared" si="19"/>
        <v>28.702373499629729</v>
      </c>
      <c r="AI30">
        <f t="shared" si="20"/>
        <v>2.766970377141944</v>
      </c>
      <c r="AJ30">
        <f t="shared" si="21"/>
        <v>21.244828124310867</v>
      </c>
      <c r="AK30">
        <v>-4.1251513984783397E-2</v>
      </c>
      <c r="AL30">
        <v>4.6308438279025997E-2</v>
      </c>
      <c r="AM30">
        <v>3.4597198009117802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52473.604854259211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-0.20334190738386515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1584029718.40645</v>
      </c>
      <c r="BY30">
        <v>400.17029032258102</v>
      </c>
      <c r="BZ30">
        <v>400.00445161290298</v>
      </c>
      <c r="CA30">
        <v>28.196125806451601</v>
      </c>
      <c r="CB30">
        <v>27.858170967741898</v>
      </c>
      <c r="CC30">
        <v>400.01416129032202</v>
      </c>
      <c r="CD30">
        <v>99.483629032258094</v>
      </c>
      <c r="CE30">
        <v>0.19999900000000001</v>
      </c>
      <c r="CF30">
        <v>27.735796774193599</v>
      </c>
      <c r="CG30">
        <v>27.499441935483901</v>
      </c>
      <c r="CH30">
        <v>999.9</v>
      </c>
      <c r="CI30">
        <v>0</v>
      </c>
      <c r="CJ30">
        <v>0</v>
      </c>
      <c r="CK30">
        <v>9999.6383870967693</v>
      </c>
      <c r="CL30">
        <v>0</v>
      </c>
      <c r="CM30">
        <v>0.21165100000000001</v>
      </c>
      <c r="CN30">
        <v>0</v>
      </c>
      <c r="CO30">
        <v>0</v>
      </c>
      <c r="CP30">
        <v>0</v>
      </c>
      <c r="CQ30">
        <v>0</v>
      </c>
      <c r="CR30">
        <v>1.4225806451612899</v>
      </c>
      <c r="CS30">
        <v>0</v>
      </c>
      <c r="CT30">
        <v>444.7</v>
      </c>
      <c r="CU30">
        <v>-1.2225806451612899</v>
      </c>
      <c r="CV30">
        <v>38.078258064516099</v>
      </c>
      <c r="CW30">
        <v>43.362806451612897</v>
      </c>
      <c r="CX30">
        <v>40.778032258064499</v>
      </c>
      <c r="CY30">
        <v>41.842483870967698</v>
      </c>
      <c r="CZ30">
        <v>38.999935483870999</v>
      </c>
      <c r="DA30">
        <v>0</v>
      </c>
      <c r="DB30">
        <v>0</v>
      </c>
      <c r="DC30">
        <v>0</v>
      </c>
      <c r="DD30">
        <v>12728.5</v>
      </c>
      <c r="DE30">
        <v>1.4115384615384601</v>
      </c>
      <c r="DF30">
        <v>-13.7401711212589</v>
      </c>
      <c r="DG30">
        <v>8.5162395501665795</v>
      </c>
      <c r="DH30">
        <v>444.61923076923102</v>
      </c>
      <c r="DI30">
        <v>15</v>
      </c>
      <c r="DJ30">
        <v>100</v>
      </c>
      <c r="DK30">
        <v>100</v>
      </c>
      <c r="DL30">
        <v>1.97</v>
      </c>
      <c r="DM30">
        <v>0.315</v>
      </c>
      <c r="DN30">
        <v>2</v>
      </c>
      <c r="DO30">
        <v>402.99799999999999</v>
      </c>
      <c r="DP30">
        <v>600.39599999999996</v>
      </c>
      <c r="DQ30">
        <v>26.496099999999998</v>
      </c>
      <c r="DR30">
        <v>31.440799999999999</v>
      </c>
      <c r="DS30">
        <v>30.000499999999999</v>
      </c>
      <c r="DT30">
        <v>31.4237</v>
      </c>
      <c r="DU30">
        <v>31.466000000000001</v>
      </c>
      <c r="DV30">
        <v>20.924299999999999</v>
      </c>
      <c r="DW30">
        <v>22.419699999999999</v>
      </c>
      <c r="DX30">
        <v>46.918799999999997</v>
      </c>
      <c r="DY30">
        <v>26.4847</v>
      </c>
      <c r="DZ30">
        <v>400</v>
      </c>
      <c r="EA30">
        <v>27.852699999999999</v>
      </c>
      <c r="EB30">
        <v>100.20099999999999</v>
      </c>
      <c r="EC30">
        <v>100.601</v>
      </c>
    </row>
    <row r="31" spans="1:133" x14ac:dyDescent="0.35">
      <c r="A31">
        <v>15</v>
      </c>
      <c r="B31">
        <v>1584029736.5999999</v>
      </c>
      <c r="C31">
        <v>160.5</v>
      </c>
      <c r="D31" t="s">
        <v>268</v>
      </c>
      <c r="E31" t="s">
        <v>269</v>
      </c>
      <c r="F31" t="s">
        <v>233</v>
      </c>
      <c r="G31">
        <v>20200312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1584029728.40645</v>
      </c>
      <c r="O31">
        <f t="shared" si="0"/>
        <v>2.3044418396836694E-4</v>
      </c>
      <c r="P31">
        <f t="shared" si="1"/>
        <v>-0.18943625464682518</v>
      </c>
      <c r="Q31">
        <f t="shared" si="2"/>
        <v>400.12735483871</v>
      </c>
      <c r="R31">
        <f t="shared" si="3"/>
        <v>406.20260133044991</v>
      </c>
      <c r="S31">
        <f t="shared" si="4"/>
        <v>40.49184847088096</v>
      </c>
      <c r="T31">
        <f t="shared" si="5"/>
        <v>39.886244371938567</v>
      </c>
      <c r="U31">
        <f t="shared" si="6"/>
        <v>2.5559485489515053E-2</v>
      </c>
      <c r="V31">
        <f t="shared" si="7"/>
        <v>2.2522444869890834</v>
      </c>
      <c r="W31">
        <f t="shared" si="8"/>
        <v>2.5399430196590064E-2</v>
      </c>
      <c r="X31">
        <f t="shared" si="9"/>
        <v>1.588894053907848E-2</v>
      </c>
      <c r="Y31">
        <f t="shared" si="10"/>
        <v>0</v>
      </c>
      <c r="Z31">
        <f t="shared" si="11"/>
        <v>27.658723570842831</v>
      </c>
      <c r="AA31">
        <f t="shared" si="12"/>
        <v>27.502122580645199</v>
      </c>
      <c r="AB31">
        <f t="shared" si="13"/>
        <v>3.686080857880107</v>
      </c>
      <c r="AC31">
        <f t="shared" si="14"/>
        <v>75.23222665420073</v>
      </c>
      <c r="AD31">
        <f t="shared" si="15"/>
        <v>2.8111421312370877</v>
      </c>
      <c r="AE31">
        <f t="shared" si="16"/>
        <v>3.7366196060609651</v>
      </c>
      <c r="AF31">
        <f t="shared" si="17"/>
        <v>0.8749387266430193</v>
      </c>
      <c r="AG31">
        <f t="shared" si="18"/>
        <v>-10.162588513004982</v>
      </c>
      <c r="AH31">
        <f t="shared" si="19"/>
        <v>28.282942997859067</v>
      </c>
      <c r="AI31">
        <f t="shared" si="20"/>
        <v>2.7268913014979921</v>
      </c>
      <c r="AJ31">
        <f t="shared" si="21"/>
        <v>20.847245786352076</v>
      </c>
      <c r="AK31">
        <v>-4.1244199424802098E-2</v>
      </c>
      <c r="AL31">
        <v>4.63002270446565E-2</v>
      </c>
      <c r="AM31">
        <v>3.4592343040140201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52464.815973664387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-0.18943625464682518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1584029728.40645</v>
      </c>
      <c r="BY31">
        <v>400.12735483871</v>
      </c>
      <c r="BZ31">
        <v>399.981516129032</v>
      </c>
      <c r="CA31">
        <v>28.2005709677419</v>
      </c>
      <c r="CB31">
        <v>27.864664516129</v>
      </c>
      <c r="CC31">
        <v>400.01409677419298</v>
      </c>
      <c r="CD31">
        <v>99.483887096774197</v>
      </c>
      <c r="CE31">
        <v>0.19998577419354799</v>
      </c>
      <c r="CF31">
        <v>27.735051612903199</v>
      </c>
      <c r="CG31">
        <v>27.502122580645199</v>
      </c>
      <c r="CH31">
        <v>999.9</v>
      </c>
      <c r="CI31">
        <v>0</v>
      </c>
      <c r="CJ31">
        <v>0</v>
      </c>
      <c r="CK31">
        <v>9997.8393548387103</v>
      </c>
      <c r="CL31">
        <v>0</v>
      </c>
      <c r="CM31">
        <v>0.21165100000000001</v>
      </c>
      <c r="CN31">
        <v>0</v>
      </c>
      <c r="CO31">
        <v>0</v>
      </c>
      <c r="CP31">
        <v>0</v>
      </c>
      <c r="CQ31">
        <v>0</v>
      </c>
      <c r="CR31">
        <v>1.93548387096774</v>
      </c>
      <c r="CS31">
        <v>0</v>
      </c>
      <c r="CT31">
        <v>443.27741935483903</v>
      </c>
      <c r="CU31">
        <v>-1.48064516129032</v>
      </c>
      <c r="CV31">
        <v>38.092483870967698</v>
      </c>
      <c r="CW31">
        <v>43.362806451612897</v>
      </c>
      <c r="CX31">
        <v>40.761806451612898</v>
      </c>
      <c r="CY31">
        <v>41.868838709677398</v>
      </c>
      <c r="CZ31">
        <v>38.995935483871001</v>
      </c>
      <c r="DA31">
        <v>0</v>
      </c>
      <c r="DB31">
        <v>0</v>
      </c>
      <c r="DC31">
        <v>0</v>
      </c>
      <c r="DD31">
        <v>12738.1000001431</v>
      </c>
      <c r="DE31">
        <v>2.1</v>
      </c>
      <c r="DF31">
        <v>14.58461531343</v>
      </c>
      <c r="DG31">
        <v>-76.338461757630995</v>
      </c>
      <c r="DH31">
        <v>442.56538461538503</v>
      </c>
      <c r="DI31">
        <v>15</v>
      </c>
      <c r="DJ31">
        <v>100</v>
      </c>
      <c r="DK31">
        <v>100</v>
      </c>
      <c r="DL31">
        <v>1.97</v>
      </c>
      <c r="DM31">
        <v>0.315</v>
      </c>
      <c r="DN31">
        <v>2</v>
      </c>
      <c r="DO31">
        <v>402.86200000000002</v>
      </c>
      <c r="DP31">
        <v>600.62699999999995</v>
      </c>
      <c r="DQ31">
        <v>26.489699999999999</v>
      </c>
      <c r="DR31">
        <v>31.446999999999999</v>
      </c>
      <c r="DS31">
        <v>30.000299999999999</v>
      </c>
      <c r="DT31">
        <v>31.427900000000001</v>
      </c>
      <c r="DU31">
        <v>31.470099999999999</v>
      </c>
      <c r="DV31">
        <v>20.921600000000002</v>
      </c>
      <c r="DW31">
        <v>22.419699999999999</v>
      </c>
      <c r="DX31">
        <v>46.548400000000001</v>
      </c>
      <c r="DY31">
        <v>26.4892</v>
      </c>
      <c r="DZ31">
        <v>400</v>
      </c>
      <c r="EA31">
        <v>27.852699999999999</v>
      </c>
      <c r="EB31">
        <v>100.2</v>
      </c>
      <c r="EC31">
        <v>100.6</v>
      </c>
    </row>
    <row r="32" spans="1:133" x14ac:dyDescent="0.35">
      <c r="A32">
        <v>16</v>
      </c>
      <c r="B32">
        <v>1584029746.5999999</v>
      </c>
      <c r="C32">
        <v>170.5</v>
      </c>
      <c r="D32" t="s">
        <v>270</v>
      </c>
      <c r="E32" t="s">
        <v>271</v>
      </c>
      <c r="F32" t="s">
        <v>233</v>
      </c>
      <c r="G32">
        <v>20200312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1584029738.40645</v>
      </c>
      <c r="O32">
        <f t="shared" si="0"/>
        <v>2.3800429898106849E-4</v>
      </c>
      <c r="P32">
        <f t="shared" si="1"/>
        <v>-0.17037489625744281</v>
      </c>
      <c r="Q32">
        <f t="shared" si="2"/>
        <v>400.12716129032299</v>
      </c>
      <c r="R32">
        <f t="shared" si="3"/>
        <v>404.67575446914594</v>
      </c>
      <c r="S32">
        <f t="shared" si="4"/>
        <v>40.340812986016743</v>
      </c>
      <c r="T32">
        <f t="shared" si="5"/>
        <v>39.887378490003826</v>
      </c>
      <c r="U32">
        <f t="shared" si="6"/>
        <v>2.6387842137993008E-2</v>
      </c>
      <c r="V32">
        <f t="shared" si="7"/>
        <v>2.2521990677940629</v>
      </c>
      <c r="W32">
        <f t="shared" si="8"/>
        <v>2.62172782203237E-2</v>
      </c>
      <c r="X32">
        <f t="shared" si="9"/>
        <v>1.6401031359133594E-2</v>
      </c>
      <c r="Y32">
        <f t="shared" si="10"/>
        <v>0</v>
      </c>
      <c r="Z32">
        <f t="shared" si="11"/>
        <v>27.659602154472626</v>
      </c>
      <c r="AA32">
        <f t="shared" si="12"/>
        <v>27.5071032258064</v>
      </c>
      <c r="AB32">
        <f t="shared" si="13"/>
        <v>3.6871552379697232</v>
      </c>
      <c r="AC32">
        <f t="shared" si="14"/>
        <v>75.231828633014231</v>
      </c>
      <c r="AD32">
        <f t="shared" si="15"/>
        <v>2.8116829463526041</v>
      </c>
      <c r="AE32">
        <f t="shared" si="16"/>
        <v>3.7373582397793053</v>
      </c>
      <c r="AF32">
        <f t="shared" si="17"/>
        <v>0.87547229161711915</v>
      </c>
      <c r="AG32">
        <f t="shared" si="18"/>
        <v>-10.49598958506512</v>
      </c>
      <c r="AH32">
        <f t="shared" si="19"/>
        <v>28.088491427999834</v>
      </c>
      <c r="AI32">
        <f t="shared" si="20"/>
        <v>2.7083109536530348</v>
      </c>
      <c r="AJ32">
        <f t="shared" si="21"/>
        <v>20.300812796587749</v>
      </c>
      <c r="AK32">
        <v>-4.1242975581380001E-2</v>
      </c>
      <c r="AL32">
        <v>4.6298853173200497E-2</v>
      </c>
      <c r="AM32">
        <v>3.4591530696845401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52462.79364231028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-0.17037489625744281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1584029738.40645</v>
      </c>
      <c r="BY32">
        <v>400.12716129032299</v>
      </c>
      <c r="BZ32">
        <v>400.01445161290297</v>
      </c>
      <c r="CA32">
        <v>28.205180645161299</v>
      </c>
      <c r="CB32">
        <v>27.8582580645161</v>
      </c>
      <c r="CC32">
        <v>400.01664516129</v>
      </c>
      <c r="CD32">
        <v>99.486732258064507</v>
      </c>
      <c r="CE32">
        <v>0.20002322580645199</v>
      </c>
      <c r="CF32">
        <v>27.738435483871001</v>
      </c>
      <c r="CG32">
        <v>27.5071032258064</v>
      </c>
      <c r="CH32">
        <v>999.9</v>
      </c>
      <c r="CI32">
        <v>0</v>
      </c>
      <c r="CJ32">
        <v>0</v>
      </c>
      <c r="CK32">
        <v>9997.2567741935509</v>
      </c>
      <c r="CL32">
        <v>0</v>
      </c>
      <c r="CM32">
        <v>0.21165100000000001</v>
      </c>
      <c r="CN32">
        <v>0</v>
      </c>
      <c r="CO32">
        <v>0</v>
      </c>
      <c r="CP32">
        <v>0</v>
      </c>
      <c r="CQ32">
        <v>0</v>
      </c>
      <c r="CR32">
        <v>1.9903225806451601</v>
      </c>
      <c r="CS32">
        <v>0</v>
      </c>
      <c r="CT32">
        <v>304.87741935483899</v>
      </c>
      <c r="CU32">
        <v>-2.0129032258064501</v>
      </c>
      <c r="CV32">
        <v>38.090451612903202</v>
      </c>
      <c r="CW32">
        <v>43.366870967741903</v>
      </c>
      <c r="CX32">
        <v>40.771935483870998</v>
      </c>
      <c r="CY32">
        <v>41.895000000000003</v>
      </c>
      <c r="CZ32">
        <v>38.995935483871001</v>
      </c>
      <c r="DA32">
        <v>0</v>
      </c>
      <c r="DB32">
        <v>0</v>
      </c>
      <c r="DC32">
        <v>0</v>
      </c>
      <c r="DD32">
        <v>12748.2999999523</v>
      </c>
      <c r="DE32">
        <v>2.0423076923076899</v>
      </c>
      <c r="DF32">
        <v>6.1504272199201102</v>
      </c>
      <c r="DG32">
        <v>-1142.58803449064</v>
      </c>
      <c r="DH32">
        <v>297.32692307692298</v>
      </c>
      <c r="DI32">
        <v>15</v>
      </c>
      <c r="DJ32">
        <v>100</v>
      </c>
      <c r="DK32">
        <v>100</v>
      </c>
      <c r="DL32">
        <v>1.97</v>
      </c>
      <c r="DM32">
        <v>0.315</v>
      </c>
      <c r="DN32">
        <v>2</v>
      </c>
      <c r="DO32">
        <v>402.94600000000003</v>
      </c>
      <c r="DP32">
        <v>600.37800000000004</v>
      </c>
      <c r="DQ32">
        <v>26.478400000000001</v>
      </c>
      <c r="DR32">
        <v>31.453800000000001</v>
      </c>
      <c r="DS32">
        <v>30.000299999999999</v>
      </c>
      <c r="DT32">
        <v>31.432700000000001</v>
      </c>
      <c r="DU32">
        <v>31.474299999999999</v>
      </c>
      <c r="DV32">
        <v>20.922999999999998</v>
      </c>
      <c r="DW32">
        <v>22.419699999999999</v>
      </c>
      <c r="DX32">
        <v>46.548400000000001</v>
      </c>
      <c r="DY32">
        <v>26.474399999999999</v>
      </c>
      <c r="DZ32">
        <v>400</v>
      </c>
      <c r="EA32">
        <v>27.852399999999999</v>
      </c>
      <c r="EB32">
        <v>100.199</v>
      </c>
      <c r="EC32">
        <v>100.598</v>
      </c>
    </row>
    <row r="33" spans="1:133" x14ac:dyDescent="0.35">
      <c r="A33">
        <v>17</v>
      </c>
      <c r="B33">
        <v>1584029756.5999999</v>
      </c>
      <c r="C33">
        <v>180.5</v>
      </c>
      <c r="D33" t="s">
        <v>272</v>
      </c>
      <c r="E33" t="s">
        <v>273</v>
      </c>
      <c r="F33" t="s">
        <v>233</v>
      </c>
      <c r="G33">
        <v>20200312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1584029748.40645</v>
      </c>
      <c r="O33">
        <f t="shared" si="0"/>
        <v>2.4908056602453106E-4</v>
      </c>
      <c r="P33">
        <f t="shared" si="1"/>
        <v>-0.18401455636643968</v>
      </c>
      <c r="Q33">
        <f t="shared" si="2"/>
        <v>400.13890322580602</v>
      </c>
      <c r="R33">
        <f t="shared" si="3"/>
        <v>405.0148188901664</v>
      </c>
      <c r="S33">
        <f t="shared" si="4"/>
        <v>40.375445405916196</v>
      </c>
      <c r="T33">
        <f t="shared" si="5"/>
        <v>39.88937117473202</v>
      </c>
      <c r="U33">
        <f t="shared" si="6"/>
        <v>2.7639256252374747E-2</v>
      </c>
      <c r="V33">
        <f t="shared" si="7"/>
        <v>2.2519158572772446</v>
      </c>
      <c r="W33">
        <f t="shared" si="8"/>
        <v>2.7452169654396702E-2</v>
      </c>
      <c r="X33">
        <f t="shared" si="9"/>
        <v>1.7174309342104364E-2</v>
      </c>
      <c r="Y33">
        <f t="shared" si="10"/>
        <v>0</v>
      </c>
      <c r="Z33">
        <f t="shared" si="11"/>
        <v>27.657536959203799</v>
      </c>
      <c r="AA33">
        <f t="shared" si="12"/>
        <v>27.504506451612901</v>
      </c>
      <c r="AB33">
        <f t="shared" si="13"/>
        <v>3.686595051045443</v>
      </c>
      <c r="AC33">
        <f t="shared" si="14"/>
        <v>75.221792265101044</v>
      </c>
      <c r="AD33">
        <f t="shared" si="15"/>
        <v>2.8115727151401297</v>
      </c>
      <c r="AE33">
        <f t="shared" si="16"/>
        <v>3.7377103502551763</v>
      </c>
      <c r="AF33">
        <f t="shared" si="17"/>
        <v>0.87502233590531331</v>
      </c>
      <c r="AG33">
        <f t="shared" si="18"/>
        <v>-10.98445296168182</v>
      </c>
      <c r="AH33">
        <f t="shared" si="19"/>
        <v>28.596036442255865</v>
      </c>
      <c r="AI33">
        <f t="shared" si="20"/>
        <v>2.7575820210668787</v>
      </c>
      <c r="AJ33">
        <f t="shared" si="21"/>
        <v>20.369165501640925</v>
      </c>
      <c r="AK33">
        <v>-4.1235344834012401E-2</v>
      </c>
      <c r="AL33">
        <v>4.62902869907902E-2</v>
      </c>
      <c r="AM33">
        <v>3.45864654935695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52453.245630334066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-0.18401455636643968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1584029748.40645</v>
      </c>
      <c r="BY33">
        <v>400.13890322580602</v>
      </c>
      <c r="BZ33">
        <v>400.01238709677398</v>
      </c>
      <c r="CA33">
        <v>28.203493548387101</v>
      </c>
      <c r="CB33">
        <v>27.840425806451599</v>
      </c>
      <c r="CC33">
        <v>400.017290322581</v>
      </c>
      <c r="CD33">
        <v>99.488783870967794</v>
      </c>
      <c r="CE33">
        <v>0.20002632258064501</v>
      </c>
      <c r="CF33">
        <v>27.740048387096799</v>
      </c>
      <c r="CG33">
        <v>27.504506451612901</v>
      </c>
      <c r="CH33">
        <v>999.9</v>
      </c>
      <c r="CI33">
        <v>0</v>
      </c>
      <c r="CJ33">
        <v>0</v>
      </c>
      <c r="CK33">
        <v>9995.2009677419392</v>
      </c>
      <c r="CL33">
        <v>0</v>
      </c>
      <c r="CM33">
        <v>0.21165100000000001</v>
      </c>
      <c r="CN33">
        <v>0</v>
      </c>
      <c r="CO33">
        <v>0</v>
      </c>
      <c r="CP33">
        <v>0</v>
      </c>
      <c r="CQ33">
        <v>0</v>
      </c>
      <c r="CR33">
        <v>1.5290322580645199</v>
      </c>
      <c r="CS33">
        <v>0</v>
      </c>
      <c r="CT33">
        <v>302.89999999999998</v>
      </c>
      <c r="CU33">
        <v>-1.9290322580645201</v>
      </c>
      <c r="CV33">
        <v>38.082322580645098</v>
      </c>
      <c r="CW33">
        <v>43.375</v>
      </c>
      <c r="CX33">
        <v>40.771935483870998</v>
      </c>
      <c r="CY33">
        <v>41.902999999999999</v>
      </c>
      <c r="CZ33">
        <v>38.991870967741903</v>
      </c>
      <c r="DA33">
        <v>0</v>
      </c>
      <c r="DB33">
        <v>0</v>
      </c>
      <c r="DC33">
        <v>0</v>
      </c>
      <c r="DD33">
        <v>12758.5</v>
      </c>
      <c r="DE33">
        <v>2.0269230769230799</v>
      </c>
      <c r="DF33">
        <v>18.5538460765063</v>
      </c>
      <c r="DG33">
        <v>992.11282124674801</v>
      </c>
      <c r="DH33">
        <v>312.06538461538503</v>
      </c>
      <c r="DI33">
        <v>15</v>
      </c>
      <c r="DJ33">
        <v>100</v>
      </c>
      <c r="DK33">
        <v>100</v>
      </c>
      <c r="DL33">
        <v>1.97</v>
      </c>
      <c r="DM33">
        <v>0.315</v>
      </c>
      <c r="DN33">
        <v>2</v>
      </c>
      <c r="DO33">
        <v>402.93599999999998</v>
      </c>
      <c r="DP33">
        <v>600.39300000000003</v>
      </c>
      <c r="DQ33">
        <v>26.4651</v>
      </c>
      <c r="DR33">
        <v>31.460699999999999</v>
      </c>
      <c r="DS33">
        <v>30.000299999999999</v>
      </c>
      <c r="DT33">
        <v>31.4376</v>
      </c>
      <c r="DU33">
        <v>31.479900000000001</v>
      </c>
      <c r="DV33">
        <v>20.9255</v>
      </c>
      <c r="DW33">
        <v>22.419699999999999</v>
      </c>
      <c r="DX33">
        <v>46.548400000000001</v>
      </c>
      <c r="DY33">
        <v>26.464700000000001</v>
      </c>
      <c r="DZ33">
        <v>400</v>
      </c>
      <c r="EA33">
        <v>27.852399999999999</v>
      </c>
      <c r="EB33">
        <v>100.19799999999999</v>
      </c>
      <c r="EC33">
        <v>100.598</v>
      </c>
    </row>
    <row r="34" spans="1:133" x14ac:dyDescent="0.35">
      <c r="A34">
        <v>18</v>
      </c>
      <c r="B34">
        <v>1584029766.5999999</v>
      </c>
      <c r="C34">
        <v>190.5</v>
      </c>
      <c r="D34" t="s">
        <v>274</v>
      </c>
      <c r="E34" t="s">
        <v>275</v>
      </c>
      <c r="F34" t="s">
        <v>233</v>
      </c>
      <c r="G34">
        <v>20200312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1584029758.40645</v>
      </c>
      <c r="O34">
        <f t="shared" si="0"/>
        <v>2.4501483079920682E-4</v>
      </c>
      <c r="P34">
        <f t="shared" si="1"/>
        <v>-0.20361120701378171</v>
      </c>
      <c r="Q34">
        <f t="shared" si="2"/>
        <v>400.12745161290297</v>
      </c>
      <c r="R34">
        <f t="shared" si="3"/>
        <v>406.33138953499025</v>
      </c>
      <c r="S34">
        <f t="shared" si="4"/>
        <v>40.506774046419778</v>
      </c>
      <c r="T34">
        <f t="shared" si="5"/>
        <v>39.888309615464557</v>
      </c>
      <c r="U34">
        <f t="shared" si="6"/>
        <v>2.7186688344533607E-2</v>
      </c>
      <c r="V34">
        <f t="shared" si="7"/>
        <v>2.2532347211955921</v>
      </c>
      <c r="W34">
        <f t="shared" si="8"/>
        <v>2.7005761881693138E-2</v>
      </c>
      <c r="X34">
        <f t="shared" si="9"/>
        <v>1.6894756213699992E-2</v>
      </c>
      <c r="Y34">
        <f t="shared" si="10"/>
        <v>0</v>
      </c>
      <c r="Z34">
        <f t="shared" si="11"/>
        <v>27.657888334049975</v>
      </c>
      <c r="AA34">
        <f t="shared" si="12"/>
        <v>27.501319354838699</v>
      </c>
      <c r="AB34">
        <f t="shared" si="13"/>
        <v>3.6859076188000253</v>
      </c>
      <c r="AC34">
        <f t="shared" si="14"/>
        <v>75.209221435229651</v>
      </c>
      <c r="AD34">
        <f t="shared" si="15"/>
        <v>2.8109323076468726</v>
      </c>
      <c r="AE34">
        <f t="shared" si="16"/>
        <v>3.7374835877906989</v>
      </c>
      <c r="AF34">
        <f t="shared" si="17"/>
        <v>0.87497531115315264</v>
      </c>
      <c r="AG34">
        <f t="shared" si="18"/>
        <v>-10.805154038245021</v>
      </c>
      <c r="AH34">
        <f t="shared" si="19"/>
        <v>28.87376239375449</v>
      </c>
      <c r="AI34">
        <f t="shared" si="20"/>
        <v>2.78267536672988</v>
      </c>
      <c r="AJ34">
        <f t="shared" si="21"/>
        <v>20.851283722239348</v>
      </c>
      <c r="AK34">
        <v>-4.1270887356292897E-2</v>
      </c>
      <c r="AL34">
        <v>4.6330186585746003E-2</v>
      </c>
      <c r="AM34">
        <v>3.4610055465076601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52496.795737418288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-0.20361120701378171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1584029758.40645</v>
      </c>
      <c r="BY34">
        <v>400.12745161290297</v>
      </c>
      <c r="BZ34">
        <v>399.96909677419399</v>
      </c>
      <c r="CA34">
        <v>28.197012903225801</v>
      </c>
      <c r="CB34">
        <v>27.8398677419355</v>
      </c>
      <c r="CC34">
        <v>400.01574193548402</v>
      </c>
      <c r="CD34">
        <v>99.489025806451593</v>
      </c>
      <c r="CE34">
        <v>0.19998441935483899</v>
      </c>
      <c r="CF34">
        <v>27.7390096774194</v>
      </c>
      <c r="CG34">
        <v>27.501319354838699</v>
      </c>
      <c r="CH34">
        <v>999.9</v>
      </c>
      <c r="CI34">
        <v>0</v>
      </c>
      <c r="CJ34">
        <v>0</v>
      </c>
      <c r="CK34">
        <v>10003.7919354839</v>
      </c>
      <c r="CL34">
        <v>0</v>
      </c>
      <c r="CM34">
        <v>0.21165100000000001</v>
      </c>
      <c r="CN34">
        <v>0</v>
      </c>
      <c r="CO34">
        <v>0</v>
      </c>
      <c r="CP34">
        <v>0</v>
      </c>
      <c r="CQ34">
        <v>0</v>
      </c>
      <c r="CR34">
        <v>2.1161290322580601</v>
      </c>
      <c r="CS34">
        <v>0</v>
      </c>
      <c r="CT34">
        <v>372.509677419355</v>
      </c>
      <c r="CU34">
        <v>-1.3193548387096801</v>
      </c>
      <c r="CV34">
        <v>38.078258064516099</v>
      </c>
      <c r="CW34">
        <v>43.378999999999998</v>
      </c>
      <c r="CX34">
        <v>40.691290322580599</v>
      </c>
      <c r="CY34">
        <v>41.917000000000002</v>
      </c>
      <c r="CZ34">
        <v>38.995935483871001</v>
      </c>
      <c r="DA34">
        <v>0</v>
      </c>
      <c r="DB34">
        <v>0</v>
      </c>
      <c r="DC34">
        <v>0</v>
      </c>
      <c r="DD34">
        <v>12768.1000001431</v>
      </c>
      <c r="DE34">
        <v>3.0961538461538498</v>
      </c>
      <c r="DF34">
        <v>-17.801709472295499</v>
      </c>
      <c r="DG34">
        <v>-429.87692369300902</v>
      </c>
      <c r="DH34">
        <v>370.43461538461497</v>
      </c>
      <c r="DI34">
        <v>15</v>
      </c>
      <c r="DJ34">
        <v>100</v>
      </c>
      <c r="DK34">
        <v>100</v>
      </c>
      <c r="DL34">
        <v>1.97</v>
      </c>
      <c r="DM34">
        <v>0.315</v>
      </c>
      <c r="DN34">
        <v>2</v>
      </c>
      <c r="DO34">
        <v>403.05200000000002</v>
      </c>
      <c r="DP34">
        <v>600.32299999999998</v>
      </c>
      <c r="DQ34">
        <v>26.467400000000001</v>
      </c>
      <c r="DR34">
        <v>31.466899999999999</v>
      </c>
      <c r="DS34">
        <v>30.0001</v>
      </c>
      <c r="DT34">
        <v>31.443100000000001</v>
      </c>
      <c r="DU34">
        <v>31.485299999999999</v>
      </c>
      <c r="DV34">
        <v>20.927499999999998</v>
      </c>
      <c r="DW34">
        <v>22.419699999999999</v>
      </c>
      <c r="DX34">
        <v>46.548400000000001</v>
      </c>
      <c r="DY34">
        <v>26.475300000000001</v>
      </c>
      <c r="DZ34">
        <v>400</v>
      </c>
      <c r="EA34">
        <v>27.852399999999999</v>
      </c>
      <c r="EB34">
        <v>100.197</v>
      </c>
      <c r="EC34">
        <v>100.598</v>
      </c>
    </row>
    <row r="35" spans="1:133" x14ac:dyDescent="0.35">
      <c r="A35">
        <v>19</v>
      </c>
      <c r="B35">
        <v>1584029776.5999999</v>
      </c>
      <c r="C35">
        <v>200.5</v>
      </c>
      <c r="D35" t="s">
        <v>276</v>
      </c>
      <c r="E35" t="s">
        <v>277</v>
      </c>
      <c r="F35" t="s">
        <v>233</v>
      </c>
      <c r="G35">
        <v>20200312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1584029768.40645</v>
      </c>
      <c r="O35">
        <f t="shared" si="0"/>
        <v>2.3938056441413959E-4</v>
      </c>
      <c r="P35">
        <f t="shared" si="1"/>
        <v>-0.20652424668381422</v>
      </c>
      <c r="Q35">
        <f t="shared" si="2"/>
        <v>400.15567741935502</v>
      </c>
      <c r="R35">
        <f t="shared" si="3"/>
        <v>406.81970225274125</v>
      </c>
      <c r="S35">
        <f t="shared" si="4"/>
        <v>40.554550528165542</v>
      </c>
      <c r="T35">
        <f t="shared" si="5"/>
        <v>39.890235279100708</v>
      </c>
      <c r="U35">
        <f t="shared" si="6"/>
        <v>2.6543200040475817E-2</v>
      </c>
      <c r="V35">
        <f t="shared" si="7"/>
        <v>2.2535110261137952</v>
      </c>
      <c r="W35">
        <f t="shared" si="8"/>
        <v>2.637072867850998E-2</v>
      </c>
      <c r="X35">
        <f t="shared" si="9"/>
        <v>1.649710775475036E-2</v>
      </c>
      <c r="Y35">
        <f t="shared" si="10"/>
        <v>0</v>
      </c>
      <c r="Z35">
        <f t="shared" si="11"/>
        <v>27.659788439969951</v>
      </c>
      <c r="AA35">
        <f t="shared" si="12"/>
        <v>27.5022967741935</v>
      </c>
      <c r="AB35">
        <f t="shared" si="13"/>
        <v>3.6861184287386424</v>
      </c>
      <c r="AC35">
        <f t="shared" si="14"/>
        <v>75.202839118040217</v>
      </c>
      <c r="AD35">
        <f t="shared" si="15"/>
        <v>2.8106980062952225</v>
      </c>
      <c r="AE35">
        <f t="shared" si="16"/>
        <v>3.7374892214953248</v>
      </c>
      <c r="AF35">
        <f t="shared" si="17"/>
        <v>0.87542042244341989</v>
      </c>
      <c r="AG35">
        <f t="shared" si="18"/>
        <v>-10.556682890663556</v>
      </c>
      <c r="AH35">
        <f t="shared" si="19"/>
        <v>28.761690388828889</v>
      </c>
      <c r="AI35">
        <f t="shared" si="20"/>
        <v>2.771548565563057</v>
      </c>
      <c r="AJ35">
        <f t="shared" si="21"/>
        <v>20.976556063728388</v>
      </c>
      <c r="AK35">
        <v>-4.1278335986132002E-2</v>
      </c>
      <c r="AL35">
        <v>4.6338548325276202E-2</v>
      </c>
      <c r="AM35">
        <v>3.46149983166289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52505.82932485568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-0.20652424668381422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1584029768.40645</v>
      </c>
      <c r="BY35">
        <v>400.15567741935502</v>
      </c>
      <c r="BZ35">
        <v>399.98958064516103</v>
      </c>
      <c r="CA35">
        <v>28.1952903225807</v>
      </c>
      <c r="CB35">
        <v>27.846354838709701</v>
      </c>
      <c r="CC35">
        <v>400.01290322580599</v>
      </c>
      <c r="CD35">
        <v>99.486796774193607</v>
      </c>
      <c r="CE35">
        <v>0.19999396774193501</v>
      </c>
      <c r="CF35">
        <v>27.739035483871</v>
      </c>
      <c r="CG35">
        <v>27.5022967741935</v>
      </c>
      <c r="CH35">
        <v>999.9</v>
      </c>
      <c r="CI35">
        <v>0</v>
      </c>
      <c r="CJ35">
        <v>0</v>
      </c>
      <c r="CK35">
        <v>10005.821612903201</v>
      </c>
      <c r="CL35">
        <v>0</v>
      </c>
      <c r="CM35">
        <v>0.21165100000000001</v>
      </c>
      <c r="CN35">
        <v>0</v>
      </c>
      <c r="CO35">
        <v>0</v>
      </c>
      <c r="CP35">
        <v>0</v>
      </c>
      <c r="CQ35">
        <v>0</v>
      </c>
      <c r="CR35">
        <v>2.2580645161290298</v>
      </c>
      <c r="CS35">
        <v>0</v>
      </c>
      <c r="CT35">
        <v>316.80322580645202</v>
      </c>
      <c r="CU35">
        <v>-2.0709677419354802</v>
      </c>
      <c r="CV35">
        <v>38.078258064516099</v>
      </c>
      <c r="CW35">
        <v>43.387</v>
      </c>
      <c r="CX35">
        <v>40.707354838709698</v>
      </c>
      <c r="CY35">
        <v>41.924999999999997</v>
      </c>
      <c r="CZ35">
        <v>39</v>
      </c>
      <c r="DA35">
        <v>0</v>
      </c>
      <c r="DB35">
        <v>0</v>
      </c>
      <c r="DC35">
        <v>0</v>
      </c>
      <c r="DD35">
        <v>12778.2999999523</v>
      </c>
      <c r="DE35">
        <v>1.9961538461538499</v>
      </c>
      <c r="DF35">
        <v>12.317948796144099</v>
      </c>
      <c r="DG35">
        <v>94.304272178114104</v>
      </c>
      <c r="DH35">
        <v>316.02307692307699</v>
      </c>
      <c r="DI35">
        <v>15</v>
      </c>
      <c r="DJ35">
        <v>100</v>
      </c>
      <c r="DK35">
        <v>100</v>
      </c>
      <c r="DL35">
        <v>1.97</v>
      </c>
      <c r="DM35">
        <v>0.315</v>
      </c>
      <c r="DN35">
        <v>2</v>
      </c>
      <c r="DO35">
        <v>403.00599999999997</v>
      </c>
      <c r="DP35">
        <v>600.10900000000004</v>
      </c>
      <c r="DQ35">
        <v>26.472200000000001</v>
      </c>
      <c r="DR35">
        <v>31.473800000000001</v>
      </c>
      <c r="DS35">
        <v>30.000499999999999</v>
      </c>
      <c r="DT35">
        <v>31.448699999999999</v>
      </c>
      <c r="DU35">
        <v>31.4909</v>
      </c>
      <c r="DV35">
        <v>20.927399999999999</v>
      </c>
      <c r="DW35">
        <v>22.419699999999999</v>
      </c>
      <c r="DX35">
        <v>46.548400000000001</v>
      </c>
      <c r="DY35">
        <v>26.469200000000001</v>
      </c>
      <c r="DZ35">
        <v>400</v>
      </c>
      <c r="EA35">
        <v>27.852399999999999</v>
      </c>
      <c r="EB35">
        <v>100.196</v>
      </c>
      <c r="EC35">
        <v>100.595</v>
      </c>
    </row>
    <row r="36" spans="1:133" x14ac:dyDescent="0.35">
      <c r="A36">
        <v>20</v>
      </c>
      <c r="B36">
        <v>1584029786.5999999</v>
      </c>
      <c r="C36">
        <v>210.5</v>
      </c>
      <c r="D36" t="s">
        <v>278</v>
      </c>
      <c r="E36" t="s">
        <v>279</v>
      </c>
      <c r="F36" t="s">
        <v>233</v>
      </c>
      <c r="G36">
        <v>20200312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1584029778.40645</v>
      </c>
      <c r="O36">
        <f t="shared" si="0"/>
        <v>2.3603991414214608E-4</v>
      </c>
      <c r="P36">
        <f t="shared" si="1"/>
        <v>-0.19588390903184943</v>
      </c>
      <c r="Q36">
        <f t="shared" si="2"/>
        <v>400.18748387096798</v>
      </c>
      <c r="R36">
        <f t="shared" si="3"/>
        <v>406.37431945563878</v>
      </c>
      <c r="S36">
        <f t="shared" si="4"/>
        <v>40.50984224654546</v>
      </c>
      <c r="T36">
        <f t="shared" si="5"/>
        <v>39.893101174235433</v>
      </c>
      <c r="U36">
        <f t="shared" si="6"/>
        <v>2.6184648538950517E-2</v>
      </c>
      <c r="V36">
        <f t="shared" si="7"/>
        <v>2.2525732493818316</v>
      </c>
      <c r="W36">
        <f t="shared" si="8"/>
        <v>2.6016719969858798E-2</v>
      </c>
      <c r="X36">
        <f t="shared" si="9"/>
        <v>1.6275447803650339E-2</v>
      </c>
      <c r="Y36">
        <f t="shared" si="10"/>
        <v>0</v>
      </c>
      <c r="Z36">
        <f t="shared" si="11"/>
        <v>27.660967928866722</v>
      </c>
      <c r="AA36">
        <f t="shared" si="12"/>
        <v>27.501354838709702</v>
      </c>
      <c r="AB36">
        <f t="shared" si="13"/>
        <v>3.6859152717820689</v>
      </c>
      <c r="AC36">
        <f t="shared" si="14"/>
        <v>75.20975244309237</v>
      </c>
      <c r="AD36">
        <f t="shared" si="15"/>
        <v>2.8109733395108325</v>
      </c>
      <c r="AE36">
        <f t="shared" si="16"/>
        <v>3.7375117563879257</v>
      </c>
      <c r="AF36">
        <f t="shared" si="17"/>
        <v>0.8749419322712364</v>
      </c>
      <c r="AG36">
        <f t="shared" si="18"/>
        <v>-10.409360213668641</v>
      </c>
      <c r="AH36">
        <f t="shared" si="19"/>
        <v>28.876646639674778</v>
      </c>
      <c r="AI36">
        <f t="shared" si="20"/>
        <v>2.7837728368719437</v>
      </c>
      <c r="AJ36">
        <f t="shared" si="21"/>
        <v>21.25105926287808</v>
      </c>
      <c r="AK36">
        <v>-4.12530587628245E-2</v>
      </c>
      <c r="AL36">
        <v>4.63101724277072E-2</v>
      </c>
      <c r="AM36">
        <v>3.4598223302772699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52474.9581056967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-0.19588390903184943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1584029778.40645</v>
      </c>
      <c r="BY36">
        <v>400.18748387096798</v>
      </c>
      <c r="BZ36">
        <v>400.03535483871002</v>
      </c>
      <c r="CA36">
        <v>28.198267741935499</v>
      </c>
      <c r="CB36">
        <v>27.8542064516129</v>
      </c>
      <c r="CC36">
        <v>400.01709677419399</v>
      </c>
      <c r="CD36">
        <v>99.486025806451593</v>
      </c>
      <c r="CE36">
        <v>0.20000332258064499</v>
      </c>
      <c r="CF36">
        <v>27.739138709677398</v>
      </c>
      <c r="CG36">
        <v>27.501354838709702</v>
      </c>
      <c r="CH36">
        <v>999.9</v>
      </c>
      <c r="CI36">
        <v>0</v>
      </c>
      <c r="CJ36">
        <v>0</v>
      </c>
      <c r="CK36">
        <v>9999.77193548387</v>
      </c>
      <c r="CL36">
        <v>0</v>
      </c>
      <c r="CM36">
        <v>0.21165100000000001</v>
      </c>
      <c r="CN36">
        <v>0</v>
      </c>
      <c r="CO36">
        <v>0</v>
      </c>
      <c r="CP36">
        <v>0</v>
      </c>
      <c r="CQ36">
        <v>0</v>
      </c>
      <c r="CR36">
        <v>3.1806451612903199</v>
      </c>
      <c r="CS36">
        <v>0</v>
      </c>
      <c r="CT36">
        <v>276.75806451612902</v>
      </c>
      <c r="CU36">
        <v>-1.80322580645161</v>
      </c>
      <c r="CV36">
        <v>38.072161290322597</v>
      </c>
      <c r="CW36">
        <v>43.383000000000003</v>
      </c>
      <c r="CX36">
        <v>40.6872258064516</v>
      </c>
      <c r="CY36">
        <v>41.936999999999998</v>
      </c>
      <c r="CZ36">
        <v>39</v>
      </c>
      <c r="DA36">
        <v>0</v>
      </c>
      <c r="DB36">
        <v>0</v>
      </c>
      <c r="DC36">
        <v>0</v>
      </c>
      <c r="DD36">
        <v>12788.5</v>
      </c>
      <c r="DE36">
        <v>3.12692307692308</v>
      </c>
      <c r="DF36">
        <v>8.8786325891904507</v>
      </c>
      <c r="DG36">
        <v>-162.76581274859899</v>
      </c>
      <c r="DH36">
        <v>286.64999999999998</v>
      </c>
      <c r="DI36">
        <v>15</v>
      </c>
      <c r="DJ36">
        <v>100</v>
      </c>
      <c r="DK36">
        <v>100</v>
      </c>
      <c r="DL36">
        <v>1.97</v>
      </c>
      <c r="DM36">
        <v>0.315</v>
      </c>
      <c r="DN36">
        <v>2</v>
      </c>
      <c r="DO36">
        <v>402.85599999999999</v>
      </c>
      <c r="DP36">
        <v>600.20899999999995</v>
      </c>
      <c r="DQ36">
        <v>26.465900000000001</v>
      </c>
      <c r="DR36">
        <v>31.480699999999999</v>
      </c>
      <c r="DS36">
        <v>30.000399999999999</v>
      </c>
      <c r="DT36">
        <v>31.454899999999999</v>
      </c>
      <c r="DU36">
        <v>31.496500000000001</v>
      </c>
      <c r="DV36">
        <v>20.921800000000001</v>
      </c>
      <c r="DW36">
        <v>22.419699999999999</v>
      </c>
      <c r="DX36">
        <v>46.548400000000001</v>
      </c>
      <c r="DY36">
        <v>26.4635</v>
      </c>
      <c r="DZ36">
        <v>400</v>
      </c>
      <c r="EA36">
        <v>27.852399999999999</v>
      </c>
      <c r="EB36">
        <v>100.199</v>
      </c>
      <c r="EC36">
        <v>100.592</v>
      </c>
    </row>
    <row r="37" spans="1:133" x14ac:dyDescent="0.35">
      <c r="A37">
        <v>21</v>
      </c>
      <c r="B37">
        <v>1584029796.5999999</v>
      </c>
      <c r="C37">
        <v>220.5</v>
      </c>
      <c r="D37" t="s">
        <v>280</v>
      </c>
      <c r="E37" t="s">
        <v>281</v>
      </c>
      <c r="F37" t="s">
        <v>233</v>
      </c>
      <c r="G37">
        <v>20200312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1584029788.40645</v>
      </c>
      <c r="O37">
        <f t="shared" si="0"/>
        <v>2.3545505518899164E-4</v>
      </c>
      <c r="P37">
        <f t="shared" si="1"/>
        <v>-0.19594086035472633</v>
      </c>
      <c r="Q37">
        <f t="shared" si="2"/>
        <v>400.14796774193599</v>
      </c>
      <c r="R37">
        <f t="shared" si="3"/>
        <v>406.36383674902675</v>
      </c>
      <c r="S37">
        <f t="shared" si="4"/>
        <v>40.510253229450328</v>
      </c>
      <c r="T37">
        <f t="shared" si="5"/>
        <v>39.890595659690106</v>
      </c>
      <c r="U37">
        <f t="shared" si="6"/>
        <v>2.6139435500393292E-2</v>
      </c>
      <c r="V37">
        <f t="shared" si="7"/>
        <v>2.2521397179908318</v>
      </c>
      <c r="W37">
        <f t="shared" si="8"/>
        <v>2.5972052363076759E-2</v>
      </c>
      <c r="X37">
        <f t="shared" si="9"/>
        <v>1.6247481972516065E-2</v>
      </c>
      <c r="Y37">
        <f t="shared" si="10"/>
        <v>0</v>
      </c>
      <c r="Z37">
        <f t="shared" si="11"/>
        <v>27.660415623027376</v>
      </c>
      <c r="AA37">
        <f t="shared" si="12"/>
        <v>27.501132258064501</v>
      </c>
      <c r="AB37">
        <f t="shared" si="13"/>
        <v>3.6858672669422381</v>
      </c>
      <c r="AC37">
        <f t="shared" si="14"/>
        <v>75.228725600305808</v>
      </c>
      <c r="AD37">
        <f t="shared" si="15"/>
        <v>2.8115622071154585</v>
      </c>
      <c r="AE37">
        <f t="shared" si="16"/>
        <v>3.7373519020559209</v>
      </c>
      <c r="AF37">
        <f t="shared" si="17"/>
        <v>0.87430505982677964</v>
      </c>
      <c r="AG37">
        <f t="shared" si="18"/>
        <v>-10.383567933834531</v>
      </c>
      <c r="AH37">
        <f t="shared" si="19"/>
        <v>28.809205340697595</v>
      </c>
      <c r="AI37">
        <f t="shared" si="20"/>
        <v>2.7777927276297136</v>
      </c>
      <c r="AJ37">
        <f t="shared" si="21"/>
        <v>21.203430134492777</v>
      </c>
      <c r="AK37">
        <v>-4.1241376404324397E-2</v>
      </c>
      <c r="AL37">
        <v>4.6297057956859997E-2</v>
      </c>
      <c r="AM37">
        <v>3.45904692080535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52460.909727951585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-0.19594086035472633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1584029788.40645</v>
      </c>
      <c r="BY37">
        <v>400.14796774193599</v>
      </c>
      <c r="BZ37">
        <v>399.99538709677398</v>
      </c>
      <c r="CA37">
        <v>28.203161290322601</v>
      </c>
      <c r="CB37">
        <v>27.859951612903199</v>
      </c>
      <c r="CC37">
        <v>400.01403225806501</v>
      </c>
      <c r="CD37">
        <v>99.489625806451599</v>
      </c>
      <c r="CE37">
        <v>0.19998622580645201</v>
      </c>
      <c r="CF37">
        <v>27.738406451612899</v>
      </c>
      <c r="CG37">
        <v>27.501132258064501</v>
      </c>
      <c r="CH37">
        <v>999.9</v>
      </c>
      <c r="CI37">
        <v>0</v>
      </c>
      <c r="CJ37">
        <v>0</v>
      </c>
      <c r="CK37">
        <v>9996.5783870967807</v>
      </c>
      <c r="CL37">
        <v>0</v>
      </c>
      <c r="CM37">
        <v>0.21165100000000001</v>
      </c>
      <c r="CN37">
        <v>0</v>
      </c>
      <c r="CO37">
        <v>0</v>
      </c>
      <c r="CP37">
        <v>0</v>
      </c>
      <c r="CQ37">
        <v>0</v>
      </c>
      <c r="CR37">
        <v>3.5322580645161299</v>
      </c>
      <c r="CS37">
        <v>0</v>
      </c>
      <c r="CT37">
        <v>371.38387096774198</v>
      </c>
      <c r="CU37">
        <v>-1.7451612903225799</v>
      </c>
      <c r="CV37">
        <v>38.0741935483871</v>
      </c>
      <c r="CW37">
        <v>43.386935483871</v>
      </c>
      <c r="CX37">
        <v>40.667032258064502</v>
      </c>
      <c r="CY37">
        <v>41.941064516129003</v>
      </c>
      <c r="CZ37">
        <v>38.995935483871001</v>
      </c>
      <c r="DA37">
        <v>0</v>
      </c>
      <c r="DB37">
        <v>0</v>
      </c>
      <c r="DC37">
        <v>0</v>
      </c>
      <c r="DD37">
        <v>12798.1000001431</v>
      </c>
      <c r="DE37">
        <v>3.8615384615384598</v>
      </c>
      <c r="DF37">
        <v>15.316239202561301</v>
      </c>
      <c r="DG37">
        <v>1211.26495731609</v>
      </c>
      <c r="DH37">
        <v>379.02692307692303</v>
      </c>
      <c r="DI37">
        <v>15</v>
      </c>
      <c r="DJ37">
        <v>100</v>
      </c>
      <c r="DK37">
        <v>100</v>
      </c>
      <c r="DL37">
        <v>1.97</v>
      </c>
      <c r="DM37">
        <v>0.315</v>
      </c>
      <c r="DN37">
        <v>2</v>
      </c>
      <c r="DO37">
        <v>403.09699999999998</v>
      </c>
      <c r="DP37">
        <v>600.29399999999998</v>
      </c>
      <c r="DQ37">
        <v>26.468800000000002</v>
      </c>
      <c r="DR37">
        <v>31.488299999999999</v>
      </c>
      <c r="DS37">
        <v>30.000399999999999</v>
      </c>
      <c r="DT37">
        <v>31.461099999999998</v>
      </c>
      <c r="DU37">
        <v>31.502600000000001</v>
      </c>
      <c r="DV37">
        <v>20.929600000000001</v>
      </c>
      <c r="DW37">
        <v>22.419699999999999</v>
      </c>
      <c r="DX37">
        <v>46.548400000000001</v>
      </c>
      <c r="DY37">
        <v>26.468</v>
      </c>
      <c r="DZ37">
        <v>400</v>
      </c>
      <c r="EA37">
        <v>27.8523</v>
      </c>
      <c r="EB37">
        <v>100.194</v>
      </c>
      <c r="EC37">
        <v>100.592</v>
      </c>
    </row>
    <row r="38" spans="1:133" x14ac:dyDescent="0.35">
      <c r="A38">
        <v>22</v>
      </c>
      <c r="B38">
        <v>1584029806.5999999</v>
      </c>
      <c r="C38">
        <v>230.5</v>
      </c>
      <c r="D38" t="s">
        <v>282</v>
      </c>
      <c r="E38" t="s">
        <v>283</v>
      </c>
      <c r="F38" t="s">
        <v>233</v>
      </c>
      <c r="G38">
        <v>20200312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1584029798.40645</v>
      </c>
      <c r="O38">
        <f t="shared" si="0"/>
        <v>2.3485136355103588E-4</v>
      </c>
      <c r="P38">
        <f t="shared" si="1"/>
        <v>-0.16306145013844262</v>
      </c>
      <c r="Q38">
        <f t="shared" si="2"/>
        <v>400.092806451613</v>
      </c>
      <c r="R38">
        <f t="shared" si="3"/>
        <v>404.32705015728948</v>
      </c>
      <c r="S38">
        <f t="shared" si="4"/>
        <v>40.308048808016501</v>
      </c>
      <c r="T38">
        <f t="shared" si="5"/>
        <v>39.88592987759359</v>
      </c>
      <c r="U38">
        <f t="shared" si="6"/>
        <v>2.6065246441905568E-2</v>
      </c>
      <c r="V38">
        <f t="shared" si="7"/>
        <v>2.2538822073496867</v>
      </c>
      <c r="W38">
        <f t="shared" si="8"/>
        <v>2.5898936614471815E-2</v>
      </c>
      <c r="X38">
        <f t="shared" si="9"/>
        <v>1.620168908804397E-2</v>
      </c>
      <c r="Y38">
        <f t="shared" si="10"/>
        <v>0</v>
      </c>
      <c r="Z38">
        <f t="shared" si="11"/>
        <v>27.661196278590342</v>
      </c>
      <c r="AA38">
        <f t="shared" si="12"/>
        <v>27.5039612903226</v>
      </c>
      <c r="AB38">
        <f t="shared" si="13"/>
        <v>3.68647745601915</v>
      </c>
      <c r="AC38">
        <f t="shared" si="14"/>
        <v>75.236462034129261</v>
      </c>
      <c r="AD38">
        <f t="shared" si="15"/>
        <v>2.8119377047932694</v>
      </c>
      <c r="AE38">
        <f t="shared" si="16"/>
        <v>3.7374666867212598</v>
      </c>
      <c r="AF38">
        <f t="shared" si="17"/>
        <v>0.87453975122588057</v>
      </c>
      <c r="AG38">
        <f t="shared" si="18"/>
        <v>-10.356945132600682</v>
      </c>
      <c r="AH38">
        <f t="shared" si="19"/>
        <v>28.551627179866799</v>
      </c>
      <c r="AI38">
        <f t="shared" si="20"/>
        <v>2.7508746724087891</v>
      </c>
      <c r="AJ38">
        <f t="shared" si="21"/>
        <v>20.945556719674904</v>
      </c>
      <c r="AK38">
        <v>-4.1288343598018501E-2</v>
      </c>
      <c r="AL38">
        <v>4.6349782746333799E-2</v>
      </c>
      <c r="AM38">
        <v>3.4621638804003498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52518.16145955283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-0.16306145013844262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1584029798.40645</v>
      </c>
      <c r="BY38">
        <v>400.092806451613</v>
      </c>
      <c r="BZ38">
        <v>399.98916129032199</v>
      </c>
      <c r="CA38">
        <v>28.2063387096774</v>
      </c>
      <c r="CB38">
        <v>27.8640096774194</v>
      </c>
      <c r="CC38">
        <v>400.01351612903198</v>
      </c>
      <c r="CD38">
        <v>99.491732258064502</v>
      </c>
      <c r="CE38">
        <v>0.19996235483871</v>
      </c>
      <c r="CF38">
        <v>27.738932258064501</v>
      </c>
      <c r="CG38">
        <v>27.5039612903226</v>
      </c>
      <c r="CH38">
        <v>999.9</v>
      </c>
      <c r="CI38">
        <v>0</v>
      </c>
      <c r="CJ38">
        <v>0</v>
      </c>
      <c r="CK38">
        <v>10007.7509677419</v>
      </c>
      <c r="CL38">
        <v>0</v>
      </c>
      <c r="CM38">
        <v>0.21165100000000001</v>
      </c>
      <c r="CN38">
        <v>0</v>
      </c>
      <c r="CO38">
        <v>0</v>
      </c>
      <c r="CP38">
        <v>0</v>
      </c>
      <c r="CQ38">
        <v>0</v>
      </c>
      <c r="CR38">
        <v>4.3612903225806496</v>
      </c>
      <c r="CS38">
        <v>0</v>
      </c>
      <c r="CT38">
        <v>475.95161290322602</v>
      </c>
      <c r="CU38">
        <v>-1.45483870967742</v>
      </c>
      <c r="CV38">
        <v>38.066064516129003</v>
      </c>
      <c r="CW38">
        <v>43.399000000000001</v>
      </c>
      <c r="CX38">
        <v>40.673064516129003</v>
      </c>
      <c r="CY38">
        <v>41.953258064516099</v>
      </c>
      <c r="CZ38">
        <v>38.991870967741903</v>
      </c>
      <c r="DA38">
        <v>0</v>
      </c>
      <c r="DB38">
        <v>0</v>
      </c>
      <c r="DC38">
        <v>0</v>
      </c>
      <c r="DD38">
        <v>12808.2999999523</v>
      </c>
      <c r="DE38">
        <v>5.2192307692307702</v>
      </c>
      <c r="DF38">
        <v>2.9025639239675098</v>
      </c>
      <c r="DG38">
        <v>-52.423930399264798</v>
      </c>
      <c r="DH38">
        <v>474.230769230769</v>
      </c>
      <c r="DI38">
        <v>15</v>
      </c>
      <c r="DJ38">
        <v>100</v>
      </c>
      <c r="DK38">
        <v>100</v>
      </c>
      <c r="DL38">
        <v>1.97</v>
      </c>
      <c r="DM38">
        <v>0.315</v>
      </c>
      <c r="DN38">
        <v>2</v>
      </c>
      <c r="DO38">
        <v>403.041</v>
      </c>
      <c r="DP38">
        <v>600.38</v>
      </c>
      <c r="DQ38">
        <v>26.4695</v>
      </c>
      <c r="DR38">
        <v>31.495899999999999</v>
      </c>
      <c r="DS38">
        <v>30.000299999999999</v>
      </c>
      <c r="DT38">
        <v>31.467400000000001</v>
      </c>
      <c r="DU38">
        <v>31.508900000000001</v>
      </c>
      <c r="DV38">
        <v>20.9222</v>
      </c>
      <c r="DW38">
        <v>22.419699999999999</v>
      </c>
      <c r="DX38">
        <v>46.548400000000001</v>
      </c>
      <c r="DY38">
        <v>26.468800000000002</v>
      </c>
      <c r="DZ38">
        <v>400</v>
      </c>
      <c r="EA38">
        <v>27.8476</v>
      </c>
      <c r="EB38">
        <v>100.19199999999999</v>
      </c>
      <c r="EC38">
        <v>100.592</v>
      </c>
    </row>
    <row r="39" spans="1:133" x14ac:dyDescent="0.35">
      <c r="A39">
        <v>23</v>
      </c>
      <c r="B39">
        <v>1584029816.5999999</v>
      </c>
      <c r="C39">
        <v>240.5</v>
      </c>
      <c r="D39" t="s">
        <v>284</v>
      </c>
      <c r="E39" t="s">
        <v>285</v>
      </c>
      <c r="F39" t="s">
        <v>233</v>
      </c>
      <c r="G39">
        <v>20200312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1584029808.40645</v>
      </c>
      <c r="O39">
        <f t="shared" si="0"/>
        <v>2.3180019772223141E-4</v>
      </c>
      <c r="P39">
        <f t="shared" si="1"/>
        <v>-0.15836831396448484</v>
      </c>
      <c r="Q39">
        <f t="shared" si="2"/>
        <v>400.13806451612902</v>
      </c>
      <c r="R39">
        <f t="shared" si="3"/>
        <v>404.21289875050331</v>
      </c>
      <c r="S39">
        <f t="shared" si="4"/>
        <v>40.295286570069933</v>
      </c>
      <c r="T39">
        <f t="shared" si="5"/>
        <v>39.889073374728554</v>
      </c>
      <c r="U39">
        <f t="shared" si="6"/>
        <v>2.5717852995407797E-2</v>
      </c>
      <c r="V39">
        <f t="shared" si="7"/>
        <v>2.2532903933159276</v>
      </c>
      <c r="W39">
        <f t="shared" si="8"/>
        <v>2.5555889628174778E-2</v>
      </c>
      <c r="X39">
        <f t="shared" si="9"/>
        <v>1.5986897639494086E-2</v>
      </c>
      <c r="Y39">
        <f t="shared" si="10"/>
        <v>0</v>
      </c>
      <c r="Z39">
        <f t="shared" si="11"/>
        <v>27.661768455296407</v>
      </c>
      <c r="AA39">
        <f t="shared" si="12"/>
        <v>27.506535483871001</v>
      </c>
      <c r="AB39">
        <f t="shared" si="13"/>
        <v>3.6870327559745237</v>
      </c>
      <c r="AC39">
        <f t="shared" si="14"/>
        <v>75.248088431861589</v>
      </c>
      <c r="AD39">
        <f t="shared" si="15"/>
        <v>2.8123033506942607</v>
      </c>
      <c r="AE39">
        <f t="shared" si="16"/>
        <v>3.7373751404208075</v>
      </c>
      <c r="AF39">
        <f t="shared" si="17"/>
        <v>0.87472940528026299</v>
      </c>
      <c r="AG39">
        <f t="shared" si="18"/>
        <v>-10.222388719550406</v>
      </c>
      <c r="AH39">
        <f t="shared" si="19"/>
        <v>28.180475787749092</v>
      </c>
      <c r="AI39">
        <f t="shared" si="20"/>
        <v>2.7158575053013818</v>
      </c>
      <c r="AJ39">
        <f t="shared" si="21"/>
        <v>20.673944573500069</v>
      </c>
      <c r="AK39">
        <v>-4.1272388098973503E-2</v>
      </c>
      <c r="AL39">
        <v>4.6331871300877299E-2</v>
      </c>
      <c r="AM39">
        <v>3.46110513707371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52498.696742008964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-0.15836831396448484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1584029808.40645</v>
      </c>
      <c r="BY39">
        <v>400.13806451612902</v>
      </c>
      <c r="BZ39">
        <v>400.03964516129003</v>
      </c>
      <c r="CA39">
        <v>28.210974193548399</v>
      </c>
      <c r="CB39">
        <v>27.873100000000001</v>
      </c>
      <c r="CC39">
        <v>400.02029032258099</v>
      </c>
      <c r="CD39">
        <v>99.488264516128993</v>
      </c>
      <c r="CE39">
        <v>0.20001038709677399</v>
      </c>
      <c r="CF39">
        <v>27.7385129032258</v>
      </c>
      <c r="CG39">
        <v>27.506535483871001</v>
      </c>
      <c r="CH39">
        <v>999.9</v>
      </c>
      <c r="CI39">
        <v>0</v>
      </c>
      <c r="CJ39">
        <v>0</v>
      </c>
      <c r="CK39">
        <v>10004.2322580645</v>
      </c>
      <c r="CL39">
        <v>0</v>
      </c>
      <c r="CM39">
        <v>0.21165100000000001</v>
      </c>
      <c r="CN39">
        <v>0</v>
      </c>
      <c r="CO39">
        <v>0</v>
      </c>
      <c r="CP39">
        <v>0</v>
      </c>
      <c r="CQ39">
        <v>0</v>
      </c>
      <c r="CR39">
        <v>3.54838709677419</v>
      </c>
      <c r="CS39">
        <v>0</v>
      </c>
      <c r="CT39">
        <v>424.90967741935498</v>
      </c>
      <c r="CU39">
        <v>-1.9419354838709699</v>
      </c>
      <c r="CV39">
        <v>38.0741935483871</v>
      </c>
      <c r="CW39">
        <v>43.390999999999998</v>
      </c>
      <c r="CX39">
        <v>40.670967741935499</v>
      </c>
      <c r="CY39">
        <v>41.957322580645098</v>
      </c>
      <c r="CZ39">
        <v>38.995935483871001</v>
      </c>
      <c r="DA39">
        <v>0</v>
      </c>
      <c r="DB39">
        <v>0</v>
      </c>
      <c r="DC39">
        <v>0</v>
      </c>
      <c r="DD39">
        <v>12818.5</v>
      </c>
      <c r="DE39">
        <v>3.16923076923077</v>
      </c>
      <c r="DF39">
        <v>8.5264959791924397</v>
      </c>
      <c r="DG39">
        <v>-449.02906005670297</v>
      </c>
      <c r="DH39">
        <v>415.75</v>
      </c>
      <c r="DI39">
        <v>15</v>
      </c>
      <c r="DJ39">
        <v>100</v>
      </c>
      <c r="DK39">
        <v>100</v>
      </c>
      <c r="DL39">
        <v>1.97</v>
      </c>
      <c r="DM39">
        <v>0.315</v>
      </c>
      <c r="DN39">
        <v>2</v>
      </c>
      <c r="DO39">
        <v>403.08</v>
      </c>
      <c r="DP39">
        <v>599.95399999999995</v>
      </c>
      <c r="DQ39">
        <v>26.457100000000001</v>
      </c>
      <c r="DR39">
        <v>31.503499999999999</v>
      </c>
      <c r="DS39">
        <v>30.000499999999999</v>
      </c>
      <c r="DT39">
        <v>31.473500000000001</v>
      </c>
      <c r="DU39">
        <v>31.514399999999998</v>
      </c>
      <c r="DV39">
        <v>20.9251</v>
      </c>
      <c r="DW39">
        <v>22.419699999999999</v>
      </c>
      <c r="DX39">
        <v>46.548400000000001</v>
      </c>
      <c r="DY39">
        <v>26.452200000000001</v>
      </c>
      <c r="DZ39">
        <v>400</v>
      </c>
      <c r="EA39">
        <v>27.845400000000001</v>
      </c>
      <c r="EB39">
        <v>100.19499999999999</v>
      </c>
      <c r="EC39">
        <v>100.59099999999999</v>
      </c>
    </row>
    <row r="40" spans="1:133" x14ac:dyDescent="0.35">
      <c r="A40">
        <v>24</v>
      </c>
      <c r="B40">
        <v>1584029826.5999999</v>
      </c>
      <c r="C40">
        <v>250.5</v>
      </c>
      <c r="D40" t="s">
        <v>286</v>
      </c>
      <c r="E40" t="s">
        <v>287</v>
      </c>
      <c r="F40" t="s">
        <v>233</v>
      </c>
      <c r="G40">
        <v>20200312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1584029818.40645</v>
      </c>
      <c r="O40">
        <f t="shared" si="0"/>
        <v>2.296364948347687E-4</v>
      </c>
      <c r="P40">
        <f t="shared" si="1"/>
        <v>-0.19747866099678371</v>
      </c>
      <c r="Q40">
        <f t="shared" si="2"/>
        <v>400.12348387096802</v>
      </c>
      <c r="R40">
        <f t="shared" si="3"/>
        <v>406.73590028017679</v>
      </c>
      <c r="S40">
        <f t="shared" si="4"/>
        <v>40.546879488039281</v>
      </c>
      <c r="T40">
        <f t="shared" si="5"/>
        <v>39.887697814908798</v>
      </c>
      <c r="U40">
        <f t="shared" si="6"/>
        <v>2.5503767434407909E-2</v>
      </c>
      <c r="V40">
        <f t="shared" si="7"/>
        <v>2.2522319421940216</v>
      </c>
      <c r="W40">
        <f t="shared" si="8"/>
        <v>2.5344405972101431E-2</v>
      </c>
      <c r="X40">
        <f t="shared" si="9"/>
        <v>1.5854488602726161E-2</v>
      </c>
      <c r="Y40">
        <f t="shared" si="10"/>
        <v>0</v>
      </c>
      <c r="Z40">
        <f t="shared" si="11"/>
        <v>27.658077744197964</v>
      </c>
      <c r="AA40">
        <f t="shared" si="12"/>
        <v>27.503719354838701</v>
      </c>
      <c r="AB40">
        <f t="shared" si="13"/>
        <v>3.6864252699260196</v>
      </c>
      <c r="AC40">
        <f t="shared" si="14"/>
        <v>75.275975817107167</v>
      </c>
      <c r="AD40">
        <f t="shared" si="15"/>
        <v>2.8126268856601144</v>
      </c>
      <c r="AE40">
        <f t="shared" si="16"/>
        <v>3.736420358726082</v>
      </c>
      <c r="AF40">
        <f t="shared" si="17"/>
        <v>0.87379838426590517</v>
      </c>
      <c r="AG40">
        <f t="shared" si="18"/>
        <v>-10.1269694222133</v>
      </c>
      <c r="AH40">
        <f t="shared" si="19"/>
        <v>27.978054588508638</v>
      </c>
      <c r="AI40">
        <f t="shared" si="20"/>
        <v>2.6975197997158484</v>
      </c>
      <c r="AJ40">
        <f t="shared" si="21"/>
        <v>20.548604966011187</v>
      </c>
      <c r="AK40">
        <v>-4.1243861396651198E-2</v>
      </c>
      <c r="AL40">
        <v>4.6299847578444103E-2</v>
      </c>
      <c r="AM40">
        <v>3.4592118670028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52464.661454801811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-0.19747866099678371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1584029818.40645</v>
      </c>
      <c r="BY40">
        <v>400.12348387096802</v>
      </c>
      <c r="BZ40">
        <v>399.96509677419402</v>
      </c>
      <c r="CA40">
        <v>28.214164516128999</v>
      </c>
      <c r="CB40">
        <v>27.8794419354839</v>
      </c>
      <c r="CC40">
        <v>400.01632258064501</v>
      </c>
      <c r="CD40">
        <v>99.488470967741904</v>
      </c>
      <c r="CE40">
        <v>0.199998774193548</v>
      </c>
      <c r="CF40">
        <v>27.734138709677399</v>
      </c>
      <c r="CG40">
        <v>27.503719354838701</v>
      </c>
      <c r="CH40">
        <v>999.9</v>
      </c>
      <c r="CI40">
        <v>0</v>
      </c>
      <c r="CJ40">
        <v>0</v>
      </c>
      <c r="CK40">
        <v>9997.2967741935499</v>
      </c>
      <c r="CL40">
        <v>0</v>
      </c>
      <c r="CM40">
        <v>0.21165100000000001</v>
      </c>
      <c r="CN40">
        <v>0</v>
      </c>
      <c r="CO40">
        <v>0</v>
      </c>
      <c r="CP40">
        <v>0</v>
      </c>
      <c r="CQ40">
        <v>0</v>
      </c>
      <c r="CR40">
        <v>2.5935483870967699</v>
      </c>
      <c r="CS40">
        <v>0</v>
      </c>
      <c r="CT40">
        <v>332.677419354839</v>
      </c>
      <c r="CU40">
        <v>-1.9419354838709699</v>
      </c>
      <c r="CV40">
        <v>38.0741935483871</v>
      </c>
      <c r="CW40">
        <v>43.387</v>
      </c>
      <c r="CX40">
        <v>40.652838709677397</v>
      </c>
      <c r="CY40">
        <v>41.965451612903202</v>
      </c>
      <c r="CZ40">
        <v>38.995935483871001</v>
      </c>
      <c r="DA40">
        <v>0</v>
      </c>
      <c r="DB40">
        <v>0</v>
      </c>
      <c r="DC40">
        <v>0</v>
      </c>
      <c r="DD40">
        <v>12828.1000001431</v>
      </c>
      <c r="DE40">
        <v>2.5230769230769199</v>
      </c>
      <c r="DF40">
        <v>-2.8239319866460799</v>
      </c>
      <c r="DG40">
        <v>-322.10940121998902</v>
      </c>
      <c r="DH40">
        <v>330.59615384615398</v>
      </c>
      <c r="DI40">
        <v>15</v>
      </c>
      <c r="DJ40">
        <v>100</v>
      </c>
      <c r="DK40">
        <v>100</v>
      </c>
      <c r="DL40">
        <v>1.97</v>
      </c>
      <c r="DM40">
        <v>0.315</v>
      </c>
      <c r="DN40">
        <v>2</v>
      </c>
      <c r="DO40">
        <v>403.06099999999998</v>
      </c>
      <c r="DP40">
        <v>600.04</v>
      </c>
      <c r="DQ40">
        <v>26.450600000000001</v>
      </c>
      <c r="DR40">
        <v>31.511099999999999</v>
      </c>
      <c r="DS40">
        <v>30.000299999999999</v>
      </c>
      <c r="DT40">
        <v>31.479199999999999</v>
      </c>
      <c r="DU40">
        <v>31.520600000000002</v>
      </c>
      <c r="DV40">
        <v>20.923400000000001</v>
      </c>
      <c r="DW40">
        <v>22.419699999999999</v>
      </c>
      <c r="DX40">
        <v>46.548400000000001</v>
      </c>
      <c r="DY40">
        <v>26.450399999999998</v>
      </c>
      <c r="DZ40">
        <v>400</v>
      </c>
      <c r="EA40">
        <v>27.8416</v>
      </c>
      <c r="EB40">
        <v>100.193</v>
      </c>
      <c r="EC40">
        <v>100.59</v>
      </c>
    </row>
    <row r="41" spans="1:133" x14ac:dyDescent="0.35">
      <c r="A41">
        <v>25</v>
      </c>
      <c r="B41">
        <v>1584029836.5999999</v>
      </c>
      <c r="C41">
        <v>260.5</v>
      </c>
      <c r="D41" t="s">
        <v>288</v>
      </c>
      <c r="E41" t="s">
        <v>289</v>
      </c>
      <c r="F41" t="s">
        <v>233</v>
      </c>
      <c r="G41">
        <v>20200312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1584029828.40645</v>
      </c>
      <c r="O41">
        <f t="shared" si="0"/>
        <v>2.3181533659665315E-4</v>
      </c>
      <c r="P41">
        <f t="shared" si="1"/>
        <v>-0.1583292283329881</v>
      </c>
      <c r="Q41">
        <f t="shared" si="2"/>
        <v>400.13425806451602</v>
      </c>
      <c r="R41">
        <f t="shared" si="3"/>
        <v>404.19971288289139</v>
      </c>
      <c r="S41">
        <f t="shared" si="4"/>
        <v>40.295030184213353</v>
      </c>
      <c r="T41">
        <f t="shared" si="5"/>
        <v>39.889741364360944</v>
      </c>
      <c r="U41">
        <f t="shared" si="6"/>
        <v>2.5760274042302408E-2</v>
      </c>
      <c r="V41">
        <f t="shared" si="7"/>
        <v>2.2540356792076439</v>
      </c>
      <c r="W41">
        <f t="shared" si="8"/>
        <v>2.5597831108954205E-2</v>
      </c>
      <c r="X41">
        <f t="shared" si="9"/>
        <v>1.6013153788621837E-2</v>
      </c>
      <c r="Y41">
        <f t="shared" si="10"/>
        <v>0</v>
      </c>
      <c r="Z41">
        <f t="shared" si="11"/>
        <v>27.657241120277231</v>
      </c>
      <c r="AA41">
        <f t="shared" si="12"/>
        <v>27.5041774193548</v>
      </c>
      <c r="AB41">
        <f t="shared" si="13"/>
        <v>3.6865240761408811</v>
      </c>
      <c r="AC41">
        <f t="shared" si="14"/>
        <v>75.290692758905493</v>
      </c>
      <c r="AD41">
        <f t="shared" si="15"/>
        <v>2.8131486786201121</v>
      </c>
      <c r="AE41">
        <f t="shared" si="16"/>
        <v>3.7363830448848789</v>
      </c>
      <c r="AF41">
        <f t="shared" si="17"/>
        <v>0.87337539752076898</v>
      </c>
      <c r="AG41">
        <f t="shared" si="18"/>
        <v>-10.223056343912404</v>
      </c>
      <c r="AH41">
        <f t="shared" si="19"/>
        <v>27.924021543457513</v>
      </c>
      <c r="AI41">
        <f t="shared" si="20"/>
        <v>2.6901595695170806</v>
      </c>
      <c r="AJ41">
        <f t="shared" si="21"/>
        <v>20.391124769062188</v>
      </c>
      <c r="AK41">
        <v>-4.12924818708061E-2</v>
      </c>
      <c r="AL41">
        <v>4.6354428320070501E-2</v>
      </c>
      <c r="AM41">
        <v>3.4624384566362401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52524.058570333029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-0.1583292283329881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1584029828.40645</v>
      </c>
      <c r="BY41">
        <v>400.13425806451602</v>
      </c>
      <c r="BZ41">
        <v>400.03590322580601</v>
      </c>
      <c r="CA41">
        <v>28.2187129032258</v>
      </c>
      <c r="CB41">
        <v>27.880812903225799</v>
      </c>
      <c r="CC41">
        <v>400.01267741935499</v>
      </c>
      <c r="CD41">
        <v>99.490922580645204</v>
      </c>
      <c r="CE41">
        <v>0.199970064516129</v>
      </c>
      <c r="CF41">
        <v>27.733967741935501</v>
      </c>
      <c r="CG41">
        <v>27.5041774193548</v>
      </c>
      <c r="CH41">
        <v>999.9</v>
      </c>
      <c r="CI41">
        <v>0</v>
      </c>
      <c r="CJ41">
        <v>0</v>
      </c>
      <c r="CK41">
        <v>10008.835483871</v>
      </c>
      <c r="CL41">
        <v>0</v>
      </c>
      <c r="CM41">
        <v>0.21165100000000001</v>
      </c>
      <c r="CN41">
        <v>0</v>
      </c>
      <c r="CO41">
        <v>0</v>
      </c>
      <c r="CP41">
        <v>0</v>
      </c>
      <c r="CQ41">
        <v>0</v>
      </c>
      <c r="CR41">
        <v>1.87096774193548</v>
      </c>
      <c r="CS41">
        <v>0</v>
      </c>
      <c r="CT41">
        <v>413.53548387096799</v>
      </c>
      <c r="CU41">
        <v>-1.8645161290322601</v>
      </c>
      <c r="CV41">
        <v>38.072161290322597</v>
      </c>
      <c r="CW41">
        <v>43.390999999999998</v>
      </c>
      <c r="CX41">
        <v>40.662935483871003</v>
      </c>
      <c r="CY41">
        <v>41.995935483871001</v>
      </c>
      <c r="CZ41">
        <v>39</v>
      </c>
      <c r="DA41">
        <v>0</v>
      </c>
      <c r="DB41">
        <v>0</v>
      </c>
      <c r="DC41">
        <v>0</v>
      </c>
      <c r="DD41">
        <v>12838.2999999523</v>
      </c>
      <c r="DE41">
        <v>3.3</v>
      </c>
      <c r="DF41">
        <v>-5.1829064958750299</v>
      </c>
      <c r="DG41">
        <v>1076.3247864705299</v>
      </c>
      <c r="DH41">
        <v>427.00384615384598</v>
      </c>
      <c r="DI41">
        <v>15</v>
      </c>
      <c r="DJ41">
        <v>100</v>
      </c>
      <c r="DK41">
        <v>100</v>
      </c>
      <c r="DL41">
        <v>1.97</v>
      </c>
      <c r="DM41">
        <v>0.315</v>
      </c>
      <c r="DN41">
        <v>2</v>
      </c>
      <c r="DO41">
        <v>402.87400000000002</v>
      </c>
      <c r="DP41">
        <v>599.97900000000004</v>
      </c>
      <c r="DQ41">
        <v>26.4497</v>
      </c>
      <c r="DR41">
        <v>31.519400000000001</v>
      </c>
      <c r="DS41">
        <v>30.0002</v>
      </c>
      <c r="DT41">
        <v>31.4861</v>
      </c>
      <c r="DU41">
        <v>31.526900000000001</v>
      </c>
      <c r="DV41">
        <v>20.923300000000001</v>
      </c>
      <c r="DW41">
        <v>22.419699999999999</v>
      </c>
      <c r="DX41">
        <v>46.548400000000001</v>
      </c>
      <c r="DY41">
        <v>26.457000000000001</v>
      </c>
      <c r="DZ41">
        <v>400</v>
      </c>
      <c r="EA41">
        <v>27.8338</v>
      </c>
      <c r="EB41">
        <v>100.19199999999999</v>
      </c>
      <c r="EC41">
        <v>100.586</v>
      </c>
    </row>
    <row r="42" spans="1:133" x14ac:dyDescent="0.35">
      <c r="A42">
        <v>26</v>
      </c>
      <c r="B42">
        <v>1584029846.5999999</v>
      </c>
      <c r="C42">
        <v>270.5</v>
      </c>
      <c r="D42" t="s">
        <v>290</v>
      </c>
      <c r="E42" t="s">
        <v>291</v>
      </c>
      <c r="F42" t="s">
        <v>233</v>
      </c>
      <c r="G42">
        <v>20200312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1584029838.40645</v>
      </c>
      <c r="O42">
        <f t="shared" si="0"/>
        <v>2.3543510721013198E-4</v>
      </c>
      <c r="P42">
        <f t="shared" si="1"/>
        <v>-0.20463725222720741</v>
      </c>
      <c r="Q42">
        <f t="shared" si="2"/>
        <v>400.121193548387</v>
      </c>
      <c r="R42">
        <f t="shared" si="3"/>
        <v>406.86161027485264</v>
      </c>
      <c r="S42">
        <f t="shared" si="4"/>
        <v>40.560442889841241</v>
      </c>
      <c r="T42">
        <f t="shared" si="5"/>
        <v>39.888483971173912</v>
      </c>
      <c r="U42">
        <f t="shared" si="6"/>
        <v>2.6169740329703598E-2</v>
      </c>
      <c r="V42">
        <f t="shared" si="7"/>
        <v>2.2526729947315358</v>
      </c>
      <c r="W42">
        <f t="shared" si="8"/>
        <v>2.6002009640996658E-2</v>
      </c>
      <c r="X42">
        <f t="shared" si="9"/>
        <v>1.6266236229769481E-2</v>
      </c>
      <c r="Y42">
        <f t="shared" si="10"/>
        <v>0</v>
      </c>
      <c r="Z42">
        <f t="shared" si="11"/>
        <v>27.658138909388679</v>
      </c>
      <c r="AA42">
        <f t="shared" si="12"/>
        <v>27.5060741935484</v>
      </c>
      <c r="AB42">
        <f t="shared" si="13"/>
        <v>3.6869332419678726</v>
      </c>
      <c r="AC42">
        <f t="shared" si="14"/>
        <v>75.296346591786829</v>
      </c>
      <c r="AD42">
        <f t="shared" si="15"/>
        <v>2.8137114096449074</v>
      </c>
      <c r="AE42">
        <f t="shared" si="16"/>
        <v>3.7368498433253619</v>
      </c>
      <c r="AF42">
        <f t="shared" si="17"/>
        <v>0.87322183232296524</v>
      </c>
      <c r="AG42">
        <f t="shared" si="18"/>
        <v>-10.38268822796682</v>
      </c>
      <c r="AH42">
        <f t="shared" si="19"/>
        <v>27.936522109488912</v>
      </c>
      <c r="AI42">
        <f t="shared" si="20"/>
        <v>2.6930461396302023</v>
      </c>
      <c r="AJ42">
        <f t="shared" si="21"/>
        <v>20.246880021152293</v>
      </c>
      <c r="AK42">
        <v>-4.1255746886618802E-2</v>
      </c>
      <c r="AL42">
        <v>4.6313190082158798E-2</v>
      </c>
      <c r="AM42">
        <v>3.4600007421568599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52478.874286715196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-0.20463725222720741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1584029838.40645</v>
      </c>
      <c r="BY42">
        <v>400.121193548387</v>
      </c>
      <c r="BZ42">
        <v>399.955548387097</v>
      </c>
      <c r="CA42">
        <v>28.224325806451599</v>
      </c>
      <c r="CB42">
        <v>27.881154838709701</v>
      </c>
      <c r="CC42">
        <v>400.01654838709698</v>
      </c>
      <c r="CD42">
        <v>99.491009677419399</v>
      </c>
      <c r="CE42">
        <v>0.19999548387096799</v>
      </c>
      <c r="CF42">
        <v>27.736106451612901</v>
      </c>
      <c r="CG42">
        <v>27.5060741935484</v>
      </c>
      <c r="CH42">
        <v>999.9</v>
      </c>
      <c r="CI42">
        <v>0</v>
      </c>
      <c r="CJ42">
        <v>0</v>
      </c>
      <c r="CK42">
        <v>9999.9225806451595</v>
      </c>
      <c r="CL42">
        <v>0</v>
      </c>
      <c r="CM42">
        <v>0.21165100000000001</v>
      </c>
      <c r="CN42">
        <v>0</v>
      </c>
      <c r="CO42">
        <v>0</v>
      </c>
      <c r="CP42">
        <v>0</v>
      </c>
      <c r="CQ42">
        <v>0</v>
      </c>
      <c r="CR42">
        <v>3.7774193548387101</v>
      </c>
      <c r="CS42">
        <v>0</v>
      </c>
      <c r="CT42">
        <v>485.193548387097</v>
      </c>
      <c r="CU42">
        <v>-2.2741935483871001</v>
      </c>
      <c r="CV42">
        <v>38.0741935483871</v>
      </c>
      <c r="CW42">
        <v>43.387</v>
      </c>
      <c r="CX42">
        <v>40.667000000000002</v>
      </c>
      <c r="CY42">
        <v>42</v>
      </c>
      <c r="CZ42">
        <v>39</v>
      </c>
      <c r="DA42">
        <v>0</v>
      </c>
      <c r="DB42">
        <v>0</v>
      </c>
      <c r="DC42">
        <v>0</v>
      </c>
      <c r="DD42">
        <v>12848.5</v>
      </c>
      <c r="DE42">
        <v>3.5576923076923102</v>
      </c>
      <c r="DF42">
        <v>17.418803285215098</v>
      </c>
      <c r="DG42">
        <v>-435.432479059912</v>
      </c>
      <c r="DH42">
        <v>479.50769230769203</v>
      </c>
      <c r="DI42">
        <v>15</v>
      </c>
      <c r="DJ42">
        <v>100</v>
      </c>
      <c r="DK42">
        <v>100</v>
      </c>
      <c r="DL42">
        <v>1.97</v>
      </c>
      <c r="DM42">
        <v>0.315</v>
      </c>
      <c r="DN42">
        <v>2</v>
      </c>
      <c r="DO42">
        <v>403.13400000000001</v>
      </c>
      <c r="DP42">
        <v>600.00900000000001</v>
      </c>
      <c r="DQ42">
        <v>26.451899999999998</v>
      </c>
      <c r="DR42">
        <v>31.527000000000001</v>
      </c>
      <c r="DS42">
        <v>30.000399999999999</v>
      </c>
      <c r="DT42">
        <v>31.492999999999999</v>
      </c>
      <c r="DU42">
        <v>31.533799999999999</v>
      </c>
      <c r="DV42">
        <v>20.9283</v>
      </c>
      <c r="DW42">
        <v>22.419699999999999</v>
      </c>
      <c r="DX42">
        <v>46.176200000000001</v>
      </c>
      <c r="DY42">
        <v>26.448499999999999</v>
      </c>
      <c r="DZ42">
        <v>400</v>
      </c>
      <c r="EA42">
        <v>27.817299999999999</v>
      </c>
      <c r="EB42">
        <v>100.191</v>
      </c>
      <c r="EC42">
        <v>100.586</v>
      </c>
    </row>
    <row r="43" spans="1:133" x14ac:dyDescent="0.35">
      <c r="A43">
        <v>27</v>
      </c>
      <c r="B43">
        <v>1584029856.5999999</v>
      </c>
      <c r="C43">
        <v>280.5</v>
      </c>
      <c r="D43" t="s">
        <v>292</v>
      </c>
      <c r="E43" t="s">
        <v>293</v>
      </c>
      <c r="F43" t="s">
        <v>233</v>
      </c>
      <c r="G43">
        <v>20200312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1584029848.40645</v>
      </c>
      <c r="O43">
        <f t="shared" si="0"/>
        <v>2.3845506890071632E-4</v>
      </c>
      <c r="P43">
        <f t="shared" si="1"/>
        <v>-0.18570184695914516</v>
      </c>
      <c r="Q43">
        <f t="shared" si="2"/>
        <v>400.15199999999999</v>
      </c>
      <c r="R43">
        <f t="shared" si="3"/>
        <v>405.59337088667576</v>
      </c>
      <c r="S43">
        <f t="shared" si="4"/>
        <v>40.433131975032296</v>
      </c>
      <c r="T43">
        <f t="shared" si="5"/>
        <v>39.890688032457277</v>
      </c>
      <c r="U43">
        <f t="shared" si="6"/>
        <v>2.6504030252102077E-2</v>
      </c>
      <c r="V43">
        <f t="shared" si="7"/>
        <v>2.2519911889370321</v>
      </c>
      <c r="W43">
        <f t="shared" si="8"/>
        <v>2.6331950523577508E-2</v>
      </c>
      <c r="X43">
        <f t="shared" si="9"/>
        <v>1.6472836507620763E-2</v>
      </c>
      <c r="Y43">
        <f t="shared" si="10"/>
        <v>0</v>
      </c>
      <c r="Z43">
        <f t="shared" si="11"/>
        <v>27.659649438527868</v>
      </c>
      <c r="AA43">
        <f t="shared" si="12"/>
        <v>27.507364516129002</v>
      </c>
      <c r="AB43">
        <f t="shared" si="13"/>
        <v>3.6872116087174618</v>
      </c>
      <c r="AC43">
        <f t="shared" si="14"/>
        <v>75.290052947365723</v>
      </c>
      <c r="AD43">
        <f t="shared" si="15"/>
        <v>2.8138923994872513</v>
      </c>
      <c r="AE43">
        <f t="shared" si="16"/>
        <v>3.7374026041054935</v>
      </c>
      <c r="AF43">
        <f t="shared" si="17"/>
        <v>0.87331920923021045</v>
      </c>
      <c r="AG43">
        <f t="shared" si="18"/>
        <v>-10.515868538521589</v>
      </c>
      <c r="AH43">
        <f t="shared" si="19"/>
        <v>28.078849274116756</v>
      </c>
      <c r="AI43">
        <f t="shared" si="20"/>
        <v>2.707637441673008</v>
      </c>
      <c r="AJ43">
        <f t="shared" si="21"/>
        <v>20.270618177268176</v>
      </c>
      <c r="AK43">
        <v>-4.1237374464907502E-2</v>
      </c>
      <c r="AL43">
        <v>4.6292565429275401E-2</v>
      </c>
      <c r="AM43">
        <v>3.4587812770980499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52455.969644772405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-0.18570184695914516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1584029848.40645</v>
      </c>
      <c r="BY43">
        <v>400.15199999999999</v>
      </c>
      <c r="BZ43">
        <v>400.01658064516101</v>
      </c>
      <c r="CA43">
        <v>28.226754838709699</v>
      </c>
      <c r="CB43">
        <v>27.879183870967701</v>
      </c>
      <c r="CC43">
        <v>400.01774193548403</v>
      </c>
      <c r="CD43">
        <v>99.488858064516094</v>
      </c>
      <c r="CE43">
        <v>0.199980258064516</v>
      </c>
      <c r="CF43">
        <v>27.738638709677399</v>
      </c>
      <c r="CG43">
        <v>27.507364516129002</v>
      </c>
      <c r="CH43">
        <v>999.9</v>
      </c>
      <c r="CI43">
        <v>0</v>
      </c>
      <c r="CJ43">
        <v>0</v>
      </c>
      <c r="CK43">
        <v>9995.6854838709696</v>
      </c>
      <c r="CL43">
        <v>0</v>
      </c>
      <c r="CM43">
        <v>0.21165100000000001</v>
      </c>
      <c r="CN43">
        <v>0</v>
      </c>
      <c r="CO43">
        <v>0</v>
      </c>
      <c r="CP43">
        <v>0</v>
      </c>
      <c r="CQ43">
        <v>0</v>
      </c>
      <c r="CR43">
        <v>4.3580645161290299</v>
      </c>
      <c r="CS43">
        <v>0</v>
      </c>
      <c r="CT43">
        <v>400.17096774193499</v>
      </c>
      <c r="CU43">
        <v>-1.4645161290322599</v>
      </c>
      <c r="CV43">
        <v>38.070129032258102</v>
      </c>
      <c r="CW43">
        <v>43.378999999999998</v>
      </c>
      <c r="CX43">
        <v>40.667032258064502</v>
      </c>
      <c r="CY43">
        <v>42.003999999999998</v>
      </c>
      <c r="CZ43">
        <v>39</v>
      </c>
      <c r="DA43">
        <v>0</v>
      </c>
      <c r="DB43">
        <v>0</v>
      </c>
      <c r="DC43">
        <v>0</v>
      </c>
      <c r="DD43">
        <v>12858.1000001431</v>
      </c>
      <c r="DE43">
        <v>3.9653846153846199</v>
      </c>
      <c r="DF43">
        <v>-7.7230769302911</v>
      </c>
      <c r="DG43">
        <v>-147.764101369402</v>
      </c>
      <c r="DH43">
        <v>395.36538461538498</v>
      </c>
      <c r="DI43">
        <v>15</v>
      </c>
      <c r="DJ43">
        <v>100</v>
      </c>
      <c r="DK43">
        <v>100</v>
      </c>
      <c r="DL43">
        <v>1.97</v>
      </c>
      <c r="DM43">
        <v>0.315</v>
      </c>
      <c r="DN43">
        <v>2</v>
      </c>
      <c r="DO43">
        <v>402.97399999999999</v>
      </c>
      <c r="DP43">
        <v>599.93399999999997</v>
      </c>
      <c r="DQ43">
        <v>26.4361</v>
      </c>
      <c r="DR43">
        <v>31.534700000000001</v>
      </c>
      <c r="DS43">
        <v>30.000299999999999</v>
      </c>
      <c r="DT43">
        <v>31.5</v>
      </c>
      <c r="DU43">
        <v>31.540800000000001</v>
      </c>
      <c r="DV43">
        <v>20.922999999999998</v>
      </c>
      <c r="DW43">
        <v>22.419699999999999</v>
      </c>
      <c r="DX43">
        <v>46.176200000000001</v>
      </c>
      <c r="DY43">
        <v>26.435500000000001</v>
      </c>
      <c r="DZ43">
        <v>400</v>
      </c>
      <c r="EA43">
        <v>27.809699999999999</v>
      </c>
      <c r="EB43">
        <v>100.187</v>
      </c>
      <c r="EC43">
        <v>100.584</v>
      </c>
    </row>
    <row r="44" spans="1:133" x14ac:dyDescent="0.35">
      <c r="A44">
        <v>28</v>
      </c>
      <c r="B44">
        <v>1584029866.5999999</v>
      </c>
      <c r="C44">
        <v>290.5</v>
      </c>
      <c r="D44" t="s">
        <v>294</v>
      </c>
      <c r="E44" t="s">
        <v>295</v>
      </c>
      <c r="F44" t="s">
        <v>233</v>
      </c>
      <c r="G44">
        <v>20200312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1584029858.40645</v>
      </c>
      <c r="O44">
        <f t="shared" si="0"/>
        <v>2.3493782819618652E-4</v>
      </c>
      <c r="P44">
        <f t="shared" si="1"/>
        <v>-0.17885346271812314</v>
      </c>
      <c r="Q44">
        <f t="shared" si="2"/>
        <v>400.15309677419401</v>
      </c>
      <c r="R44">
        <f t="shared" si="3"/>
        <v>405.34536029830144</v>
      </c>
      <c r="S44">
        <f t="shared" si="4"/>
        <v>40.407241987437942</v>
      </c>
      <c r="T44">
        <f t="shared" si="5"/>
        <v>39.889646205592172</v>
      </c>
      <c r="U44">
        <f t="shared" si="6"/>
        <v>2.6099328356821293E-2</v>
      </c>
      <c r="V44">
        <f t="shared" si="7"/>
        <v>2.2519277548301422</v>
      </c>
      <c r="W44">
        <f t="shared" si="8"/>
        <v>2.5932441107433431E-2</v>
      </c>
      <c r="X44">
        <f t="shared" si="9"/>
        <v>1.6222680776320407E-2</v>
      </c>
      <c r="Y44">
        <f t="shared" si="10"/>
        <v>0</v>
      </c>
      <c r="Z44">
        <f t="shared" si="11"/>
        <v>27.657767171060698</v>
      </c>
      <c r="AA44">
        <f t="shared" si="12"/>
        <v>27.507993548387098</v>
      </c>
      <c r="AB44">
        <f t="shared" si="13"/>
        <v>3.6873473191578596</v>
      </c>
      <c r="AC44">
        <f t="shared" si="14"/>
        <v>75.297753202973652</v>
      </c>
      <c r="AD44">
        <f t="shared" si="15"/>
        <v>2.8136796754211479</v>
      </c>
      <c r="AE44">
        <f t="shared" si="16"/>
        <v>3.7367378915497711</v>
      </c>
      <c r="AF44">
        <f t="shared" si="17"/>
        <v>0.87366764373671169</v>
      </c>
      <c r="AG44">
        <f t="shared" si="18"/>
        <v>-10.360758223451825</v>
      </c>
      <c r="AH44">
        <f t="shared" si="19"/>
        <v>27.631989467348742</v>
      </c>
      <c r="AI44">
        <f t="shared" si="20"/>
        <v>2.664589767050392</v>
      </c>
      <c r="AJ44">
        <f t="shared" si="21"/>
        <v>19.935821010947308</v>
      </c>
      <c r="AK44">
        <v>-4.1235665380947702E-2</v>
      </c>
      <c r="AL44">
        <v>4.6290646832806599E-2</v>
      </c>
      <c r="AM44">
        <v>3.4586678275474201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52454.352686141625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-0.17885346271812314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1584029858.40645</v>
      </c>
      <c r="BY44">
        <v>400.15309677419401</v>
      </c>
      <c r="BZ44">
        <v>400.02583870967698</v>
      </c>
      <c r="CA44">
        <v>28.225435483870999</v>
      </c>
      <c r="CB44">
        <v>27.8829903225806</v>
      </c>
      <c r="CC44">
        <v>400.01722580645202</v>
      </c>
      <c r="CD44">
        <v>99.485941935483893</v>
      </c>
      <c r="CE44">
        <v>0.20001958064516101</v>
      </c>
      <c r="CF44">
        <v>27.735593548387101</v>
      </c>
      <c r="CG44">
        <v>27.507993548387098</v>
      </c>
      <c r="CH44">
        <v>999.9</v>
      </c>
      <c r="CI44">
        <v>0</v>
      </c>
      <c r="CJ44">
        <v>0</v>
      </c>
      <c r="CK44">
        <v>9995.5641935483909</v>
      </c>
      <c r="CL44">
        <v>0</v>
      </c>
      <c r="CM44">
        <v>0.21165100000000001</v>
      </c>
      <c r="CN44">
        <v>0</v>
      </c>
      <c r="CO44">
        <v>0</v>
      </c>
      <c r="CP44">
        <v>0</v>
      </c>
      <c r="CQ44">
        <v>0</v>
      </c>
      <c r="CR44">
        <v>3.6903225806451601</v>
      </c>
      <c r="CS44">
        <v>0</v>
      </c>
      <c r="CT44">
        <v>456.677419354839</v>
      </c>
      <c r="CU44">
        <v>-1.23870967741935</v>
      </c>
      <c r="CV44">
        <v>38.061999999999998</v>
      </c>
      <c r="CW44">
        <v>43.390999999999998</v>
      </c>
      <c r="CX44">
        <v>40.673096774193503</v>
      </c>
      <c r="CY44">
        <v>42.01</v>
      </c>
      <c r="CZ44">
        <v>39</v>
      </c>
      <c r="DA44">
        <v>0</v>
      </c>
      <c r="DB44">
        <v>0</v>
      </c>
      <c r="DC44">
        <v>0</v>
      </c>
      <c r="DD44">
        <v>12868.2999999523</v>
      </c>
      <c r="DE44">
        <v>3.0846153846153799</v>
      </c>
      <c r="DF44">
        <v>6.1675212146595602</v>
      </c>
      <c r="DG44">
        <v>648.50598374124104</v>
      </c>
      <c r="DH44">
        <v>469.16923076923098</v>
      </c>
      <c r="DI44">
        <v>15</v>
      </c>
      <c r="DJ44">
        <v>100</v>
      </c>
      <c r="DK44">
        <v>100</v>
      </c>
      <c r="DL44">
        <v>1.97</v>
      </c>
      <c r="DM44">
        <v>0.315</v>
      </c>
      <c r="DN44">
        <v>2</v>
      </c>
      <c r="DO44">
        <v>403.05799999999999</v>
      </c>
      <c r="DP44">
        <v>599.57299999999998</v>
      </c>
      <c r="DQ44">
        <v>26.420100000000001</v>
      </c>
      <c r="DR44">
        <v>31.542899999999999</v>
      </c>
      <c r="DS44">
        <v>30.000399999999999</v>
      </c>
      <c r="DT44">
        <v>31.506900000000002</v>
      </c>
      <c r="DU44">
        <v>31.546399999999998</v>
      </c>
      <c r="DV44">
        <v>20.921800000000001</v>
      </c>
      <c r="DW44">
        <v>22.694600000000001</v>
      </c>
      <c r="DX44">
        <v>46.176200000000001</v>
      </c>
      <c r="DY44">
        <v>26.416899999999998</v>
      </c>
      <c r="DZ44">
        <v>400</v>
      </c>
      <c r="EA44">
        <v>27.801600000000001</v>
      </c>
      <c r="EB44">
        <v>100.193</v>
      </c>
      <c r="EC44">
        <v>100.58</v>
      </c>
    </row>
    <row r="45" spans="1:133" x14ac:dyDescent="0.35">
      <c r="A45">
        <v>29</v>
      </c>
      <c r="B45">
        <v>1584029876.5999999</v>
      </c>
      <c r="C45">
        <v>300.5</v>
      </c>
      <c r="D45" t="s">
        <v>296</v>
      </c>
      <c r="E45" t="s">
        <v>297</v>
      </c>
      <c r="F45" t="s">
        <v>233</v>
      </c>
      <c r="G45">
        <v>20200312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1584029868.40645</v>
      </c>
      <c r="O45">
        <f t="shared" si="0"/>
        <v>2.428971602531925E-4</v>
      </c>
      <c r="P45">
        <f t="shared" si="1"/>
        <v>-0.17802817087769071</v>
      </c>
      <c r="Q45">
        <f t="shared" si="2"/>
        <v>400.11541935483899</v>
      </c>
      <c r="R45">
        <f t="shared" si="3"/>
        <v>404.89846555732271</v>
      </c>
      <c r="S45">
        <f t="shared" si="4"/>
        <v>40.362794511124306</v>
      </c>
      <c r="T45">
        <f t="shared" si="5"/>
        <v>39.88599075060047</v>
      </c>
      <c r="U45">
        <f t="shared" si="6"/>
        <v>2.7001292940061497E-2</v>
      </c>
      <c r="V45">
        <f t="shared" si="7"/>
        <v>2.2528269720954981</v>
      </c>
      <c r="W45">
        <f t="shared" si="8"/>
        <v>2.6822784849260435E-2</v>
      </c>
      <c r="X45">
        <f t="shared" si="9"/>
        <v>1.6780180281603115E-2</v>
      </c>
      <c r="Y45">
        <f t="shared" si="10"/>
        <v>0</v>
      </c>
      <c r="Z45">
        <f t="shared" si="11"/>
        <v>27.652237036425753</v>
      </c>
      <c r="AA45">
        <f t="shared" si="12"/>
        <v>27.505119354838701</v>
      </c>
      <c r="AB45">
        <f t="shared" si="13"/>
        <v>3.6867272623804679</v>
      </c>
      <c r="AC45">
        <f t="shared" si="14"/>
        <v>75.304127862314445</v>
      </c>
      <c r="AD45">
        <f t="shared" si="15"/>
        <v>2.8134375462949985</v>
      </c>
      <c r="AE45">
        <f t="shared" si="16"/>
        <v>3.7361000335055579</v>
      </c>
      <c r="AF45">
        <f t="shared" si="17"/>
        <v>0.87328971608546935</v>
      </c>
      <c r="AG45">
        <f t="shared" si="18"/>
        <v>-10.711764767165789</v>
      </c>
      <c r="AH45">
        <f t="shared" si="19"/>
        <v>27.637146370800501</v>
      </c>
      <c r="AI45">
        <f t="shared" si="20"/>
        <v>2.6639462296167058</v>
      </c>
      <c r="AJ45">
        <f t="shared" si="21"/>
        <v>19.589327833251417</v>
      </c>
      <c r="AK45">
        <v>-4.1259896767942103E-2</v>
      </c>
      <c r="AL45">
        <v>4.6317848687493897E-2</v>
      </c>
      <c r="AM45">
        <v>3.4602761636164501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52484.434096876634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-0.17802817087769071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1584029868.40645</v>
      </c>
      <c r="BY45">
        <v>400.11541935483899</v>
      </c>
      <c r="BZ45">
        <v>399.99416129032301</v>
      </c>
      <c r="CA45">
        <v>28.222935483871002</v>
      </c>
      <c r="CB45">
        <v>27.8688838709677</v>
      </c>
      <c r="CC45">
        <v>400.01267741935499</v>
      </c>
      <c r="CD45">
        <v>99.486248387096794</v>
      </c>
      <c r="CE45">
        <v>0.19996419354838699</v>
      </c>
      <c r="CF45">
        <v>27.7326709677419</v>
      </c>
      <c r="CG45">
        <v>27.505119354838701</v>
      </c>
      <c r="CH45">
        <v>999.9</v>
      </c>
      <c r="CI45">
        <v>0</v>
      </c>
      <c r="CJ45">
        <v>0</v>
      </c>
      <c r="CK45">
        <v>10001.407096774201</v>
      </c>
      <c r="CL45">
        <v>0</v>
      </c>
      <c r="CM45">
        <v>0.21165100000000001</v>
      </c>
      <c r="CN45">
        <v>0</v>
      </c>
      <c r="CO45">
        <v>0</v>
      </c>
      <c r="CP45">
        <v>0</v>
      </c>
      <c r="CQ45">
        <v>0</v>
      </c>
      <c r="CR45">
        <v>2.6870967741935501</v>
      </c>
      <c r="CS45">
        <v>0</v>
      </c>
      <c r="CT45">
        <v>499.97419354838701</v>
      </c>
      <c r="CU45">
        <v>-1.45806451612903</v>
      </c>
      <c r="CV45">
        <v>38.066064516129003</v>
      </c>
      <c r="CW45">
        <v>43.390999999999998</v>
      </c>
      <c r="CX45">
        <v>40.669032258064497</v>
      </c>
      <c r="CY45">
        <v>42.02</v>
      </c>
      <c r="CZ45">
        <v>39</v>
      </c>
      <c r="DA45">
        <v>0</v>
      </c>
      <c r="DB45">
        <v>0</v>
      </c>
      <c r="DC45">
        <v>0</v>
      </c>
      <c r="DD45">
        <v>12878.5</v>
      </c>
      <c r="DE45">
        <v>2.2923076923076899</v>
      </c>
      <c r="DF45">
        <v>4.2461541263083102</v>
      </c>
      <c r="DG45">
        <v>-0.57777801226335901</v>
      </c>
      <c r="DH45">
        <v>500.196153846154</v>
      </c>
      <c r="DI45">
        <v>15</v>
      </c>
      <c r="DJ45">
        <v>100</v>
      </c>
      <c r="DK45">
        <v>100</v>
      </c>
      <c r="DL45">
        <v>1.97</v>
      </c>
      <c r="DM45">
        <v>0.315</v>
      </c>
      <c r="DN45">
        <v>2</v>
      </c>
      <c r="DO45">
        <v>403.04700000000003</v>
      </c>
      <c r="DP45">
        <v>599.73500000000001</v>
      </c>
      <c r="DQ45">
        <v>26.4101</v>
      </c>
      <c r="DR45">
        <v>31.551300000000001</v>
      </c>
      <c r="DS45">
        <v>30.000399999999999</v>
      </c>
      <c r="DT45">
        <v>31.5139</v>
      </c>
      <c r="DU45">
        <v>31.553899999999999</v>
      </c>
      <c r="DV45">
        <v>20.926400000000001</v>
      </c>
      <c r="DW45">
        <v>22.694600000000001</v>
      </c>
      <c r="DX45">
        <v>46.176200000000001</v>
      </c>
      <c r="DY45">
        <v>26.410799999999998</v>
      </c>
      <c r="DZ45">
        <v>400</v>
      </c>
      <c r="EA45">
        <v>27.802600000000002</v>
      </c>
      <c r="EB45">
        <v>100.19199999999999</v>
      </c>
      <c r="EC45">
        <v>100.581</v>
      </c>
    </row>
    <row r="46" spans="1:133" x14ac:dyDescent="0.35">
      <c r="A46">
        <v>30</v>
      </c>
      <c r="B46">
        <v>1584029886.5999999</v>
      </c>
      <c r="C46">
        <v>310.5</v>
      </c>
      <c r="D46" t="s">
        <v>298</v>
      </c>
      <c r="E46" t="s">
        <v>299</v>
      </c>
      <c r="F46" t="s">
        <v>233</v>
      </c>
      <c r="G46">
        <v>20200312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1584029878.40645</v>
      </c>
      <c r="O46">
        <f t="shared" si="0"/>
        <v>2.4495601754358703E-4</v>
      </c>
      <c r="P46">
        <f t="shared" si="1"/>
        <v>-0.18365062550003491</v>
      </c>
      <c r="Q46">
        <f t="shared" si="2"/>
        <v>400.12432258064501</v>
      </c>
      <c r="R46">
        <f t="shared" si="3"/>
        <v>405.14940851429265</v>
      </c>
      <c r="S46">
        <f t="shared" si="4"/>
        <v>40.389147135542558</v>
      </c>
      <c r="T46">
        <f t="shared" si="5"/>
        <v>39.888198767168774</v>
      </c>
      <c r="U46">
        <f t="shared" si="6"/>
        <v>2.7226814698070118E-2</v>
      </c>
      <c r="V46">
        <f t="shared" si="7"/>
        <v>2.2537498760057262</v>
      </c>
      <c r="W46">
        <f t="shared" si="8"/>
        <v>2.7045396864756724E-2</v>
      </c>
      <c r="X46">
        <f t="shared" si="9"/>
        <v>1.6919571828611021E-2</v>
      </c>
      <c r="Y46">
        <f t="shared" si="10"/>
        <v>0</v>
      </c>
      <c r="Z46">
        <f t="shared" si="11"/>
        <v>27.651714594118388</v>
      </c>
      <c r="AA46">
        <f t="shared" si="12"/>
        <v>27.504338709677398</v>
      </c>
      <c r="AB46">
        <f t="shared" si="13"/>
        <v>3.6865588676117635</v>
      </c>
      <c r="AC46">
        <f t="shared" si="14"/>
        <v>75.294089153584537</v>
      </c>
      <c r="AD46">
        <f t="shared" si="15"/>
        <v>2.8130836925324774</v>
      </c>
      <c r="AE46">
        <f t="shared" si="16"/>
        <v>3.7361281930037853</v>
      </c>
      <c r="AF46">
        <f t="shared" si="17"/>
        <v>0.87347517507928618</v>
      </c>
      <c r="AG46">
        <f t="shared" si="18"/>
        <v>-10.802560373672188</v>
      </c>
      <c r="AH46">
        <f t="shared" si="19"/>
        <v>27.758997930563567</v>
      </c>
      <c r="AI46">
        <f t="shared" si="20"/>
        <v>2.6745871281696418</v>
      </c>
      <c r="AJ46">
        <f t="shared" si="21"/>
        <v>19.631024685061021</v>
      </c>
      <c r="AK46">
        <v>-4.1284775571536099E-2</v>
      </c>
      <c r="AL46">
        <v>4.6345777324031001E-2</v>
      </c>
      <c r="AM46">
        <v>3.4619271326368399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52514.831938215728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-0.18365062550003491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1584029878.40645</v>
      </c>
      <c r="BY46">
        <v>400.12432258064501</v>
      </c>
      <c r="BZ46">
        <v>399.99587096774201</v>
      </c>
      <c r="CA46">
        <v>28.218451612903198</v>
      </c>
      <c r="CB46">
        <v>27.8614</v>
      </c>
      <c r="CC46">
        <v>400.01567741935497</v>
      </c>
      <c r="CD46">
        <v>99.489509677419406</v>
      </c>
      <c r="CE46">
        <v>0.20000309677419401</v>
      </c>
      <c r="CF46">
        <v>27.732800000000001</v>
      </c>
      <c r="CG46">
        <v>27.504338709677398</v>
      </c>
      <c r="CH46">
        <v>999.9</v>
      </c>
      <c r="CI46">
        <v>0</v>
      </c>
      <c r="CJ46">
        <v>0</v>
      </c>
      <c r="CK46">
        <v>10007.109677419399</v>
      </c>
      <c r="CL46">
        <v>0</v>
      </c>
      <c r="CM46">
        <v>0.21165100000000001</v>
      </c>
      <c r="CN46">
        <v>0</v>
      </c>
      <c r="CO46">
        <v>0</v>
      </c>
      <c r="CP46">
        <v>0</v>
      </c>
      <c r="CQ46">
        <v>0</v>
      </c>
      <c r="CR46">
        <v>2.0258064516129002</v>
      </c>
      <c r="CS46">
        <v>0</v>
      </c>
      <c r="CT46">
        <v>497.35483870967698</v>
      </c>
      <c r="CU46">
        <v>-1.35161290322581</v>
      </c>
      <c r="CV46">
        <v>38.0741935483871</v>
      </c>
      <c r="CW46">
        <v>43.396999999999998</v>
      </c>
      <c r="CX46">
        <v>40.642838709677399</v>
      </c>
      <c r="CY46">
        <v>42.031999999999996</v>
      </c>
      <c r="CZ46">
        <v>38.995935483871001</v>
      </c>
      <c r="DA46">
        <v>0</v>
      </c>
      <c r="DB46">
        <v>0</v>
      </c>
      <c r="DC46">
        <v>0</v>
      </c>
      <c r="DD46">
        <v>12888.1000001431</v>
      </c>
      <c r="DE46">
        <v>2.6807692307692301</v>
      </c>
      <c r="DF46">
        <v>3.0871796025784102</v>
      </c>
      <c r="DG46">
        <v>-14.7247864789817</v>
      </c>
      <c r="DH46">
        <v>497.58846153846201</v>
      </c>
      <c r="DI46">
        <v>15</v>
      </c>
      <c r="DJ46">
        <v>100</v>
      </c>
      <c r="DK46">
        <v>100</v>
      </c>
      <c r="DL46">
        <v>1.97</v>
      </c>
      <c r="DM46">
        <v>0.315</v>
      </c>
      <c r="DN46">
        <v>2</v>
      </c>
      <c r="DO46">
        <v>403.149</v>
      </c>
      <c r="DP46">
        <v>599.60500000000002</v>
      </c>
      <c r="DQ46">
        <v>26.4026</v>
      </c>
      <c r="DR46">
        <v>31.5609</v>
      </c>
      <c r="DS46">
        <v>30.000499999999999</v>
      </c>
      <c r="DT46">
        <v>31.5215</v>
      </c>
      <c r="DU46">
        <v>31.561599999999999</v>
      </c>
      <c r="DV46">
        <v>20.922699999999999</v>
      </c>
      <c r="DW46">
        <v>22.694600000000001</v>
      </c>
      <c r="DX46">
        <v>46.176200000000001</v>
      </c>
      <c r="DY46">
        <v>26.4009</v>
      </c>
      <c r="DZ46">
        <v>400</v>
      </c>
      <c r="EA46">
        <v>27.793399999999998</v>
      </c>
      <c r="EB46">
        <v>100.18899999999999</v>
      </c>
      <c r="EC46">
        <v>100.583</v>
      </c>
    </row>
    <row r="47" spans="1:133" x14ac:dyDescent="0.35">
      <c r="A47">
        <v>31</v>
      </c>
      <c r="B47">
        <v>1584029896.5999999</v>
      </c>
      <c r="C47">
        <v>320.5</v>
      </c>
      <c r="D47" t="s">
        <v>300</v>
      </c>
      <c r="E47" t="s">
        <v>301</v>
      </c>
      <c r="F47" t="s">
        <v>233</v>
      </c>
      <c r="G47">
        <v>20200312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1584029888.40645</v>
      </c>
      <c r="O47">
        <f t="shared" si="0"/>
        <v>2.449827262954747E-4</v>
      </c>
      <c r="P47">
        <f t="shared" si="1"/>
        <v>-0.16166193868145637</v>
      </c>
      <c r="Q47">
        <f t="shared" si="2"/>
        <v>400.12599999999998</v>
      </c>
      <c r="R47">
        <f t="shared" si="3"/>
        <v>403.86139969236058</v>
      </c>
      <c r="S47">
        <f t="shared" si="4"/>
        <v>40.261554420573923</v>
      </c>
      <c r="T47">
        <f t="shared" si="5"/>
        <v>39.889166769485868</v>
      </c>
      <c r="U47">
        <f t="shared" si="6"/>
        <v>2.7217855393267893E-2</v>
      </c>
      <c r="V47">
        <f t="shared" si="7"/>
        <v>2.2521333834993986</v>
      </c>
      <c r="W47">
        <f t="shared" si="8"/>
        <v>2.7036427313606008E-2</v>
      </c>
      <c r="X47">
        <f t="shared" si="9"/>
        <v>1.6913966735272856E-2</v>
      </c>
      <c r="Y47">
        <f t="shared" si="10"/>
        <v>0</v>
      </c>
      <c r="Z47">
        <f t="shared" si="11"/>
        <v>27.654388349531931</v>
      </c>
      <c r="AA47">
        <f t="shared" si="12"/>
        <v>27.507238709677399</v>
      </c>
      <c r="AB47">
        <f t="shared" si="13"/>
        <v>3.6871844671524503</v>
      </c>
      <c r="AC47">
        <f t="shared" si="14"/>
        <v>75.288114587700051</v>
      </c>
      <c r="AD47">
        <f t="shared" si="15"/>
        <v>2.813309963916379</v>
      </c>
      <c r="AE47">
        <f t="shared" si="16"/>
        <v>3.7367252179482713</v>
      </c>
      <c r="AF47">
        <f t="shared" si="17"/>
        <v>0.8738745032360713</v>
      </c>
      <c r="AG47">
        <f t="shared" si="18"/>
        <v>-10.803738229630435</v>
      </c>
      <c r="AH47">
        <f t="shared" si="19"/>
        <v>27.719112850145706</v>
      </c>
      <c r="AI47">
        <f t="shared" si="20"/>
        <v>2.6727362983471132</v>
      </c>
      <c r="AJ47">
        <f t="shared" si="21"/>
        <v>19.588110918862384</v>
      </c>
      <c r="AK47">
        <v>-4.12412057240715E-2</v>
      </c>
      <c r="AL47">
        <v>4.62968663533238E-2</v>
      </c>
      <c r="AM47">
        <v>3.45903559144603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52461.242316955002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-0.16166193868145637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1584029888.40645</v>
      </c>
      <c r="BY47">
        <v>400.12599999999998</v>
      </c>
      <c r="BZ47">
        <v>400.03054838709699</v>
      </c>
      <c r="CA47">
        <v>28.2201548387097</v>
      </c>
      <c r="CB47">
        <v>27.863070967741901</v>
      </c>
      <c r="CC47">
        <v>400.02245161290301</v>
      </c>
      <c r="CD47">
        <v>99.491487096774193</v>
      </c>
      <c r="CE47">
        <v>0.20002700000000001</v>
      </c>
      <c r="CF47">
        <v>27.735535483871001</v>
      </c>
      <c r="CG47">
        <v>27.507238709677399</v>
      </c>
      <c r="CH47">
        <v>999.9</v>
      </c>
      <c r="CI47">
        <v>0</v>
      </c>
      <c r="CJ47">
        <v>0</v>
      </c>
      <c r="CK47">
        <v>9996.35</v>
      </c>
      <c r="CL47">
        <v>0</v>
      </c>
      <c r="CM47">
        <v>0.21165100000000001</v>
      </c>
      <c r="CN47">
        <v>0</v>
      </c>
      <c r="CO47">
        <v>0</v>
      </c>
      <c r="CP47">
        <v>0</v>
      </c>
      <c r="CQ47">
        <v>0</v>
      </c>
      <c r="CR47">
        <v>4.3935483870967804</v>
      </c>
      <c r="CS47">
        <v>0</v>
      </c>
      <c r="CT47">
        <v>495.674193548387</v>
      </c>
      <c r="CU47">
        <v>-1.64838709677419</v>
      </c>
      <c r="CV47">
        <v>38.090451612903202</v>
      </c>
      <c r="CW47">
        <v>43.412999999999997</v>
      </c>
      <c r="CX47">
        <v>40.665096774193501</v>
      </c>
      <c r="CY47">
        <v>42.042000000000002</v>
      </c>
      <c r="CZ47">
        <v>38.995935483871001</v>
      </c>
      <c r="DA47">
        <v>0</v>
      </c>
      <c r="DB47">
        <v>0</v>
      </c>
      <c r="DC47">
        <v>0</v>
      </c>
      <c r="DD47">
        <v>12898.2999999523</v>
      </c>
      <c r="DE47">
        <v>4.3538461538461499</v>
      </c>
      <c r="DF47">
        <v>-8.5538461347803594</v>
      </c>
      <c r="DG47">
        <v>24.902563796085499</v>
      </c>
      <c r="DH47">
        <v>497</v>
      </c>
      <c r="DI47">
        <v>15</v>
      </c>
      <c r="DJ47">
        <v>100</v>
      </c>
      <c r="DK47">
        <v>100</v>
      </c>
      <c r="DL47">
        <v>1.97</v>
      </c>
      <c r="DM47">
        <v>0.315</v>
      </c>
      <c r="DN47">
        <v>2</v>
      </c>
      <c r="DO47">
        <v>403.22399999999999</v>
      </c>
      <c r="DP47">
        <v>599.43200000000002</v>
      </c>
      <c r="DQ47">
        <v>26.392399999999999</v>
      </c>
      <c r="DR47">
        <v>31.569900000000001</v>
      </c>
      <c r="DS47">
        <v>30.000499999999999</v>
      </c>
      <c r="DT47">
        <v>31.529199999999999</v>
      </c>
      <c r="DU47">
        <v>31.569199999999999</v>
      </c>
      <c r="DV47">
        <v>20.921199999999999</v>
      </c>
      <c r="DW47">
        <v>22.965299999999999</v>
      </c>
      <c r="DX47">
        <v>46.176200000000001</v>
      </c>
      <c r="DY47">
        <v>26.388500000000001</v>
      </c>
      <c r="DZ47">
        <v>400</v>
      </c>
      <c r="EA47">
        <v>27.786300000000001</v>
      </c>
      <c r="EB47">
        <v>100.188</v>
      </c>
      <c r="EC47">
        <v>100.581</v>
      </c>
    </row>
    <row r="48" spans="1:133" x14ac:dyDescent="0.35">
      <c r="A48">
        <v>32</v>
      </c>
      <c r="B48">
        <v>1584029906.5999999</v>
      </c>
      <c r="C48">
        <v>330.5</v>
      </c>
      <c r="D48" t="s">
        <v>302</v>
      </c>
      <c r="E48" t="s">
        <v>303</v>
      </c>
      <c r="F48" t="s">
        <v>233</v>
      </c>
      <c r="G48">
        <v>20200312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1584029898.40645</v>
      </c>
      <c r="O48">
        <f t="shared" si="0"/>
        <v>2.7018747894771332E-4</v>
      </c>
      <c r="P48">
        <f t="shared" si="1"/>
        <v>-0.20220998076851374</v>
      </c>
      <c r="Q48">
        <f t="shared" si="2"/>
        <v>400.165032258064</v>
      </c>
      <c r="R48">
        <f t="shared" si="3"/>
        <v>405.18632096592961</v>
      </c>
      <c r="S48">
        <f t="shared" si="4"/>
        <v>40.393412035050062</v>
      </c>
      <c r="T48">
        <f t="shared" si="5"/>
        <v>39.892834959199526</v>
      </c>
      <c r="U48">
        <f t="shared" si="6"/>
        <v>2.995334681021504E-2</v>
      </c>
      <c r="V48">
        <f t="shared" si="7"/>
        <v>2.2521288995249438</v>
      </c>
      <c r="W48">
        <f t="shared" si="8"/>
        <v>2.9733776108305215E-2</v>
      </c>
      <c r="X48">
        <f t="shared" si="9"/>
        <v>1.8603203341968414E-2</v>
      </c>
      <c r="Y48">
        <f t="shared" si="10"/>
        <v>0</v>
      </c>
      <c r="Z48">
        <f t="shared" si="11"/>
        <v>27.646316903036489</v>
      </c>
      <c r="AA48">
        <f t="shared" si="12"/>
        <v>27.5149096774194</v>
      </c>
      <c r="AB48">
        <f t="shared" si="13"/>
        <v>3.6888397255113654</v>
      </c>
      <c r="AC48">
        <f t="shared" si="14"/>
        <v>75.265156962700701</v>
      </c>
      <c r="AD48">
        <f t="shared" si="15"/>
        <v>2.8124976751039936</v>
      </c>
      <c r="AE48">
        <f t="shared" si="16"/>
        <v>3.7367857699383911</v>
      </c>
      <c r="AF48">
        <f t="shared" si="17"/>
        <v>0.87634205040737179</v>
      </c>
      <c r="AG48">
        <f t="shared" si="18"/>
        <v>-11.915267821594158</v>
      </c>
      <c r="AH48">
        <f t="shared" si="19"/>
        <v>26.821356873773659</v>
      </c>
      <c r="AI48">
        <f t="shared" si="20"/>
        <v>2.58628043597919</v>
      </c>
      <c r="AJ48">
        <f t="shared" si="21"/>
        <v>17.49236948815869</v>
      </c>
      <c r="AK48">
        <v>-4.1241084905496703E-2</v>
      </c>
      <c r="AL48">
        <v>4.62967307238892E-2</v>
      </c>
      <c r="AM48">
        <v>3.4590275717794898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52461.035056498564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-0.20220998076851374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1584029898.40645</v>
      </c>
      <c r="BY48">
        <v>400.165032258064</v>
      </c>
      <c r="BZ48">
        <v>400.02390322580698</v>
      </c>
      <c r="CA48">
        <v>28.212164516129</v>
      </c>
      <c r="CB48">
        <v>27.818335483871</v>
      </c>
      <c r="CC48">
        <v>400.01861290322603</v>
      </c>
      <c r="CD48">
        <v>99.490954838709698</v>
      </c>
      <c r="CE48">
        <v>0.20000200000000001</v>
      </c>
      <c r="CF48">
        <v>27.735812903225799</v>
      </c>
      <c r="CG48">
        <v>27.5149096774194</v>
      </c>
      <c r="CH48">
        <v>999.9</v>
      </c>
      <c r="CI48">
        <v>0</v>
      </c>
      <c r="CJ48">
        <v>0</v>
      </c>
      <c r="CK48">
        <v>9996.3741935483904</v>
      </c>
      <c r="CL48">
        <v>0</v>
      </c>
      <c r="CM48">
        <v>0.21165100000000001</v>
      </c>
      <c r="CN48">
        <v>0</v>
      </c>
      <c r="CO48">
        <v>0</v>
      </c>
      <c r="CP48">
        <v>0</v>
      </c>
      <c r="CQ48">
        <v>0</v>
      </c>
      <c r="CR48">
        <v>3.6129032258064502</v>
      </c>
      <c r="CS48">
        <v>0</v>
      </c>
      <c r="CT48">
        <v>486.77096774193501</v>
      </c>
      <c r="CU48">
        <v>-1.82903225806452</v>
      </c>
      <c r="CV48">
        <v>38.096548387096803</v>
      </c>
      <c r="CW48">
        <v>43.424999999999997</v>
      </c>
      <c r="CX48">
        <v>40.685290322580599</v>
      </c>
      <c r="CY48">
        <v>42.058</v>
      </c>
      <c r="CZ48">
        <v>39.002000000000002</v>
      </c>
      <c r="DA48">
        <v>0</v>
      </c>
      <c r="DB48">
        <v>0</v>
      </c>
      <c r="DC48">
        <v>0</v>
      </c>
      <c r="DD48">
        <v>12908.5</v>
      </c>
      <c r="DE48">
        <v>3.4269230769230798</v>
      </c>
      <c r="DF48">
        <v>-13.056410286494</v>
      </c>
      <c r="DG48">
        <v>-414.17094048782599</v>
      </c>
      <c r="DH48">
        <v>480.25</v>
      </c>
      <c r="DI48">
        <v>15</v>
      </c>
      <c r="DJ48">
        <v>100</v>
      </c>
      <c r="DK48">
        <v>100</v>
      </c>
      <c r="DL48">
        <v>1.97</v>
      </c>
      <c r="DM48">
        <v>0.315</v>
      </c>
      <c r="DN48">
        <v>2</v>
      </c>
      <c r="DO48">
        <v>403.19099999999997</v>
      </c>
      <c r="DP48">
        <v>599.44899999999996</v>
      </c>
      <c r="DQ48">
        <v>26.365200000000002</v>
      </c>
      <c r="DR48">
        <v>31.578900000000001</v>
      </c>
      <c r="DS48">
        <v>30.000599999999999</v>
      </c>
      <c r="DT48">
        <v>31.536899999999999</v>
      </c>
      <c r="DU48">
        <v>31.576799999999999</v>
      </c>
      <c r="DV48">
        <v>20.921099999999999</v>
      </c>
      <c r="DW48">
        <v>22.965299999999999</v>
      </c>
      <c r="DX48">
        <v>46.176200000000001</v>
      </c>
      <c r="DY48">
        <v>26.359400000000001</v>
      </c>
      <c r="DZ48">
        <v>400</v>
      </c>
      <c r="EA48">
        <v>27.794599999999999</v>
      </c>
      <c r="EB48">
        <v>100.18600000000001</v>
      </c>
      <c r="EC48">
        <v>100.578</v>
      </c>
    </row>
    <row r="49" spans="1:133" x14ac:dyDescent="0.35">
      <c r="A49">
        <v>33</v>
      </c>
      <c r="B49">
        <v>1584029916.5999999</v>
      </c>
      <c r="C49">
        <v>340.5</v>
      </c>
      <c r="D49" t="s">
        <v>304</v>
      </c>
      <c r="E49" t="s">
        <v>305</v>
      </c>
      <c r="F49" t="s">
        <v>233</v>
      </c>
      <c r="G49">
        <v>20200312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1584029908.40645</v>
      </c>
      <c r="O49">
        <f t="shared" si="0"/>
        <v>2.6987823265269066E-4</v>
      </c>
      <c r="P49">
        <f t="shared" si="1"/>
        <v>-0.21398150623154852</v>
      </c>
      <c r="Q49">
        <f t="shared" si="2"/>
        <v>400.17558064516101</v>
      </c>
      <c r="R49">
        <f t="shared" si="3"/>
        <v>405.85382515289496</v>
      </c>
      <c r="S49">
        <f t="shared" si="4"/>
        <v>40.459794492307402</v>
      </c>
      <c r="T49">
        <f t="shared" si="5"/>
        <v>39.893727126123437</v>
      </c>
      <c r="U49">
        <f t="shared" si="6"/>
        <v>2.9834265998638983E-2</v>
      </c>
      <c r="V49">
        <f t="shared" si="7"/>
        <v>2.2534872663487553</v>
      </c>
      <c r="W49">
        <f t="shared" si="8"/>
        <v>2.9616561074737785E-2</v>
      </c>
      <c r="X49">
        <f t="shared" si="9"/>
        <v>1.8529778056721999E-2</v>
      </c>
      <c r="Y49">
        <f t="shared" si="10"/>
        <v>0</v>
      </c>
      <c r="Z49">
        <f t="shared" si="11"/>
        <v>27.643548896898753</v>
      </c>
      <c r="AA49">
        <f t="shared" si="12"/>
        <v>27.5150774193548</v>
      </c>
      <c r="AB49">
        <f t="shared" si="13"/>
        <v>3.6888759284805595</v>
      </c>
      <c r="AC49">
        <f t="shared" si="14"/>
        <v>75.212887298564155</v>
      </c>
      <c r="AD49">
        <f t="shared" si="15"/>
        <v>2.8100652424103743</v>
      </c>
      <c r="AE49">
        <f t="shared" si="16"/>
        <v>3.7361486087558022</v>
      </c>
      <c r="AF49">
        <f t="shared" si="17"/>
        <v>0.8788106860701852</v>
      </c>
      <c r="AG49">
        <f t="shared" si="18"/>
        <v>-11.901630059983658</v>
      </c>
      <c r="AH49">
        <f t="shared" si="19"/>
        <v>26.462482714862176</v>
      </c>
      <c r="AI49">
        <f t="shared" si="20"/>
        <v>2.5501024476604948</v>
      </c>
      <c r="AJ49">
        <f t="shared" si="21"/>
        <v>17.110955102539013</v>
      </c>
      <c r="AK49">
        <v>-4.1277695437634099E-2</v>
      </c>
      <c r="AL49">
        <v>4.6337829253472199E-2</v>
      </c>
      <c r="AM49">
        <v>3.46145732658275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52506.202102589225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-0.21398150623154852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1584029908.40645</v>
      </c>
      <c r="BY49">
        <v>400.17558064516101</v>
      </c>
      <c r="BZ49">
        <v>400.01661290322602</v>
      </c>
      <c r="CA49">
        <v>28.187877419354798</v>
      </c>
      <c r="CB49">
        <v>27.794487096774201</v>
      </c>
      <c r="CC49">
        <v>400.01635483871001</v>
      </c>
      <c r="CD49">
        <v>99.490577419354807</v>
      </c>
      <c r="CE49">
        <v>0.19998106451612899</v>
      </c>
      <c r="CF49">
        <v>27.7328935483871</v>
      </c>
      <c r="CG49">
        <v>27.5150774193548</v>
      </c>
      <c r="CH49">
        <v>999.9</v>
      </c>
      <c r="CI49">
        <v>0</v>
      </c>
      <c r="CJ49">
        <v>0</v>
      </c>
      <c r="CK49">
        <v>10005.2861290323</v>
      </c>
      <c r="CL49">
        <v>0</v>
      </c>
      <c r="CM49">
        <v>0.21165100000000001</v>
      </c>
      <c r="CN49">
        <v>0</v>
      </c>
      <c r="CO49">
        <v>0</v>
      </c>
      <c r="CP49">
        <v>0</v>
      </c>
      <c r="CQ49">
        <v>0</v>
      </c>
      <c r="CR49">
        <v>2.5935483870967699</v>
      </c>
      <c r="CS49">
        <v>0</v>
      </c>
      <c r="CT49">
        <v>327.306451612903</v>
      </c>
      <c r="CU49">
        <v>-1.4612903225806499</v>
      </c>
      <c r="CV49">
        <v>38.0945161290323</v>
      </c>
      <c r="CW49">
        <v>43.443064516128999</v>
      </c>
      <c r="CX49">
        <v>40.679258064516098</v>
      </c>
      <c r="CY49">
        <v>42.061999999999998</v>
      </c>
      <c r="CZ49">
        <v>39.002000000000002</v>
      </c>
      <c r="DA49">
        <v>0</v>
      </c>
      <c r="DB49">
        <v>0</v>
      </c>
      <c r="DC49">
        <v>0</v>
      </c>
      <c r="DD49">
        <v>12918.1000001431</v>
      </c>
      <c r="DE49">
        <v>2.65</v>
      </c>
      <c r="DF49">
        <v>25.972649696536699</v>
      </c>
      <c r="DG49">
        <v>-1291.1794872709199</v>
      </c>
      <c r="DH49">
        <v>317.89230769230801</v>
      </c>
      <c r="DI49">
        <v>15</v>
      </c>
      <c r="DJ49">
        <v>100</v>
      </c>
      <c r="DK49">
        <v>100</v>
      </c>
      <c r="DL49">
        <v>1.97</v>
      </c>
      <c r="DM49">
        <v>0.315</v>
      </c>
      <c r="DN49">
        <v>2</v>
      </c>
      <c r="DO49">
        <v>403.17500000000001</v>
      </c>
      <c r="DP49">
        <v>599.26199999999994</v>
      </c>
      <c r="DQ49">
        <v>26.3307</v>
      </c>
      <c r="DR49">
        <v>31.589300000000001</v>
      </c>
      <c r="DS49">
        <v>30.000399999999999</v>
      </c>
      <c r="DT49">
        <v>31.545200000000001</v>
      </c>
      <c r="DU49">
        <v>31.5852</v>
      </c>
      <c r="DV49">
        <v>20.919499999999999</v>
      </c>
      <c r="DW49">
        <v>22.965299999999999</v>
      </c>
      <c r="DX49">
        <v>46.176200000000001</v>
      </c>
      <c r="DY49">
        <v>26.3261</v>
      </c>
      <c r="DZ49">
        <v>400</v>
      </c>
      <c r="EA49">
        <v>27.794599999999999</v>
      </c>
      <c r="EB49">
        <v>100.188</v>
      </c>
      <c r="EC49">
        <v>100.577</v>
      </c>
    </row>
    <row r="50" spans="1:133" x14ac:dyDescent="0.35">
      <c r="A50">
        <v>34</v>
      </c>
      <c r="B50">
        <v>1584029926.5999999</v>
      </c>
      <c r="C50">
        <v>350.5</v>
      </c>
      <c r="D50" t="s">
        <v>306</v>
      </c>
      <c r="E50" t="s">
        <v>307</v>
      </c>
      <c r="F50" t="s">
        <v>233</v>
      </c>
      <c r="G50">
        <v>20200312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1584029918.40645</v>
      </c>
      <c r="O50">
        <f t="shared" si="0"/>
        <v>2.5272147291668668E-4</v>
      </c>
      <c r="P50">
        <f t="shared" si="1"/>
        <v>-0.21289615298588746</v>
      </c>
      <c r="Q50">
        <f t="shared" si="2"/>
        <v>400.15083870967698</v>
      </c>
      <c r="R50">
        <f t="shared" si="3"/>
        <v>406.55200862248108</v>
      </c>
      <c r="S50">
        <f t="shared" si="4"/>
        <v>40.528754440141029</v>
      </c>
      <c r="T50">
        <f t="shared" si="5"/>
        <v>39.890628350431889</v>
      </c>
      <c r="U50">
        <f t="shared" si="6"/>
        <v>2.7898405271674653E-2</v>
      </c>
      <c r="V50">
        <f t="shared" si="7"/>
        <v>2.2525333828667917</v>
      </c>
      <c r="W50">
        <f t="shared" si="8"/>
        <v>2.7707858854863012E-2</v>
      </c>
      <c r="X50">
        <f t="shared" si="9"/>
        <v>1.7334423020392013E-2</v>
      </c>
      <c r="Y50">
        <f t="shared" si="10"/>
        <v>0</v>
      </c>
      <c r="Z50">
        <f t="shared" si="11"/>
        <v>27.643370189387287</v>
      </c>
      <c r="AA50">
        <f t="shared" si="12"/>
        <v>27.510180645161299</v>
      </c>
      <c r="AB50">
        <f t="shared" si="13"/>
        <v>3.6878192078461853</v>
      </c>
      <c r="AC50">
        <f t="shared" si="14"/>
        <v>75.188217028431822</v>
      </c>
      <c r="AD50">
        <f t="shared" si="15"/>
        <v>2.8081877146693479</v>
      </c>
      <c r="AE50">
        <f t="shared" si="16"/>
        <v>3.7348773859173363</v>
      </c>
      <c r="AF50">
        <f t="shared" si="17"/>
        <v>0.87963149317683742</v>
      </c>
      <c r="AG50">
        <f t="shared" si="18"/>
        <v>-11.145016955625882</v>
      </c>
      <c r="AH50">
        <f t="shared" si="19"/>
        <v>26.338460995565061</v>
      </c>
      <c r="AI50">
        <f t="shared" si="20"/>
        <v>2.5390898635974186</v>
      </c>
      <c r="AJ50">
        <f t="shared" si="21"/>
        <v>17.732533903536599</v>
      </c>
      <c r="AK50">
        <v>-4.1251984395794299E-2</v>
      </c>
      <c r="AL50">
        <v>4.63089663565961E-2</v>
      </c>
      <c r="AM50">
        <v>3.4597510229758099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52475.817469826085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-0.21289615298588746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1584029918.40645</v>
      </c>
      <c r="BY50">
        <v>400.15083870967698</v>
      </c>
      <c r="BZ50">
        <v>399.98319354838702</v>
      </c>
      <c r="CA50">
        <v>28.1694903225806</v>
      </c>
      <c r="CB50">
        <v>27.801106451612899</v>
      </c>
      <c r="CC50">
        <v>400.02148387096798</v>
      </c>
      <c r="CD50">
        <v>99.488990322580605</v>
      </c>
      <c r="CE50">
        <v>0.19998816129032301</v>
      </c>
      <c r="CF50">
        <v>27.7270677419355</v>
      </c>
      <c r="CG50">
        <v>27.510180645161299</v>
      </c>
      <c r="CH50">
        <v>999.9</v>
      </c>
      <c r="CI50">
        <v>0</v>
      </c>
      <c r="CJ50">
        <v>0</v>
      </c>
      <c r="CK50">
        <v>9999.2135483871007</v>
      </c>
      <c r="CL50">
        <v>0</v>
      </c>
      <c r="CM50">
        <v>0.21165100000000001</v>
      </c>
      <c r="CN50">
        <v>0</v>
      </c>
      <c r="CO50">
        <v>0</v>
      </c>
      <c r="CP50">
        <v>0</v>
      </c>
      <c r="CQ50">
        <v>0</v>
      </c>
      <c r="CR50">
        <v>2.6548387096774202</v>
      </c>
      <c r="CS50">
        <v>0</v>
      </c>
      <c r="CT50">
        <v>209.277419354839</v>
      </c>
      <c r="CU50">
        <v>-1.5774193548387101</v>
      </c>
      <c r="CV50">
        <v>38.086387096774203</v>
      </c>
      <c r="CW50">
        <v>43.445064516129001</v>
      </c>
      <c r="CX50">
        <v>40.679258064516098</v>
      </c>
      <c r="CY50">
        <v>42.066064516129003</v>
      </c>
      <c r="CZ50">
        <v>39.01</v>
      </c>
      <c r="DA50">
        <v>0</v>
      </c>
      <c r="DB50">
        <v>0</v>
      </c>
      <c r="DC50">
        <v>0</v>
      </c>
      <c r="DD50">
        <v>12928.2999999523</v>
      </c>
      <c r="DE50">
        <v>2.76538461538461</v>
      </c>
      <c r="DF50">
        <v>-5.1794872489289698</v>
      </c>
      <c r="DG50">
        <v>-430.30769252916701</v>
      </c>
      <c r="DH50">
        <v>206.26538461538499</v>
      </c>
      <c r="DI50">
        <v>15</v>
      </c>
      <c r="DJ50">
        <v>100</v>
      </c>
      <c r="DK50">
        <v>100</v>
      </c>
      <c r="DL50">
        <v>1.97</v>
      </c>
      <c r="DM50">
        <v>0.315</v>
      </c>
      <c r="DN50">
        <v>2</v>
      </c>
      <c r="DO50">
        <v>403.02</v>
      </c>
      <c r="DP50">
        <v>599.41800000000001</v>
      </c>
      <c r="DQ50">
        <v>26.305399999999999</v>
      </c>
      <c r="DR50">
        <v>31.599699999999999</v>
      </c>
      <c r="DS50">
        <v>30.000499999999999</v>
      </c>
      <c r="DT50">
        <v>31.5549</v>
      </c>
      <c r="DU50">
        <v>31.594100000000001</v>
      </c>
      <c r="DV50">
        <v>20.9222</v>
      </c>
      <c r="DW50">
        <v>22.965299999999999</v>
      </c>
      <c r="DX50">
        <v>46.176200000000001</v>
      </c>
      <c r="DY50">
        <v>26.305399999999999</v>
      </c>
      <c r="DZ50">
        <v>400</v>
      </c>
      <c r="EA50">
        <v>27.794599999999999</v>
      </c>
      <c r="EB50">
        <v>100.187</v>
      </c>
      <c r="EC50">
        <v>100.57599999999999</v>
      </c>
    </row>
    <row r="51" spans="1:133" x14ac:dyDescent="0.35">
      <c r="A51">
        <v>35</v>
      </c>
      <c r="B51">
        <v>1584029936.5999999</v>
      </c>
      <c r="C51">
        <v>360.5</v>
      </c>
      <c r="D51" t="s">
        <v>308</v>
      </c>
      <c r="E51" t="s">
        <v>309</v>
      </c>
      <c r="F51" t="s">
        <v>233</v>
      </c>
      <c r="G51">
        <v>20200312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1584029928.40645</v>
      </c>
      <c r="O51">
        <f t="shared" si="0"/>
        <v>2.4229121618742997E-4</v>
      </c>
      <c r="P51">
        <f t="shared" si="1"/>
        <v>-0.2191027033199982</v>
      </c>
      <c r="Q51">
        <f t="shared" si="2"/>
        <v>400.12477419354798</v>
      </c>
      <c r="R51">
        <f t="shared" si="3"/>
        <v>407.41352782748606</v>
      </c>
      <c r="S51">
        <f t="shared" si="4"/>
        <v>40.614867402319597</v>
      </c>
      <c r="T51">
        <f t="shared" si="5"/>
        <v>39.888254901381927</v>
      </c>
      <c r="U51">
        <f t="shared" si="6"/>
        <v>2.6771802988056845E-2</v>
      </c>
      <c r="V51">
        <f t="shared" si="7"/>
        <v>2.2530168886192152</v>
      </c>
      <c r="W51">
        <f t="shared" si="8"/>
        <v>2.6596320408109993E-2</v>
      </c>
      <c r="X51">
        <f t="shared" si="9"/>
        <v>1.6638370667108243E-2</v>
      </c>
      <c r="Y51">
        <f t="shared" si="10"/>
        <v>0</v>
      </c>
      <c r="Z51">
        <f t="shared" si="11"/>
        <v>27.638678373695484</v>
      </c>
      <c r="AA51">
        <f t="shared" si="12"/>
        <v>27.500535483871001</v>
      </c>
      <c r="AB51">
        <f t="shared" si="13"/>
        <v>3.6857385610062505</v>
      </c>
      <c r="AC51">
        <f t="shared" si="14"/>
        <v>75.196181075736419</v>
      </c>
      <c r="AD51">
        <f t="shared" si="15"/>
        <v>2.8071465170313257</v>
      </c>
      <c r="AE51">
        <f t="shared" si="16"/>
        <v>3.7330971824274046</v>
      </c>
      <c r="AF51">
        <f t="shared" si="17"/>
        <v>0.87859204397492485</v>
      </c>
      <c r="AG51">
        <f t="shared" si="18"/>
        <v>-10.685042633865661</v>
      </c>
      <c r="AH51">
        <f t="shared" si="19"/>
        <v>26.524352402466331</v>
      </c>
      <c r="AI51">
        <f t="shared" si="20"/>
        <v>2.5562343626907182</v>
      </c>
      <c r="AJ51">
        <f t="shared" si="21"/>
        <v>18.395544131291388</v>
      </c>
      <c r="AK51">
        <v>-4.1265015608792699E-2</v>
      </c>
      <c r="AL51">
        <v>4.6323595034783699E-2</v>
      </c>
      <c r="AM51">
        <v>3.4606158803270501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52493.15268668162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-0.2191027033199982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1584029928.40645</v>
      </c>
      <c r="BY51">
        <v>400.12477419354798</v>
      </c>
      <c r="BZ51">
        <v>399.94154838709699</v>
      </c>
      <c r="CA51">
        <v>28.158887096774201</v>
      </c>
      <c r="CB51">
        <v>27.805700000000002</v>
      </c>
      <c r="CC51">
        <v>400.01783870967699</v>
      </c>
      <c r="CD51">
        <v>99.489538709677404</v>
      </c>
      <c r="CE51">
        <v>0.200001838709677</v>
      </c>
      <c r="CF51">
        <v>27.718906451612899</v>
      </c>
      <c r="CG51">
        <v>27.500535483871001</v>
      </c>
      <c r="CH51">
        <v>999.9</v>
      </c>
      <c r="CI51">
        <v>0</v>
      </c>
      <c r="CJ51">
        <v>0</v>
      </c>
      <c r="CK51">
        <v>10002.317096774201</v>
      </c>
      <c r="CL51">
        <v>0</v>
      </c>
      <c r="CM51">
        <v>0.21165100000000001</v>
      </c>
      <c r="CN51">
        <v>0</v>
      </c>
      <c r="CO51">
        <v>0</v>
      </c>
      <c r="CP51">
        <v>0</v>
      </c>
      <c r="CQ51">
        <v>0</v>
      </c>
      <c r="CR51">
        <v>3.04838709677419</v>
      </c>
      <c r="CS51">
        <v>0</v>
      </c>
      <c r="CT51">
        <v>150.44193548387099</v>
      </c>
      <c r="CU51">
        <v>-1.7225806451612899</v>
      </c>
      <c r="CV51">
        <v>38.082322580645197</v>
      </c>
      <c r="CW51">
        <v>43.436999999999998</v>
      </c>
      <c r="CX51">
        <v>40.669096774193498</v>
      </c>
      <c r="CY51">
        <v>42.070129032258002</v>
      </c>
      <c r="CZ51">
        <v>39</v>
      </c>
      <c r="DA51">
        <v>0</v>
      </c>
      <c r="DB51">
        <v>0</v>
      </c>
      <c r="DC51">
        <v>0</v>
      </c>
      <c r="DD51">
        <v>12938.5</v>
      </c>
      <c r="DE51">
        <v>3.6192307692307701</v>
      </c>
      <c r="DF51">
        <v>21.097435819687998</v>
      </c>
      <c r="DG51">
        <v>-134.22564144828499</v>
      </c>
      <c r="DH51">
        <v>148.473076923077</v>
      </c>
      <c r="DI51">
        <v>15</v>
      </c>
      <c r="DJ51">
        <v>100</v>
      </c>
      <c r="DK51">
        <v>100</v>
      </c>
      <c r="DL51">
        <v>1.97</v>
      </c>
      <c r="DM51">
        <v>0.315</v>
      </c>
      <c r="DN51">
        <v>2</v>
      </c>
      <c r="DO51">
        <v>403.166</v>
      </c>
      <c r="DP51">
        <v>599.25400000000002</v>
      </c>
      <c r="DQ51">
        <v>26.3354</v>
      </c>
      <c r="DR51">
        <v>31.610099999999999</v>
      </c>
      <c r="DS51">
        <v>29.9999</v>
      </c>
      <c r="DT51">
        <v>31.563300000000002</v>
      </c>
      <c r="DU51">
        <v>31.602599999999999</v>
      </c>
      <c r="DV51">
        <v>20.9269</v>
      </c>
      <c r="DW51">
        <v>22.965299999999999</v>
      </c>
      <c r="DX51">
        <v>45.806100000000001</v>
      </c>
      <c r="DY51">
        <v>26.375699999999998</v>
      </c>
      <c r="DZ51">
        <v>400</v>
      </c>
      <c r="EA51">
        <v>27.794599999999999</v>
      </c>
      <c r="EB51">
        <v>100.18300000000001</v>
      </c>
      <c r="EC51">
        <v>100.572</v>
      </c>
    </row>
    <row r="52" spans="1:133" x14ac:dyDescent="0.35">
      <c r="A52">
        <v>36</v>
      </c>
      <c r="B52">
        <v>1584029946.5999999</v>
      </c>
      <c r="C52">
        <v>370.5</v>
      </c>
      <c r="D52" t="s">
        <v>310</v>
      </c>
      <c r="E52" t="s">
        <v>311</v>
      </c>
      <c r="F52" t="s">
        <v>233</v>
      </c>
      <c r="G52">
        <v>20200312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1584029938.40645</v>
      </c>
      <c r="O52">
        <f t="shared" si="0"/>
        <v>2.5049470881264029E-4</v>
      </c>
      <c r="P52">
        <f t="shared" si="1"/>
        <v>-0.20318627139669285</v>
      </c>
      <c r="Q52">
        <f t="shared" si="2"/>
        <v>400.15203225806403</v>
      </c>
      <c r="R52">
        <f t="shared" si="3"/>
        <v>406.084521982274</v>
      </c>
      <c r="S52">
        <f t="shared" si="4"/>
        <v>40.482905679565796</v>
      </c>
      <c r="T52">
        <f t="shared" si="5"/>
        <v>39.89149081652733</v>
      </c>
      <c r="U52">
        <f t="shared" si="6"/>
        <v>2.772674901632928E-2</v>
      </c>
      <c r="V52">
        <f t="shared" si="7"/>
        <v>2.2527286328885405</v>
      </c>
      <c r="W52">
        <f t="shared" si="8"/>
        <v>2.7538547871514441E-2</v>
      </c>
      <c r="X52">
        <f t="shared" si="9"/>
        <v>1.722839494105247E-2</v>
      </c>
      <c r="Y52">
        <f t="shared" si="10"/>
        <v>0</v>
      </c>
      <c r="Z52">
        <f t="shared" si="11"/>
        <v>27.628729226464888</v>
      </c>
      <c r="AA52">
        <f t="shared" si="12"/>
        <v>27.493109677419401</v>
      </c>
      <c r="AB52">
        <f t="shared" si="13"/>
        <v>3.6841373697443358</v>
      </c>
      <c r="AC52">
        <f t="shared" si="14"/>
        <v>75.220138413439415</v>
      </c>
      <c r="AD52">
        <f t="shared" si="15"/>
        <v>2.806856280455313</v>
      </c>
      <c r="AE52">
        <f t="shared" si="16"/>
        <v>3.7315223551274648</v>
      </c>
      <c r="AF52">
        <f t="shared" si="17"/>
        <v>0.87728108928902282</v>
      </c>
      <c r="AG52">
        <f t="shared" si="18"/>
        <v>-11.046816658637436</v>
      </c>
      <c r="AH52">
        <f t="shared" si="19"/>
        <v>26.545640413414819</v>
      </c>
      <c r="AI52">
        <f t="shared" si="20"/>
        <v>2.5584262964230957</v>
      </c>
      <c r="AJ52">
        <f t="shared" si="21"/>
        <v>18.05725005120048</v>
      </c>
      <c r="AK52">
        <v>-4.1257246374402499E-2</v>
      </c>
      <c r="AL52">
        <v>4.63148733885584E-2</v>
      </c>
      <c r="AM52">
        <v>3.46010026203568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52484.962237897562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-0.20318627139669285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1584029938.40645</v>
      </c>
      <c r="BY52">
        <v>400.15203225806403</v>
      </c>
      <c r="BZ52">
        <v>399.99761290322601</v>
      </c>
      <c r="CA52">
        <v>28.155609677419399</v>
      </c>
      <c r="CB52">
        <v>27.7904612903226</v>
      </c>
      <c r="CC52">
        <v>400.015806451613</v>
      </c>
      <c r="CD52">
        <v>99.490835483870995</v>
      </c>
      <c r="CE52">
        <v>0.20000100000000001</v>
      </c>
      <c r="CF52">
        <v>27.7116838709677</v>
      </c>
      <c r="CG52">
        <v>27.493109677419401</v>
      </c>
      <c r="CH52">
        <v>999.9</v>
      </c>
      <c r="CI52">
        <v>0</v>
      </c>
      <c r="CJ52">
        <v>0</v>
      </c>
      <c r="CK52">
        <v>10000.303548387101</v>
      </c>
      <c r="CL52">
        <v>0</v>
      </c>
      <c r="CM52">
        <v>0.21165100000000001</v>
      </c>
      <c r="CN52">
        <v>0</v>
      </c>
      <c r="CO52">
        <v>0</v>
      </c>
      <c r="CP52">
        <v>0</v>
      </c>
      <c r="CQ52">
        <v>0</v>
      </c>
      <c r="CR52">
        <v>4.3290322580645197</v>
      </c>
      <c r="CS52">
        <v>0</v>
      </c>
      <c r="CT52">
        <v>145.44838709677401</v>
      </c>
      <c r="CU52">
        <v>-2.0322580645161299</v>
      </c>
      <c r="CV52">
        <v>38.0741935483871</v>
      </c>
      <c r="CW52">
        <v>43.445129032258002</v>
      </c>
      <c r="CX52">
        <v>40.656967741935503</v>
      </c>
      <c r="CY52">
        <v>42.070129032258002</v>
      </c>
      <c r="CZ52">
        <v>39.003999999999998</v>
      </c>
      <c r="DA52">
        <v>0</v>
      </c>
      <c r="DB52">
        <v>0</v>
      </c>
      <c r="DC52">
        <v>0</v>
      </c>
      <c r="DD52">
        <v>12948.1000001431</v>
      </c>
      <c r="DE52">
        <v>4.0807692307692296</v>
      </c>
      <c r="DF52">
        <v>-2.9846150186990901</v>
      </c>
      <c r="DG52">
        <v>104.08546981983901</v>
      </c>
      <c r="DH52">
        <v>146.64230769230801</v>
      </c>
      <c r="DI52">
        <v>15</v>
      </c>
      <c r="DJ52">
        <v>100</v>
      </c>
      <c r="DK52">
        <v>100</v>
      </c>
      <c r="DL52">
        <v>1.97</v>
      </c>
      <c r="DM52">
        <v>0.315</v>
      </c>
      <c r="DN52">
        <v>2</v>
      </c>
      <c r="DO52">
        <v>403.22300000000001</v>
      </c>
      <c r="DP52">
        <v>599.03300000000002</v>
      </c>
      <c r="DQ52">
        <v>26.389199999999999</v>
      </c>
      <c r="DR52">
        <v>31.6205</v>
      </c>
      <c r="DS52">
        <v>30.000599999999999</v>
      </c>
      <c r="DT52">
        <v>31.572299999999998</v>
      </c>
      <c r="DU52">
        <v>31.611599999999999</v>
      </c>
      <c r="DV52">
        <v>20.9224</v>
      </c>
      <c r="DW52">
        <v>22.965299999999999</v>
      </c>
      <c r="DX52">
        <v>45.806100000000001</v>
      </c>
      <c r="DY52">
        <v>26.3842</v>
      </c>
      <c r="DZ52">
        <v>400</v>
      </c>
      <c r="EA52">
        <v>27.794599999999999</v>
      </c>
      <c r="EB52">
        <v>100.182</v>
      </c>
      <c r="EC52">
        <v>100.572</v>
      </c>
    </row>
    <row r="53" spans="1:133" x14ac:dyDescent="0.35">
      <c r="A53">
        <v>37</v>
      </c>
      <c r="B53">
        <v>1584029956.5999999</v>
      </c>
      <c r="C53">
        <v>380.5</v>
      </c>
      <c r="D53" t="s">
        <v>312</v>
      </c>
      <c r="E53" t="s">
        <v>313</v>
      </c>
      <c r="F53" t="s">
        <v>233</v>
      </c>
      <c r="G53">
        <v>20200312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1584029948.40645</v>
      </c>
      <c r="O53">
        <f t="shared" si="0"/>
        <v>2.5955765895919818E-4</v>
      </c>
      <c r="P53">
        <f t="shared" si="1"/>
        <v>-0.22402190228077751</v>
      </c>
      <c r="Q53">
        <f t="shared" si="2"/>
        <v>400.17664516129003</v>
      </c>
      <c r="R53">
        <f t="shared" si="3"/>
        <v>406.85637859165001</v>
      </c>
      <c r="S53">
        <f t="shared" si="4"/>
        <v>40.560630764364355</v>
      </c>
      <c r="T53">
        <f t="shared" si="5"/>
        <v>39.894709777181937</v>
      </c>
      <c r="U53">
        <f t="shared" si="6"/>
        <v>2.8746093295723661E-2</v>
      </c>
      <c r="V53">
        <f t="shared" si="7"/>
        <v>2.2517423531711174</v>
      </c>
      <c r="W53">
        <f t="shared" si="8"/>
        <v>2.8543766308252647E-2</v>
      </c>
      <c r="X53">
        <f t="shared" si="9"/>
        <v>1.7857913395850928E-2</v>
      </c>
      <c r="Y53">
        <f t="shared" si="10"/>
        <v>0</v>
      </c>
      <c r="Z53">
        <f t="shared" si="11"/>
        <v>27.623348236837561</v>
      </c>
      <c r="AA53">
        <f t="shared" si="12"/>
        <v>27.491025806451599</v>
      </c>
      <c r="AB53">
        <f t="shared" si="13"/>
        <v>3.6836881436703677</v>
      </c>
      <c r="AC53">
        <f t="shared" si="14"/>
        <v>75.22516503065826</v>
      </c>
      <c r="AD53">
        <f t="shared" si="15"/>
        <v>2.8066592841520537</v>
      </c>
      <c r="AE53">
        <f t="shared" si="16"/>
        <v>3.7310111357126177</v>
      </c>
      <c r="AF53">
        <f t="shared" si="17"/>
        <v>0.877028859518314</v>
      </c>
      <c r="AG53">
        <f t="shared" si="18"/>
        <v>-11.446492760100639</v>
      </c>
      <c r="AH53">
        <f t="shared" si="19"/>
        <v>26.502298735494815</v>
      </c>
      <c r="AI53">
        <f t="shared" si="20"/>
        <v>2.5553113988181351</v>
      </c>
      <c r="AJ53">
        <f t="shared" si="21"/>
        <v>17.611117374212313</v>
      </c>
      <c r="AK53">
        <v>-4.1230670416087502E-2</v>
      </c>
      <c r="AL53">
        <v>4.6285039547167998E-2</v>
      </c>
      <c r="AM53">
        <v>3.4583362508672599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52452.983226503442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-0.22402190228077751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1584029948.40645</v>
      </c>
      <c r="BY53">
        <v>400.17664516129003</v>
      </c>
      <c r="BZ53">
        <v>399.99641935483902</v>
      </c>
      <c r="CA53">
        <v>28.153093548387101</v>
      </c>
      <c r="CB53">
        <v>27.774725806451599</v>
      </c>
      <c r="CC53">
        <v>400.00816129032302</v>
      </c>
      <c r="CD53">
        <v>99.4927548387097</v>
      </c>
      <c r="CE53">
        <v>0.19999400000000001</v>
      </c>
      <c r="CF53">
        <v>27.7093387096774</v>
      </c>
      <c r="CG53">
        <v>27.491025806451599</v>
      </c>
      <c r="CH53">
        <v>999.9</v>
      </c>
      <c r="CI53">
        <v>0</v>
      </c>
      <c r="CJ53">
        <v>0</v>
      </c>
      <c r="CK53">
        <v>9993.6690322580598</v>
      </c>
      <c r="CL53">
        <v>0</v>
      </c>
      <c r="CM53">
        <v>0.21165100000000001</v>
      </c>
      <c r="CN53">
        <v>0</v>
      </c>
      <c r="CO53">
        <v>0</v>
      </c>
      <c r="CP53">
        <v>0</v>
      </c>
      <c r="CQ53">
        <v>0</v>
      </c>
      <c r="CR53">
        <v>4.7032258064516101</v>
      </c>
      <c r="CS53">
        <v>0</v>
      </c>
      <c r="CT53">
        <v>160.95483870967701</v>
      </c>
      <c r="CU53">
        <v>-1.6870967741935501</v>
      </c>
      <c r="CV53">
        <v>38.082322580645098</v>
      </c>
      <c r="CW53">
        <v>43.445129032258002</v>
      </c>
      <c r="CX53">
        <v>40.663064516128998</v>
      </c>
      <c r="CY53">
        <v>42.078258064516099</v>
      </c>
      <c r="CZ53">
        <v>39.008000000000003</v>
      </c>
      <c r="DA53">
        <v>0</v>
      </c>
      <c r="DB53">
        <v>0</v>
      </c>
      <c r="DC53">
        <v>0</v>
      </c>
      <c r="DD53">
        <v>12958.2999999523</v>
      </c>
      <c r="DE53">
        <v>3.62692307692308</v>
      </c>
      <c r="DF53">
        <v>-5.2683759012615496</v>
      </c>
      <c r="DG53">
        <v>42.912820932042401</v>
      </c>
      <c r="DH53">
        <v>162.42307692307699</v>
      </c>
      <c r="DI53">
        <v>15</v>
      </c>
      <c r="DJ53">
        <v>100</v>
      </c>
      <c r="DK53">
        <v>100</v>
      </c>
      <c r="DL53">
        <v>1.97</v>
      </c>
      <c r="DM53">
        <v>0.315</v>
      </c>
      <c r="DN53">
        <v>2</v>
      </c>
      <c r="DO53">
        <v>403.21199999999999</v>
      </c>
      <c r="DP53">
        <v>599.19000000000005</v>
      </c>
      <c r="DQ53">
        <v>26.398199999999999</v>
      </c>
      <c r="DR53">
        <v>31.631599999999999</v>
      </c>
      <c r="DS53">
        <v>30.000499999999999</v>
      </c>
      <c r="DT53">
        <v>31.581399999999999</v>
      </c>
      <c r="DU53">
        <v>31.6206</v>
      </c>
      <c r="DV53">
        <v>20.927600000000002</v>
      </c>
      <c r="DW53">
        <v>22.965299999999999</v>
      </c>
      <c r="DX53">
        <v>45.806100000000001</v>
      </c>
      <c r="DY53">
        <v>26.398</v>
      </c>
      <c r="DZ53">
        <v>400</v>
      </c>
      <c r="EA53">
        <v>27.795000000000002</v>
      </c>
      <c r="EB53">
        <v>100.181</v>
      </c>
      <c r="EC53">
        <v>100.57</v>
      </c>
    </row>
    <row r="54" spans="1:133" x14ac:dyDescent="0.35">
      <c r="A54">
        <v>38</v>
      </c>
      <c r="B54">
        <v>1584029966.5999999</v>
      </c>
      <c r="C54">
        <v>390.5</v>
      </c>
      <c r="D54" t="s">
        <v>314</v>
      </c>
      <c r="E54" t="s">
        <v>315</v>
      </c>
      <c r="F54" t="s">
        <v>233</v>
      </c>
      <c r="G54">
        <v>20200312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1584029958.40645</v>
      </c>
      <c r="O54">
        <f t="shared" si="0"/>
        <v>2.5527394565956181E-4</v>
      </c>
      <c r="P54">
        <f t="shared" si="1"/>
        <v>-0.22156356542135469</v>
      </c>
      <c r="Q54">
        <f t="shared" si="2"/>
        <v>400.20670967741898</v>
      </c>
      <c r="R54">
        <f t="shared" si="3"/>
        <v>406.95761151928059</v>
      </c>
      <c r="S54">
        <f t="shared" si="4"/>
        <v>40.570430350670158</v>
      </c>
      <c r="T54">
        <f t="shared" si="5"/>
        <v>39.897419242813093</v>
      </c>
      <c r="U54">
        <f t="shared" si="6"/>
        <v>2.8262111014558163E-2</v>
      </c>
      <c r="V54">
        <f t="shared" si="7"/>
        <v>2.2525495683030305</v>
      </c>
      <c r="W54">
        <f t="shared" si="8"/>
        <v>2.8066584167957924E-2</v>
      </c>
      <c r="X54">
        <f t="shared" si="9"/>
        <v>1.7559069538317283E-2</v>
      </c>
      <c r="Y54">
        <f t="shared" si="10"/>
        <v>0</v>
      </c>
      <c r="Z54">
        <f t="shared" si="11"/>
        <v>27.624078872423919</v>
      </c>
      <c r="AA54">
        <f t="shared" si="12"/>
        <v>27.489038709677398</v>
      </c>
      <c r="AB54">
        <f t="shared" si="13"/>
        <v>3.6832598240136791</v>
      </c>
      <c r="AC54">
        <f t="shared" si="14"/>
        <v>75.211771737142982</v>
      </c>
      <c r="AD54">
        <f t="shared" si="15"/>
        <v>2.8060421762475318</v>
      </c>
      <c r="AE54">
        <f t="shared" si="16"/>
        <v>3.7308550396264377</v>
      </c>
      <c r="AF54">
        <f t="shared" si="17"/>
        <v>0.8772176477661473</v>
      </c>
      <c r="AG54">
        <f t="shared" si="18"/>
        <v>-11.257581003586676</v>
      </c>
      <c r="AH54">
        <f t="shared" si="19"/>
        <v>26.666145030030542</v>
      </c>
      <c r="AI54">
        <f t="shared" si="20"/>
        <v>2.5701531712551597</v>
      </c>
      <c r="AJ54">
        <f t="shared" si="21"/>
        <v>17.978717197699027</v>
      </c>
      <c r="AK54">
        <v>-4.1252420576787997E-2</v>
      </c>
      <c r="AL54">
        <v>4.63094560079731E-2</v>
      </c>
      <c r="AM54">
        <v>3.4597799730195602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52479.63412446357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-0.22156356542135469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1584029958.40645</v>
      </c>
      <c r="BY54">
        <v>400.20670967741898</v>
      </c>
      <c r="BZ54">
        <v>400.02761290322599</v>
      </c>
      <c r="CA54">
        <v>28.147106451612899</v>
      </c>
      <c r="CB54">
        <v>27.774983870967699</v>
      </c>
      <c r="CC54">
        <v>400.01129032258098</v>
      </c>
      <c r="CD54">
        <v>99.492035483871007</v>
      </c>
      <c r="CE54">
        <v>0.19999435483871</v>
      </c>
      <c r="CF54">
        <v>27.708622580645201</v>
      </c>
      <c r="CG54">
        <v>27.489038709677398</v>
      </c>
      <c r="CH54">
        <v>999.9</v>
      </c>
      <c r="CI54">
        <v>0</v>
      </c>
      <c r="CJ54">
        <v>0</v>
      </c>
      <c r="CK54">
        <v>9999.0132258064496</v>
      </c>
      <c r="CL54">
        <v>0</v>
      </c>
      <c r="CM54">
        <v>0.21165100000000001</v>
      </c>
      <c r="CN54">
        <v>0</v>
      </c>
      <c r="CO54">
        <v>0</v>
      </c>
      <c r="CP54">
        <v>0</v>
      </c>
      <c r="CQ54">
        <v>0</v>
      </c>
      <c r="CR54">
        <v>3.7225806451612899</v>
      </c>
      <c r="CS54">
        <v>0</v>
      </c>
      <c r="CT54">
        <v>159.138709677419</v>
      </c>
      <c r="CU54">
        <v>-1.6677419354838701</v>
      </c>
      <c r="CV54">
        <v>38.082322580645098</v>
      </c>
      <c r="CW54">
        <v>43.443096774193499</v>
      </c>
      <c r="CX54">
        <v>40.665096774193501</v>
      </c>
      <c r="CY54">
        <v>42.080290322580602</v>
      </c>
      <c r="CZ54">
        <v>39.012</v>
      </c>
      <c r="DA54">
        <v>0</v>
      </c>
      <c r="DB54">
        <v>0</v>
      </c>
      <c r="DC54">
        <v>0</v>
      </c>
      <c r="DD54">
        <v>12968.5</v>
      </c>
      <c r="DE54">
        <v>2.4269230769230798</v>
      </c>
      <c r="DF54">
        <v>-6.3623931768761697</v>
      </c>
      <c r="DG54">
        <v>-38.225640632985098</v>
      </c>
      <c r="DH54">
        <v>158.81153846153799</v>
      </c>
      <c r="DI54">
        <v>15</v>
      </c>
      <c r="DJ54">
        <v>100</v>
      </c>
      <c r="DK54">
        <v>100</v>
      </c>
      <c r="DL54">
        <v>1.97</v>
      </c>
      <c r="DM54">
        <v>0.315</v>
      </c>
      <c r="DN54">
        <v>2</v>
      </c>
      <c r="DO54">
        <v>403.13299999999998</v>
      </c>
      <c r="DP54">
        <v>599.08000000000004</v>
      </c>
      <c r="DQ54">
        <v>26.410299999999999</v>
      </c>
      <c r="DR54">
        <v>31.641999999999999</v>
      </c>
      <c r="DS54">
        <v>30.000399999999999</v>
      </c>
      <c r="DT54">
        <v>31.590499999999999</v>
      </c>
      <c r="DU54">
        <v>31.628299999999999</v>
      </c>
      <c r="DV54">
        <v>20.9224</v>
      </c>
      <c r="DW54">
        <v>22.965299999999999</v>
      </c>
      <c r="DX54">
        <v>45.806100000000001</v>
      </c>
      <c r="DY54">
        <v>26.412600000000001</v>
      </c>
      <c r="DZ54">
        <v>400</v>
      </c>
      <c r="EA54">
        <v>27.8003</v>
      </c>
      <c r="EB54">
        <v>100.18</v>
      </c>
      <c r="EC54">
        <v>100.569</v>
      </c>
    </row>
    <row r="55" spans="1:133" x14ac:dyDescent="0.35">
      <c r="A55">
        <v>39</v>
      </c>
      <c r="B55">
        <v>1584029976.5999999</v>
      </c>
      <c r="C55">
        <v>400.5</v>
      </c>
      <c r="D55" t="s">
        <v>316</v>
      </c>
      <c r="E55" t="s">
        <v>317</v>
      </c>
      <c r="F55" t="s">
        <v>233</v>
      </c>
      <c r="G55">
        <v>20200312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1584029968.40645</v>
      </c>
      <c r="O55">
        <f t="shared" si="0"/>
        <v>2.4906377960299484E-4</v>
      </c>
      <c r="P55">
        <f t="shared" si="1"/>
        <v>-0.23516501278846935</v>
      </c>
      <c r="Q55">
        <f t="shared" si="2"/>
        <v>400.20238709677398</v>
      </c>
      <c r="R55">
        <f t="shared" si="3"/>
        <v>408.05190111625814</v>
      </c>
      <c r="S55">
        <f t="shared" si="4"/>
        <v>40.678675778410913</v>
      </c>
      <c r="T55">
        <f t="shared" si="5"/>
        <v>39.896158076757779</v>
      </c>
      <c r="U55">
        <f t="shared" si="6"/>
        <v>2.7577645198466609E-2</v>
      </c>
      <c r="V55">
        <f t="shared" si="7"/>
        <v>2.2529719433963624</v>
      </c>
      <c r="W55">
        <f t="shared" si="8"/>
        <v>2.7391475384694615E-2</v>
      </c>
      <c r="X55">
        <f t="shared" si="9"/>
        <v>1.7136293852492025E-2</v>
      </c>
      <c r="Y55">
        <f t="shared" si="10"/>
        <v>0</v>
      </c>
      <c r="Z55">
        <f t="shared" si="11"/>
        <v>27.623133362155109</v>
      </c>
      <c r="AA55">
        <f t="shared" si="12"/>
        <v>27.4854548387097</v>
      </c>
      <c r="AB55">
        <f t="shared" si="13"/>
        <v>3.6824874288002873</v>
      </c>
      <c r="AC55">
        <f t="shared" si="14"/>
        <v>75.211262114262695</v>
      </c>
      <c r="AD55">
        <f t="shared" si="15"/>
        <v>2.805528747304419</v>
      </c>
      <c r="AE55">
        <f t="shared" si="16"/>
        <v>3.7301976704528568</v>
      </c>
      <c r="AF55">
        <f t="shared" si="17"/>
        <v>0.87695868149586831</v>
      </c>
      <c r="AG55">
        <f t="shared" si="18"/>
        <v>-10.983712680492072</v>
      </c>
      <c r="AH55">
        <f t="shared" si="19"/>
        <v>26.740104391045495</v>
      </c>
      <c r="AI55">
        <f t="shared" si="20"/>
        <v>2.5767135317798573</v>
      </c>
      <c r="AJ55">
        <f t="shared" si="21"/>
        <v>18.333105242333282</v>
      </c>
      <c r="AK55">
        <v>-4.12638041599101E-2</v>
      </c>
      <c r="AL55">
        <v>4.63222350772843E-2</v>
      </c>
      <c r="AM55">
        <v>3.4605354826894201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52494.005466875977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-0.23516501278846935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1584029968.40645</v>
      </c>
      <c r="BY55">
        <v>400.20238709677398</v>
      </c>
      <c r="BZ55">
        <v>399.999161290323</v>
      </c>
      <c r="CA55">
        <v>28.142541935483901</v>
      </c>
      <c r="CB55">
        <v>27.779474193548399</v>
      </c>
      <c r="CC55">
        <v>400.01541935483903</v>
      </c>
      <c r="CD55">
        <v>99.489961290322597</v>
      </c>
      <c r="CE55">
        <v>0.19999400000000001</v>
      </c>
      <c r="CF55">
        <v>27.705606451612901</v>
      </c>
      <c r="CG55">
        <v>27.4854548387097</v>
      </c>
      <c r="CH55">
        <v>999.9</v>
      </c>
      <c r="CI55">
        <v>0</v>
      </c>
      <c r="CJ55">
        <v>0</v>
      </c>
      <c r="CK55">
        <v>10001.9809677419</v>
      </c>
      <c r="CL55">
        <v>0</v>
      </c>
      <c r="CM55">
        <v>0.21165100000000001</v>
      </c>
      <c r="CN55">
        <v>0</v>
      </c>
      <c r="CO55">
        <v>0</v>
      </c>
      <c r="CP55">
        <v>0</v>
      </c>
      <c r="CQ55">
        <v>0</v>
      </c>
      <c r="CR55">
        <v>3.5387096774193498</v>
      </c>
      <c r="CS55">
        <v>0</v>
      </c>
      <c r="CT55">
        <v>157.732258064516</v>
      </c>
      <c r="CU55">
        <v>-2.0193548387096798</v>
      </c>
      <c r="CV55">
        <v>38.076225806451603</v>
      </c>
      <c r="CW55">
        <v>43.4593548387097</v>
      </c>
      <c r="CX55">
        <v>40.6650322580645</v>
      </c>
      <c r="CY55">
        <v>42.082322580645098</v>
      </c>
      <c r="CZ55">
        <v>39.003999999999998</v>
      </c>
      <c r="DA55">
        <v>0</v>
      </c>
      <c r="DB55">
        <v>0</v>
      </c>
      <c r="DC55">
        <v>0</v>
      </c>
      <c r="DD55">
        <v>12978.1000001431</v>
      </c>
      <c r="DE55">
        <v>2.3423076923076902</v>
      </c>
      <c r="DF55">
        <v>4.0444446282183097</v>
      </c>
      <c r="DG55">
        <v>19.039316116535598</v>
      </c>
      <c r="DH55">
        <v>158.796153846154</v>
      </c>
      <c r="DI55">
        <v>15</v>
      </c>
      <c r="DJ55">
        <v>100</v>
      </c>
      <c r="DK55">
        <v>100</v>
      </c>
      <c r="DL55">
        <v>1.97</v>
      </c>
      <c r="DM55">
        <v>0.315</v>
      </c>
      <c r="DN55">
        <v>2</v>
      </c>
      <c r="DO55">
        <v>403.24799999999999</v>
      </c>
      <c r="DP55">
        <v>598.971</v>
      </c>
      <c r="DQ55">
        <v>26.429300000000001</v>
      </c>
      <c r="DR55">
        <v>31.6524</v>
      </c>
      <c r="DS55">
        <v>30.000399999999999</v>
      </c>
      <c r="DT55">
        <v>31.598199999999999</v>
      </c>
      <c r="DU55">
        <v>31.635999999999999</v>
      </c>
      <c r="DV55">
        <v>20.926400000000001</v>
      </c>
      <c r="DW55">
        <v>22.965299999999999</v>
      </c>
      <c r="DX55">
        <v>45.806100000000001</v>
      </c>
      <c r="DY55">
        <v>26.432700000000001</v>
      </c>
      <c r="DZ55">
        <v>400</v>
      </c>
      <c r="EA55">
        <v>27.807700000000001</v>
      </c>
      <c r="EB55">
        <v>100.17700000000001</v>
      </c>
      <c r="EC55">
        <v>100.569</v>
      </c>
    </row>
    <row r="56" spans="1:133" x14ac:dyDescent="0.35">
      <c r="A56">
        <v>40</v>
      </c>
      <c r="B56">
        <v>1584029986.5999999</v>
      </c>
      <c r="C56">
        <v>410.5</v>
      </c>
      <c r="D56" t="s">
        <v>318</v>
      </c>
      <c r="E56" t="s">
        <v>319</v>
      </c>
      <c r="F56" t="s">
        <v>233</v>
      </c>
      <c r="G56">
        <v>20200312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1584029978.40645</v>
      </c>
      <c r="O56">
        <f t="shared" si="0"/>
        <v>2.4601149141276944E-4</v>
      </c>
      <c r="P56">
        <f t="shared" si="1"/>
        <v>-0.21885956631030182</v>
      </c>
      <c r="Q56">
        <f t="shared" si="2"/>
        <v>400.16574193548399</v>
      </c>
      <c r="R56">
        <f t="shared" si="3"/>
        <v>407.22453166068374</v>
      </c>
      <c r="S56">
        <f t="shared" si="4"/>
        <v>40.596204759949153</v>
      </c>
      <c r="T56">
        <f t="shared" si="5"/>
        <v>39.892514164804929</v>
      </c>
      <c r="U56">
        <f t="shared" si="6"/>
        <v>2.7253040288433214E-2</v>
      </c>
      <c r="V56">
        <f t="shared" si="7"/>
        <v>2.2532268040906764</v>
      </c>
      <c r="W56">
        <f t="shared" si="8"/>
        <v>2.7071232160847641E-2</v>
      </c>
      <c r="X56">
        <f t="shared" si="9"/>
        <v>1.6935753618463379E-2</v>
      </c>
      <c r="Y56">
        <f t="shared" si="10"/>
        <v>0</v>
      </c>
      <c r="Z56">
        <f t="shared" si="11"/>
        <v>27.623336289890052</v>
      </c>
      <c r="AA56">
        <f t="shared" si="12"/>
        <v>27.482361290322601</v>
      </c>
      <c r="AB56">
        <f t="shared" si="13"/>
        <v>3.6818208214916019</v>
      </c>
      <c r="AC56">
        <f t="shared" si="14"/>
        <v>75.210279254244128</v>
      </c>
      <c r="AD56">
        <f t="shared" si="15"/>
        <v>2.8053583164402145</v>
      </c>
      <c r="AE56">
        <f t="shared" si="16"/>
        <v>3.730019811463348</v>
      </c>
      <c r="AF56">
        <f t="shared" si="17"/>
        <v>0.87646250505138745</v>
      </c>
      <c r="AG56">
        <f t="shared" si="18"/>
        <v>-10.849106771303132</v>
      </c>
      <c r="AH56">
        <f t="shared" si="19"/>
        <v>27.019780995503154</v>
      </c>
      <c r="AI56">
        <f t="shared" si="20"/>
        <v>2.6033182755676529</v>
      </c>
      <c r="AJ56">
        <f t="shared" si="21"/>
        <v>18.773992499767676</v>
      </c>
      <c r="AK56">
        <v>-4.1270673939146699E-2</v>
      </c>
      <c r="AL56">
        <v>4.6329947006303003E-2</v>
      </c>
      <c r="AM56">
        <v>3.4609913838621398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52502.530056859643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-0.21885956631030182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1584029978.40645</v>
      </c>
      <c r="BY56">
        <v>400.16574193548399</v>
      </c>
      <c r="BZ56">
        <v>399.98512903225799</v>
      </c>
      <c r="CA56">
        <v>28.140825806451598</v>
      </c>
      <c r="CB56">
        <v>27.782209677419399</v>
      </c>
      <c r="CC56">
        <v>400.01858064516102</v>
      </c>
      <c r="CD56">
        <v>99.489983870967706</v>
      </c>
      <c r="CE56">
        <v>0.19999451612903199</v>
      </c>
      <c r="CF56">
        <v>27.704790322580699</v>
      </c>
      <c r="CG56">
        <v>27.482361290322601</v>
      </c>
      <c r="CH56">
        <v>999.9</v>
      </c>
      <c r="CI56">
        <v>0</v>
      </c>
      <c r="CJ56">
        <v>0</v>
      </c>
      <c r="CK56">
        <v>10003.6438709677</v>
      </c>
      <c r="CL56">
        <v>0</v>
      </c>
      <c r="CM56">
        <v>0.21165100000000001</v>
      </c>
      <c r="CN56">
        <v>0</v>
      </c>
      <c r="CO56">
        <v>0</v>
      </c>
      <c r="CP56">
        <v>0</v>
      </c>
      <c r="CQ56">
        <v>0</v>
      </c>
      <c r="CR56">
        <v>3.7258064516128999</v>
      </c>
      <c r="CS56">
        <v>0</v>
      </c>
      <c r="CT56">
        <v>164.79032258064501</v>
      </c>
      <c r="CU56">
        <v>-2.09032258064516</v>
      </c>
      <c r="CV56">
        <v>38.078258064516099</v>
      </c>
      <c r="CW56">
        <v>43.461387096774203</v>
      </c>
      <c r="CX56">
        <v>40.673096774193503</v>
      </c>
      <c r="CY56">
        <v>42.092483870967698</v>
      </c>
      <c r="CZ56">
        <v>39.018000000000001</v>
      </c>
      <c r="DA56">
        <v>0</v>
      </c>
      <c r="DB56">
        <v>0</v>
      </c>
      <c r="DC56">
        <v>0</v>
      </c>
      <c r="DD56">
        <v>12988.2999999523</v>
      </c>
      <c r="DE56">
        <v>3.2692307692307701</v>
      </c>
      <c r="DF56">
        <v>6.5299145029586203</v>
      </c>
      <c r="DG56">
        <v>46.222222325671403</v>
      </c>
      <c r="DH56">
        <v>164.869230769231</v>
      </c>
      <c r="DI56">
        <v>15</v>
      </c>
      <c r="DJ56">
        <v>100</v>
      </c>
      <c r="DK56">
        <v>100</v>
      </c>
      <c r="DL56">
        <v>1.97</v>
      </c>
      <c r="DM56">
        <v>0.315</v>
      </c>
      <c r="DN56">
        <v>2</v>
      </c>
      <c r="DO56">
        <v>403.26</v>
      </c>
      <c r="DP56">
        <v>598.86199999999997</v>
      </c>
      <c r="DQ56">
        <v>26.453099999999999</v>
      </c>
      <c r="DR56">
        <v>31.6614</v>
      </c>
      <c r="DS56">
        <v>30.000299999999999</v>
      </c>
      <c r="DT56">
        <v>31.6065</v>
      </c>
      <c r="DU56">
        <v>31.643599999999999</v>
      </c>
      <c r="DV56">
        <v>20.925799999999999</v>
      </c>
      <c r="DW56">
        <v>22.965299999999999</v>
      </c>
      <c r="DX56">
        <v>45.806100000000001</v>
      </c>
      <c r="DY56">
        <v>26.457100000000001</v>
      </c>
      <c r="DZ56">
        <v>400</v>
      </c>
      <c r="EA56">
        <v>27.811499999999999</v>
      </c>
      <c r="EB56">
        <v>100.17400000000001</v>
      </c>
      <c r="EC56">
        <v>100.569</v>
      </c>
    </row>
    <row r="57" spans="1:133" x14ac:dyDescent="0.35">
      <c r="A57">
        <v>41</v>
      </c>
      <c r="B57">
        <v>1584029996.5999999</v>
      </c>
      <c r="C57">
        <v>420.5</v>
      </c>
      <c r="D57" t="s">
        <v>320</v>
      </c>
      <c r="E57" t="s">
        <v>321</v>
      </c>
      <c r="F57" t="s">
        <v>233</v>
      </c>
      <c r="G57">
        <v>20200312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1584029988.40645</v>
      </c>
      <c r="O57">
        <f t="shared" si="0"/>
        <v>2.4573988124059978E-4</v>
      </c>
      <c r="P57">
        <f t="shared" si="1"/>
        <v>-0.20875500129311411</v>
      </c>
      <c r="Q57">
        <f t="shared" si="2"/>
        <v>400.183870967742</v>
      </c>
      <c r="R57">
        <f t="shared" si="3"/>
        <v>406.6649931602314</v>
      </c>
      <c r="S57">
        <f t="shared" si="4"/>
        <v>40.540344921839932</v>
      </c>
      <c r="T57">
        <f t="shared" si="5"/>
        <v>39.894243256874176</v>
      </c>
      <c r="U57">
        <f t="shared" si="6"/>
        <v>2.7216754273001308E-2</v>
      </c>
      <c r="V57">
        <f t="shared" si="7"/>
        <v>2.2537664874236825</v>
      </c>
      <c r="W57">
        <f t="shared" si="8"/>
        <v>2.7035471329108926E-2</v>
      </c>
      <c r="X57">
        <f t="shared" si="9"/>
        <v>1.6913356362140676E-2</v>
      </c>
      <c r="Y57">
        <f t="shared" si="10"/>
        <v>0</v>
      </c>
      <c r="Z57">
        <f t="shared" si="11"/>
        <v>27.625640920340004</v>
      </c>
      <c r="AA57">
        <f t="shared" si="12"/>
        <v>27.483716129032299</v>
      </c>
      <c r="AB57">
        <f t="shared" si="13"/>
        <v>3.6821127533363969</v>
      </c>
      <c r="AC57">
        <f t="shared" si="14"/>
        <v>75.203445008195843</v>
      </c>
      <c r="AD57">
        <f t="shared" si="15"/>
        <v>2.805463441587098</v>
      </c>
      <c r="AE57">
        <f t="shared" si="16"/>
        <v>3.7304985712840044</v>
      </c>
      <c r="AF57">
        <f t="shared" si="17"/>
        <v>0.87664931174929883</v>
      </c>
      <c r="AG57">
        <f t="shared" si="18"/>
        <v>-10.837128762710451</v>
      </c>
      <c r="AH57">
        <f t="shared" si="19"/>
        <v>27.128552079438236</v>
      </c>
      <c r="AI57">
        <f t="shared" si="20"/>
        <v>2.6132186383206562</v>
      </c>
      <c r="AJ57">
        <f t="shared" si="21"/>
        <v>18.90464195504844</v>
      </c>
      <c r="AK57">
        <v>-4.1285223451796901E-2</v>
      </c>
      <c r="AL57">
        <v>4.6346280108860202E-2</v>
      </c>
      <c r="AM57">
        <v>3.4619568510352101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52519.892722512297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-0.20875500129311411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1584029988.40645</v>
      </c>
      <c r="BY57">
        <v>400.183870967742</v>
      </c>
      <c r="BZ57">
        <v>400.01825806451598</v>
      </c>
      <c r="CA57">
        <v>28.141935483870999</v>
      </c>
      <c r="CB57">
        <v>27.7837161290323</v>
      </c>
      <c r="CC57">
        <v>400.01906451612899</v>
      </c>
      <c r="CD57">
        <v>99.489809677419302</v>
      </c>
      <c r="CE57">
        <v>0.19997332258064501</v>
      </c>
      <c r="CF57">
        <v>27.706987096774199</v>
      </c>
      <c r="CG57">
        <v>27.483716129032299</v>
      </c>
      <c r="CH57">
        <v>999.9</v>
      </c>
      <c r="CI57">
        <v>0</v>
      </c>
      <c r="CJ57">
        <v>0</v>
      </c>
      <c r="CK57">
        <v>10007.1880645161</v>
      </c>
      <c r="CL57">
        <v>0</v>
      </c>
      <c r="CM57">
        <v>0.21165100000000001</v>
      </c>
      <c r="CN57">
        <v>0</v>
      </c>
      <c r="CO57">
        <v>0</v>
      </c>
      <c r="CP57">
        <v>0</v>
      </c>
      <c r="CQ57">
        <v>0</v>
      </c>
      <c r="CR57">
        <v>2.4483870967741899</v>
      </c>
      <c r="CS57">
        <v>0</v>
      </c>
      <c r="CT57">
        <v>177.12258064516101</v>
      </c>
      <c r="CU57">
        <v>-1.82258064516129</v>
      </c>
      <c r="CV57">
        <v>38.088419354838699</v>
      </c>
      <c r="CW57">
        <v>43.457322580645098</v>
      </c>
      <c r="CX57">
        <v>40.671129032258101</v>
      </c>
      <c r="CY57">
        <v>42.0945161290323</v>
      </c>
      <c r="CZ57">
        <v>39.015999999999998</v>
      </c>
      <c r="DA57">
        <v>0</v>
      </c>
      <c r="DB57">
        <v>0</v>
      </c>
      <c r="DC57">
        <v>0</v>
      </c>
      <c r="DD57">
        <v>12998.5</v>
      </c>
      <c r="DE57">
        <v>2.4692307692307698</v>
      </c>
      <c r="DF57">
        <v>-17.128205022309899</v>
      </c>
      <c r="DG57">
        <v>126.735042434459</v>
      </c>
      <c r="DH57">
        <v>178.3</v>
      </c>
      <c r="DI57">
        <v>15</v>
      </c>
      <c r="DJ57">
        <v>100</v>
      </c>
      <c r="DK57">
        <v>100</v>
      </c>
      <c r="DL57">
        <v>1.97</v>
      </c>
      <c r="DM57">
        <v>0.315</v>
      </c>
      <c r="DN57">
        <v>2</v>
      </c>
      <c r="DO57">
        <v>403.28</v>
      </c>
      <c r="DP57">
        <v>598.93299999999999</v>
      </c>
      <c r="DQ57">
        <v>26.477499999999999</v>
      </c>
      <c r="DR57">
        <v>31.669799999999999</v>
      </c>
      <c r="DS57">
        <v>30.000299999999999</v>
      </c>
      <c r="DT57">
        <v>31.6142</v>
      </c>
      <c r="DU57">
        <v>31.650600000000001</v>
      </c>
      <c r="DV57">
        <v>20.924499999999998</v>
      </c>
      <c r="DW57">
        <v>22.965299999999999</v>
      </c>
      <c r="DX57">
        <v>45.806100000000001</v>
      </c>
      <c r="DY57">
        <v>26.479700000000001</v>
      </c>
      <c r="DZ57">
        <v>400</v>
      </c>
      <c r="EA57">
        <v>27.8109</v>
      </c>
      <c r="EB57">
        <v>100.17400000000001</v>
      </c>
      <c r="EC57">
        <v>100.565</v>
      </c>
    </row>
    <row r="58" spans="1:133" x14ac:dyDescent="0.35">
      <c r="A58">
        <v>42</v>
      </c>
      <c r="B58">
        <v>1584030006.5999999</v>
      </c>
      <c r="C58">
        <v>430.5</v>
      </c>
      <c r="D58" t="s">
        <v>322</v>
      </c>
      <c r="E58" t="s">
        <v>323</v>
      </c>
      <c r="F58" t="s">
        <v>233</v>
      </c>
      <c r="G58">
        <v>20200312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1584029998.40645</v>
      </c>
      <c r="O58">
        <f t="shared" si="0"/>
        <v>2.4488290569952545E-4</v>
      </c>
      <c r="P58">
        <f t="shared" si="1"/>
        <v>-0.22008764425035429</v>
      </c>
      <c r="Q58">
        <f t="shared" si="2"/>
        <v>400.180322580645</v>
      </c>
      <c r="R58">
        <f t="shared" si="3"/>
        <v>407.37411803134898</v>
      </c>
      <c r="S58">
        <f t="shared" si="4"/>
        <v>40.610928946576266</v>
      </c>
      <c r="T58">
        <f t="shared" si="5"/>
        <v>39.893782954787312</v>
      </c>
      <c r="U58">
        <f t="shared" si="6"/>
        <v>2.7112951547274191E-2</v>
      </c>
      <c r="V58">
        <f t="shared" si="7"/>
        <v>2.2527412682053476</v>
      </c>
      <c r="W58">
        <f t="shared" si="8"/>
        <v>2.693296254487915E-2</v>
      </c>
      <c r="X58">
        <f t="shared" si="9"/>
        <v>1.6849173168342359E-2</v>
      </c>
      <c r="Y58">
        <f t="shared" si="10"/>
        <v>0</v>
      </c>
      <c r="Z58">
        <f t="shared" si="11"/>
        <v>27.629646061774295</v>
      </c>
      <c r="AA58">
        <f t="shared" si="12"/>
        <v>27.485364516129</v>
      </c>
      <c r="AB58">
        <f t="shared" si="13"/>
        <v>3.6824679643205385</v>
      </c>
      <c r="AC58">
        <f t="shared" si="14"/>
        <v>75.189411766067821</v>
      </c>
      <c r="AD58">
        <f t="shared" si="15"/>
        <v>2.8055553155996407</v>
      </c>
      <c r="AE58">
        <f t="shared" si="16"/>
        <v>3.7313170161889175</v>
      </c>
      <c r="AF58">
        <f t="shared" si="17"/>
        <v>0.8769126487208978</v>
      </c>
      <c r="AG58">
        <f t="shared" si="18"/>
        <v>-10.799336141349071</v>
      </c>
      <c r="AH58">
        <f t="shared" si="19"/>
        <v>27.372039631941607</v>
      </c>
      <c r="AI58">
        <f t="shared" si="20"/>
        <v>2.6379442005884259</v>
      </c>
      <c r="AJ58">
        <f t="shared" si="21"/>
        <v>19.210647691180963</v>
      </c>
      <c r="AK58">
        <v>-4.1257586909831799E-2</v>
      </c>
      <c r="AL58">
        <v>4.6315255669410402E-2</v>
      </c>
      <c r="AM58">
        <v>3.4601228629428298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52485.513614270734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-0.22008764425035429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1584029998.40645</v>
      </c>
      <c r="BY58">
        <v>400.180322580645</v>
      </c>
      <c r="BZ58">
        <v>399.99719354838697</v>
      </c>
      <c r="CA58">
        <v>28.142932258064501</v>
      </c>
      <c r="CB58">
        <v>27.785958064516102</v>
      </c>
      <c r="CC58">
        <v>400.014096774194</v>
      </c>
      <c r="CD58">
        <v>99.489512903225801</v>
      </c>
      <c r="CE58">
        <v>0.200003806451613</v>
      </c>
      <c r="CF58">
        <v>27.710741935483899</v>
      </c>
      <c r="CG58">
        <v>27.485364516129</v>
      </c>
      <c r="CH58">
        <v>999.9</v>
      </c>
      <c r="CI58">
        <v>0</v>
      </c>
      <c r="CJ58">
        <v>0</v>
      </c>
      <c r="CK58">
        <v>10000.5190322581</v>
      </c>
      <c r="CL58">
        <v>0</v>
      </c>
      <c r="CM58">
        <v>0.21165100000000001</v>
      </c>
      <c r="CN58">
        <v>0</v>
      </c>
      <c r="CO58">
        <v>0</v>
      </c>
      <c r="CP58">
        <v>0</v>
      </c>
      <c r="CQ58">
        <v>0</v>
      </c>
      <c r="CR58">
        <v>3.4774193548387098</v>
      </c>
      <c r="CS58">
        <v>0</v>
      </c>
      <c r="CT58">
        <v>208.94838709677401</v>
      </c>
      <c r="CU58">
        <v>-1.56451612903226</v>
      </c>
      <c r="CV58">
        <v>38.086387096774203</v>
      </c>
      <c r="CW58">
        <v>43.475612903225802</v>
      </c>
      <c r="CX58">
        <v>40.677225806451602</v>
      </c>
      <c r="CY58">
        <v>42.096548387096803</v>
      </c>
      <c r="CZ58">
        <v>39.008000000000003</v>
      </c>
      <c r="DA58">
        <v>0</v>
      </c>
      <c r="DB58">
        <v>0</v>
      </c>
      <c r="DC58">
        <v>0</v>
      </c>
      <c r="DD58">
        <v>13008.1000001431</v>
      </c>
      <c r="DE58">
        <v>2.6346153846153801</v>
      </c>
      <c r="DF58">
        <v>-4.3452989886383797</v>
      </c>
      <c r="DG58">
        <v>301.57264939565999</v>
      </c>
      <c r="DH58">
        <v>211.33846153846201</v>
      </c>
      <c r="DI58">
        <v>15</v>
      </c>
      <c r="DJ58">
        <v>100</v>
      </c>
      <c r="DK58">
        <v>100</v>
      </c>
      <c r="DL58">
        <v>1.97</v>
      </c>
      <c r="DM58">
        <v>0.315</v>
      </c>
      <c r="DN58">
        <v>2</v>
      </c>
      <c r="DO58">
        <v>403.30099999999999</v>
      </c>
      <c r="DP58">
        <v>598.81700000000001</v>
      </c>
      <c r="DQ58">
        <v>26.499700000000001</v>
      </c>
      <c r="DR58">
        <v>31.677399999999999</v>
      </c>
      <c r="DS58">
        <v>30.000399999999999</v>
      </c>
      <c r="DT58">
        <v>31.6219</v>
      </c>
      <c r="DU58">
        <v>31.657599999999999</v>
      </c>
      <c r="DV58">
        <v>20.9236</v>
      </c>
      <c r="DW58">
        <v>22.965299999999999</v>
      </c>
      <c r="DX58">
        <v>45.806100000000001</v>
      </c>
      <c r="DY58">
        <v>26.5017</v>
      </c>
      <c r="DZ58">
        <v>400</v>
      </c>
      <c r="EA58">
        <v>27.8125</v>
      </c>
      <c r="EB58">
        <v>100.17</v>
      </c>
      <c r="EC58">
        <v>100.56699999999999</v>
      </c>
    </row>
    <row r="59" spans="1:133" x14ac:dyDescent="0.35">
      <c r="A59">
        <v>43</v>
      </c>
      <c r="B59">
        <v>1584030016.5999999</v>
      </c>
      <c r="C59">
        <v>440.5</v>
      </c>
      <c r="D59" t="s">
        <v>324</v>
      </c>
      <c r="E59" t="s">
        <v>325</v>
      </c>
      <c r="F59" t="s">
        <v>233</v>
      </c>
      <c r="G59">
        <v>20200312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1584030008.40645</v>
      </c>
      <c r="O59">
        <f t="shared" si="0"/>
        <v>2.4313405370724318E-4</v>
      </c>
      <c r="P59">
        <f t="shared" si="1"/>
        <v>-0.21267875726451507</v>
      </c>
      <c r="Q59">
        <f t="shared" si="2"/>
        <v>400.18280645161298</v>
      </c>
      <c r="R59">
        <f t="shared" si="3"/>
        <v>407.03565770538739</v>
      </c>
      <c r="S59">
        <f t="shared" si="4"/>
        <v>40.577435517326187</v>
      </c>
      <c r="T59">
        <f t="shared" si="5"/>
        <v>39.894273920557367</v>
      </c>
      <c r="U59">
        <f t="shared" si="6"/>
        <v>2.6896380452786774E-2</v>
      </c>
      <c r="V59">
        <f t="shared" si="7"/>
        <v>2.252149188778886</v>
      </c>
      <c r="W59">
        <f t="shared" si="8"/>
        <v>2.6719199001524876E-2</v>
      </c>
      <c r="X59">
        <f t="shared" si="9"/>
        <v>1.6715321012186118E-2</v>
      </c>
      <c r="Y59">
        <f t="shared" si="10"/>
        <v>0</v>
      </c>
      <c r="Z59">
        <f t="shared" si="11"/>
        <v>27.635977286216132</v>
      </c>
      <c r="AA59">
        <f t="shared" si="12"/>
        <v>27.4904677419355</v>
      </c>
      <c r="AB59">
        <f t="shared" si="13"/>
        <v>3.6835678482086123</v>
      </c>
      <c r="AC59">
        <f t="shared" si="14"/>
        <v>75.174734188418242</v>
      </c>
      <c r="AD59">
        <f t="shared" si="15"/>
        <v>2.8059535027675655</v>
      </c>
      <c r="AE59">
        <f t="shared" si="16"/>
        <v>3.7325752236578751</v>
      </c>
      <c r="AF59">
        <f t="shared" si="17"/>
        <v>0.87761434544104677</v>
      </c>
      <c r="AG59">
        <f t="shared" si="18"/>
        <v>-10.722211768489425</v>
      </c>
      <c r="AH59">
        <f t="shared" si="19"/>
        <v>27.445921344333382</v>
      </c>
      <c r="AI59">
        <f t="shared" si="20"/>
        <v>2.6459033992409315</v>
      </c>
      <c r="AJ59">
        <f t="shared" si="21"/>
        <v>19.369612975084888</v>
      </c>
      <c r="AK59">
        <v>-4.1241631591605099E-2</v>
      </c>
      <c r="AL59">
        <v>4.6297344426938301E-2</v>
      </c>
      <c r="AM59">
        <v>3.45906385951504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52465.051409516302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-0.21267875726451507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1584030008.40645</v>
      </c>
      <c r="BY59">
        <v>400.18280645161298</v>
      </c>
      <c r="BZ59">
        <v>400.00974193548399</v>
      </c>
      <c r="CA59">
        <v>28.1467548387097</v>
      </c>
      <c r="CB59">
        <v>27.792332258064501</v>
      </c>
      <c r="CC59">
        <v>400.01506451612897</v>
      </c>
      <c r="CD59">
        <v>99.490132258064506</v>
      </c>
      <c r="CE59">
        <v>0.19999254838709701</v>
      </c>
      <c r="CF59">
        <v>27.716512903225802</v>
      </c>
      <c r="CG59">
        <v>27.4904677419355</v>
      </c>
      <c r="CH59">
        <v>999.9</v>
      </c>
      <c r="CI59">
        <v>0</v>
      </c>
      <c r="CJ59">
        <v>0</v>
      </c>
      <c r="CK59">
        <v>9996.5893548387103</v>
      </c>
      <c r="CL59">
        <v>0</v>
      </c>
      <c r="CM59">
        <v>0.21165100000000001</v>
      </c>
      <c r="CN59">
        <v>0</v>
      </c>
      <c r="CO59">
        <v>0</v>
      </c>
      <c r="CP59">
        <v>0</v>
      </c>
      <c r="CQ59">
        <v>0</v>
      </c>
      <c r="CR59">
        <v>2.4903225806451599</v>
      </c>
      <c r="CS59">
        <v>0</v>
      </c>
      <c r="CT59">
        <v>233.93870967741901</v>
      </c>
      <c r="CU59">
        <v>-1.6419354838709701</v>
      </c>
      <c r="CV59">
        <v>38.070129032258102</v>
      </c>
      <c r="CW59">
        <v>43.461387096774203</v>
      </c>
      <c r="CX59">
        <v>40.685290322580599</v>
      </c>
      <c r="CY59">
        <v>42.112806451612897</v>
      </c>
      <c r="CZ59">
        <v>39.008000000000003</v>
      </c>
      <c r="DA59">
        <v>0</v>
      </c>
      <c r="DB59">
        <v>0</v>
      </c>
      <c r="DC59">
        <v>0</v>
      </c>
      <c r="DD59">
        <v>13018.2999999523</v>
      </c>
      <c r="DE59">
        <v>2.0192307692307701</v>
      </c>
      <c r="DF59">
        <v>29.938461776668198</v>
      </c>
      <c r="DG59">
        <v>38.116239285208898</v>
      </c>
      <c r="DH59">
        <v>236.696153846154</v>
      </c>
      <c r="DI59">
        <v>15</v>
      </c>
      <c r="DJ59">
        <v>100</v>
      </c>
      <c r="DK59">
        <v>100</v>
      </c>
      <c r="DL59">
        <v>1.97</v>
      </c>
      <c r="DM59">
        <v>0.315</v>
      </c>
      <c r="DN59">
        <v>2</v>
      </c>
      <c r="DO59">
        <v>403.16899999999998</v>
      </c>
      <c r="DP59">
        <v>598.93100000000004</v>
      </c>
      <c r="DQ59">
        <v>26.5154</v>
      </c>
      <c r="DR59">
        <v>31.685099999999998</v>
      </c>
      <c r="DS59">
        <v>30.000299999999999</v>
      </c>
      <c r="DT59">
        <v>31.628799999999998</v>
      </c>
      <c r="DU59">
        <v>31.6645</v>
      </c>
      <c r="DV59">
        <v>20.9254</v>
      </c>
      <c r="DW59">
        <v>22.965299999999999</v>
      </c>
      <c r="DX59">
        <v>45.806100000000001</v>
      </c>
      <c r="DY59">
        <v>26.5169</v>
      </c>
      <c r="DZ59">
        <v>400</v>
      </c>
      <c r="EA59">
        <v>27.812899999999999</v>
      </c>
      <c r="EB59">
        <v>100.17</v>
      </c>
      <c r="EC59">
        <v>100.563</v>
      </c>
    </row>
    <row r="60" spans="1:133" x14ac:dyDescent="0.35">
      <c r="A60">
        <v>44</v>
      </c>
      <c r="B60">
        <v>1584030026.5999999</v>
      </c>
      <c r="C60">
        <v>450.5</v>
      </c>
      <c r="D60" t="s">
        <v>326</v>
      </c>
      <c r="E60" t="s">
        <v>327</v>
      </c>
      <c r="F60" t="s">
        <v>233</v>
      </c>
      <c r="G60">
        <v>20200312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1584030018.40645</v>
      </c>
      <c r="O60">
        <f t="shared" si="0"/>
        <v>2.4212193936650785E-4</v>
      </c>
      <c r="P60">
        <f t="shared" si="1"/>
        <v>-0.21129767101184302</v>
      </c>
      <c r="Q60">
        <f t="shared" si="2"/>
        <v>400.15319354838698</v>
      </c>
      <c r="R60">
        <f t="shared" si="3"/>
        <v>406.98080732165619</v>
      </c>
      <c r="S60">
        <f t="shared" si="4"/>
        <v>40.571439595362413</v>
      </c>
      <c r="T60">
        <f t="shared" si="5"/>
        <v>39.890802782030512</v>
      </c>
      <c r="U60">
        <f t="shared" si="6"/>
        <v>2.6768243508193686E-2</v>
      </c>
      <c r="V60">
        <f t="shared" si="7"/>
        <v>2.252651490965099</v>
      </c>
      <c r="W60">
        <f t="shared" si="8"/>
        <v>2.6592779167380398E-2</v>
      </c>
      <c r="X60">
        <f t="shared" si="9"/>
        <v>1.6636155760141203E-2</v>
      </c>
      <c r="Y60">
        <f t="shared" si="10"/>
        <v>0</v>
      </c>
      <c r="Z60">
        <f t="shared" si="11"/>
        <v>27.643661622302034</v>
      </c>
      <c r="AA60">
        <f t="shared" si="12"/>
        <v>27.4953677419355</v>
      </c>
      <c r="AB60">
        <f t="shared" si="13"/>
        <v>3.6846242011934569</v>
      </c>
      <c r="AC60">
        <f t="shared" si="14"/>
        <v>75.157917011962098</v>
      </c>
      <c r="AD60">
        <f t="shared" si="15"/>
        <v>2.8065276690747543</v>
      </c>
      <c r="AE60">
        <f t="shared" si="16"/>
        <v>3.7341743633316344</v>
      </c>
      <c r="AF60">
        <f t="shared" si="17"/>
        <v>0.87809653211870264</v>
      </c>
      <c r="AG60">
        <f t="shared" si="18"/>
        <v>-10.677577526062995</v>
      </c>
      <c r="AH60">
        <f t="shared" si="19"/>
        <v>27.747428125574359</v>
      </c>
      <c r="AI60">
        <f t="shared" si="20"/>
        <v>2.6745367130278512</v>
      </c>
      <c r="AJ60">
        <f t="shared" si="21"/>
        <v>19.744387312539217</v>
      </c>
      <c r="AK60">
        <v>-4.1255167353868E-2</v>
      </c>
      <c r="AL60">
        <v>4.6312539505876202E-2</v>
      </c>
      <c r="AM60">
        <v>3.45996227866909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52480.259816505524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-0.21129767101184302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1584030018.40645</v>
      </c>
      <c r="BY60">
        <v>400.15319354838698</v>
      </c>
      <c r="BZ60">
        <v>399.98158064516099</v>
      </c>
      <c r="CA60">
        <v>28.1528806451613</v>
      </c>
      <c r="CB60">
        <v>27.799932258064501</v>
      </c>
      <c r="CC60">
        <v>400.01119354838698</v>
      </c>
      <c r="CD60">
        <v>99.488825806451601</v>
      </c>
      <c r="CE60">
        <v>0.20000193548387099</v>
      </c>
      <c r="CF60">
        <v>27.723845161290299</v>
      </c>
      <c r="CG60">
        <v>27.4953677419355</v>
      </c>
      <c r="CH60">
        <v>999.9</v>
      </c>
      <c r="CI60">
        <v>0</v>
      </c>
      <c r="CJ60">
        <v>0</v>
      </c>
      <c r="CK60">
        <v>10000.001612903199</v>
      </c>
      <c r="CL60">
        <v>0</v>
      </c>
      <c r="CM60">
        <v>0.21165100000000001</v>
      </c>
      <c r="CN60">
        <v>0</v>
      </c>
      <c r="CO60">
        <v>0</v>
      </c>
      <c r="CP60">
        <v>0</v>
      </c>
      <c r="CQ60">
        <v>0</v>
      </c>
      <c r="CR60">
        <v>2.7290322580645201</v>
      </c>
      <c r="CS60">
        <v>0</v>
      </c>
      <c r="CT60">
        <v>332.19032258064499</v>
      </c>
      <c r="CU60">
        <v>-1.74193548387097</v>
      </c>
      <c r="CV60">
        <v>38.066064516129003</v>
      </c>
      <c r="CW60">
        <v>43.453258064516099</v>
      </c>
      <c r="CX60">
        <v>40.687290322580601</v>
      </c>
      <c r="CY60">
        <v>42.116870967741903</v>
      </c>
      <c r="CZ60">
        <v>39.003999999999998</v>
      </c>
      <c r="DA60">
        <v>0</v>
      </c>
      <c r="DB60">
        <v>0</v>
      </c>
      <c r="DC60">
        <v>0</v>
      </c>
      <c r="DD60">
        <v>13028.5</v>
      </c>
      <c r="DE60">
        <v>3.8807692307692299</v>
      </c>
      <c r="DF60">
        <v>8.3247862300368602</v>
      </c>
      <c r="DG60">
        <v>1073.92136874623</v>
      </c>
      <c r="DH60">
        <v>340.769230769231</v>
      </c>
      <c r="DI60">
        <v>15</v>
      </c>
      <c r="DJ60">
        <v>100</v>
      </c>
      <c r="DK60">
        <v>100</v>
      </c>
      <c r="DL60">
        <v>1.97</v>
      </c>
      <c r="DM60">
        <v>0.315</v>
      </c>
      <c r="DN60">
        <v>2</v>
      </c>
      <c r="DO60">
        <v>403.19900000000001</v>
      </c>
      <c r="DP60">
        <v>598.745</v>
      </c>
      <c r="DQ60">
        <v>26.5228</v>
      </c>
      <c r="DR60">
        <v>31.692</v>
      </c>
      <c r="DS60">
        <v>30.000299999999999</v>
      </c>
      <c r="DT60">
        <v>31.6358</v>
      </c>
      <c r="DU60">
        <v>31.6708</v>
      </c>
      <c r="DV60">
        <v>20.927900000000001</v>
      </c>
      <c r="DW60">
        <v>22.965299999999999</v>
      </c>
      <c r="DX60">
        <v>45.434600000000003</v>
      </c>
      <c r="DY60">
        <v>26.521599999999999</v>
      </c>
      <c r="DZ60">
        <v>400</v>
      </c>
      <c r="EA60">
        <v>27.812899999999999</v>
      </c>
      <c r="EB60">
        <v>100.17100000000001</v>
      </c>
      <c r="EC60">
        <v>100.56100000000001</v>
      </c>
    </row>
    <row r="61" spans="1:133" x14ac:dyDescent="0.35">
      <c r="A61">
        <v>45</v>
      </c>
      <c r="B61">
        <v>1584030036.5999999</v>
      </c>
      <c r="C61">
        <v>460.5</v>
      </c>
      <c r="D61" t="s">
        <v>328</v>
      </c>
      <c r="E61" t="s">
        <v>329</v>
      </c>
      <c r="F61" t="s">
        <v>233</v>
      </c>
      <c r="G61">
        <v>20200312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1584030028.40645</v>
      </c>
      <c r="O61">
        <f t="shared" si="0"/>
        <v>2.4844126037232007E-4</v>
      </c>
      <c r="P61">
        <f t="shared" si="1"/>
        <v>-0.22501773003250558</v>
      </c>
      <c r="Q61">
        <f t="shared" si="2"/>
        <v>400.17561290322601</v>
      </c>
      <c r="R61">
        <f t="shared" si="3"/>
        <v>407.48561353559904</v>
      </c>
      <c r="S61">
        <f t="shared" si="4"/>
        <v>40.622063083912863</v>
      </c>
      <c r="T61">
        <f t="shared" si="5"/>
        <v>39.893332309210905</v>
      </c>
      <c r="U61">
        <f t="shared" si="6"/>
        <v>2.7449909022511501E-2</v>
      </c>
      <c r="V61">
        <f t="shared" si="7"/>
        <v>2.2532922306415184</v>
      </c>
      <c r="W61">
        <f t="shared" si="8"/>
        <v>2.7265479648941979E-2</v>
      </c>
      <c r="X61">
        <f t="shared" si="9"/>
        <v>1.7057391617060547E-2</v>
      </c>
      <c r="Y61">
        <f t="shared" si="10"/>
        <v>0</v>
      </c>
      <c r="Z61">
        <f t="shared" si="11"/>
        <v>27.647916452907701</v>
      </c>
      <c r="AA61">
        <f t="shared" si="12"/>
        <v>27.499774193548401</v>
      </c>
      <c r="AB61">
        <f t="shared" si="13"/>
        <v>3.6855743796673255</v>
      </c>
      <c r="AC61">
        <f t="shared" si="14"/>
        <v>75.137134987655031</v>
      </c>
      <c r="AD61">
        <f t="shared" si="15"/>
        <v>2.8067886120103025</v>
      </c>
      <c r="AE61">
        <f t="shared" si="16"/>
        <v>3.7355544797808111</v>
      </c>
      <c r="AF61">
        <f t="shared" si="17"/>
        <v>0.87878576765702299</v>
      </c>
      <c r="AG61">
        <f t="shared" si="18"/>
        <v>-10.956259582419316</v>
      </c>
      <c r="AH61">
        <f t="shared" si="19"/>
        <v>27.988482796783682</v>
      </c>
      <c r="AI61">
        <f t="shared" si="20"/>
        <v>2.6971489535020265</v>
      </c>
      <c r="AJ61">
        <f t="shared" si="21"/>
        <v>19.729372167866394</v>
      </c>
      <c r="AK61">
        <v>-4.1272437627981301E-2</v>
      </c>
      <c r="AL61">
        <v>4.6331926901527501E-2</v>
      </c>
      <c r="AM61">
        <v>3.4611084238396801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52500.241250554791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-0.22501773003250558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1584030028.40645</v>
      </c>
      <c r="BY61">
        <v>400.17561290322601</v>
      </c>
      <c r="BZ61">
        <v>399.98722580645199</v>
      </c>
      <c r="CA61">
        <v>28.155290322580601</v>
      </c>
      <c r="CB61">
        <v>27.7931387096774</v>
      </c>
      <c r="CC61">
        <v>400.01974193548398</v>
      </c>
      <c r="CD61">
        <v>99.489551612903199</v>
      </c>
      <c r="CE61">
        <v>0.200012225806452</v>
      </c>
      <c r="CF61">
        <v>27.730170967741898</v>
      </c>
      <c r="CG61">
        <v>27.499774193548401</v>
      </c>
      <c r="CH61">
        <v>999.9</v>
      </c>
      <c r="CI61">
        <v>0</v>
      </c>
      <c r="CJ61">
        <v>0</v>
      </c>
      <c r="CK61">
        <v>10004.1148387097</v>
      </c>
      <c r="CL61">
        <v>0</v>
      </c>
      <c r="CM61">
        <v>0.21165100000000001</v>
      </c>
      <c r="CN61">
        <v>0</v>
      </c>
      <c r="CO61">
        <v>0</v>
      </c>
      <c r="CP61">
        <v>0</v>
      </c>
      <c r="CQ61">
        <v>0</v>
      </c>
      <c r="CR61">
        <v>0.26451612903225802</v>
      </c>
      <c r="CS61">
        <v>0</v>
      </c>
      <c r="CT61">
        <v>415.3</v>
      </c>
      <c r="CU61">
        <v>-1.9709677419354801</v>
      </c>
      <c r="CV61">
        <v>38.066064516129003</v>
      </c>
      <c r="CW61">
        <v>43.471548387096803</v>
      </c>
      <c r="CX61">
        <v>40.665225806451602</v>
      </c>
      <c r="CY61">
        <v>42.1046774193548</v>
      </c>
      <c r="CZ61">
        <v>39.003999999999998</v>
      </c>
      <c r="DA61">
        <v>0</v>
      </c>
      <c r="DB61">
        <v>0</v>
      </c>
      <c r="DC61">
        <v>0</v>
      </c>
      <c r="DD61">
        <v>13038.1000001431</v>
      </c>
      <c r="DE61">
        <v>1.7692307692307701</v>
      </c>
      <c r="DF61">
        <v>-2.9880344822232701</v>
      </c>
      <c r="DG61">
        <v>-474.61880359838199</v>
      </c>
      <c r="DH61">
        <v>412.60769230769199</v>
      </c>
      <c r="DI61">
        <v>15</v>
      </c>
      <c r="DJ61">
        <v>100</v>
      </c>
      <c r="DK61">
        <v>100</v>
      </c>
      <c r="DL61">
        <v>1.97</v>
      </c>
      <c r="DM61">
        <v>0.315</v>
      </c>
      <c r="DN61">
        <v>2</v>
      </c>
      <c r="DO61">
        <v>403.26499999999999</v>
      </c>
      <c r="DP61">
        <v>598.76900000000001</v>
      </c>
      <c r="DQ61">
        <v>26.5259</v>
      </c>
      <c r="DR61">
        <v>31.699000000000002</v>
      </c>
      <c r="DS61">
        <v>30.000299999999999</v>
      </c>
      <c r="DT61">
        <v>31.642099999999999</v>
      </c>
      <c r="DU61">
        <v>31.677199999999999</v>
      </c>
      <c r="DV61">
        <v>20.927</v>
      </c>
      <c r="DW61">
        <v>22.965299999999999</v>
      </c>
      <c r="DX61">
        <v>45.434600000000003</v>
      </c>
      <c r="DY61">
        <v>26.5261</v>
      </c>
      <c r="DZ61">
        <v>400</v>
      </c>
      <c r="EA61">
        <v>27.812999999999999</v>
      </c>
      <c r="EB61">
        <v>100.169</v>
      </c>
      <c r="EC61">
        <v>100.56</v>
      </c>
    </row>
    <row r="62" spans="1:133" x14ac:dyDescent="0.35">
      <c r="A62">
        <v>46</v>
      </c>
      <c r="B62">
        <v>1584030046.5999999</v>
      </c>
      <c r="C62">
        <v>470.5</v>
      </c>
      <c r="D62" t="s">
        <v>330</v>
      </c>
      <c r="E62" t="s">
        <v>331</v>
      </c>
      <c r="F62" t="s">
        <v>233</v>
      </c>
      <c r="G62">
        <v>20200312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1584030038.40645</v>
      </c>
      <c r="O62">
        <f t="shared" si="0"/>
        <v>2.5284633382503319E-4</v>
      </c>
      <c r="P62">
        <f t="shared" si="1"/>
        <v>-0.23231754561732235</v>
      </c>
      <c r="Q62">
        <f t="shared" si="2"/>
        <v>400.20929032258101</v>
      </c>
      <c r="R62">
        <f t="shared" si="3"/>
        <v>407.72546185769795</v>
      </c>
      <c r="S62">
        <f t="shared" si="4"/>
        <v>40.64580981594338</v>
      </c>
      <c r="T62">
        <f t="shared" si="5"/>
        <v>39.896528970522454</v>
      </c>
      <c r="U62">
        <f t="shared" si="6"/>
        <v>2.787415016156386E-2</v>
      </c>
      <c r="V62">
        <f t="shared" si="7"/>
        <v>2.2525048523338067</v>
      </c>
      <c r="W62">
        <f t="shared" si="8"/>
        <v>2.7683931315509593E-2</v>
      </c>
      <c r="X62">
        <f t="shared" si="9"/>
        <v>1.7319439155932988E-2</v>
      </c>
      <c r="Y62">
        <f t="shared" si="10"/>
        <v>0</v>
      </c>
      <c r="Z62">
        <f t="shared" si="11"/>
        <v>27.652367244293988</v>
      </c>
      <c r="AA62">
        <f t="shared" si="12"/>
        <v>27.5069612903226</v>
      </c>
      <c r="AB62">
        <f t="shared" si="13"/>
        <v>3.687124617138053</v>
      </c>
      <c r="AC62">
        <f t="shared" si="14"/>
        <v>75.097594241668858</v>
      </c>
      <c r="AD62">
        <f t="shared" si="15"/>
        <v>2.806284332760919</v>
      </c>
      <c r="AE62">
        <f t="shared" si="16"/>
        <v>3.7368498433253619</v>
      </c>
      <c r="AF62">
        <f t="shared" si="17"/>
        <v>0.88084028437713391</v>
      </c>
      <c r="AG62">
        <f t="shared" si="18"/>
        <v>-11.150523321683965</v>
      </c>
      <c r="AH62">
        <f t="shared" si="19"/>
        <v>27.826710483824478</v>
      </c>
      <c r="AI62">
        <f t="shared" si="20"/>
        <v>2.6826725434247769</v>
      </c>
      <c r="AJ62">
        <f t="shared" si="21"/>
        <v>19.35885970556529</v>
      </c>
      <c r="AK62">
        <v>-4.1251215533960002E-2</v>
      </c>
      <c r="AL62">
        <v>4.63081032418311E-2</v>
      </c>
      <c r="AM62">
        <v>3.4596999921053802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52473.30583731502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-0.23231754561732235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1584030038.40645</v>
      </c>
      <c r="BY62">
        <v>400.20929032258101</v>
      </c>
      <c r="BZ62">
        <v>400.012612903226</v>
      </c>
      <c r="CA62">
        <v>28.1503451612903</v>
      </c>
      <c r="CB62">
        <v>27.781774193548401</v>
      </c>
      <c r="CC62">
        <v>400.02383870967702</v>
      </c>
      <c r="CD62">
        <v>99.489158064516104</v>
      </c>
      <c r="CE62">
        <v>0.20000441935483901</v>
      </c>
      <c r="CF62">
        <v>27.736106451612901</v>
      </c>
      <c r="CG62">
        <v>27.5069612903226</v>
      </c>
      <c r="CH62">
        <v>999.9</v>
      </c>
      <c r="CI62">
        <v>0</v>
      </c>
      <c r="CJ62">
        <v>0</v>
      </c>
      <c r="CK62">
        <v>9999.0103225806506</v>
      </c>
      <c r="CL62">
        <v>0</v>
      </c>
      <c r="CM62">
        <v>0.21165100000000001</v>
      </c>
      <c r="CN62">
        <v>0</v>
      </c>
      <c r="CO62">
        <v>0</v>
      </c>
      <c r="CP62">
        <v>0</v>
      </c>
      <c r="CQ62">
        <v>0</v>
      </c>
      <c r="CR62">
        <v>2.3354838709677401</v>
      </c>
      <c r="CS62">
        <v>0</v>
      </c>
      <c r="CT62">
        <v>274.816129032258</v>
      </c>
      <c r="CU62">
        <v>-2.2096774193548399</v>
      </c>
      <c r="CV62">
        <v>38.066064516129003</v>
      </c>
      <c r="CW62">
        <v>43.4695161290323</v>
      </c>
      <c r="CX62">
        <v>40.669161290322599</v>
      </c>
      <c r="CY62">
        <v>42.1046774193548</v>
      </c>
      <c r="CZ62">
        <v>39.003999999999998</v>
      </c>
      <c r="DA62">
        <v>0</v>
      </c>
      <c r="DB62">
        <v>0</v>
      </c>
      <c r="DC62">
        <v>0</v>
      </c>
      <c r="DD62">
        <v>13048.2999999523</v>
      </c>
      <c r="DE62">
        <v>3.0269230769230799</v>
      </c>
      <c r="DF62">
        <v>-13.9384614604592</v>
      </c>
      <c r="DG62">
        <v>-901.95897534271796</v>
      </c>
      <c r="DH62">
        <v>258.79615384615403</v>
      </c>
      <c r="DI62">
        <v>15</v>
      </c>
      <c r="DJ62">
        <v>100</v>
      </c>
      <c r="DK62">
        <v>100</v>
      </c>
      <c r="DL62">
        <v>1.97</v>
      </c>
      <c r="DM62">
        <v>0.315</v>
      </c>
      <c r="DN62">
        <v>2</v>
      </c>
      <c r="DO62">
        <v>403.14600000000002</v>
      </c>
      <c r="DP62">
        <v>598.50400000000002</v>
      </c>
      <c r="DQ62">
        <v>26.444700000000001</v>
      </c>
      <c r="DR62">
        <v>31.705200000000001</v>
      </c>
      <c r="DS62">
        <v>30.000399999999999</v>
      </c>
      <c r="DT62">
        <v>31.649100000000001</v>
      </c>
      <c r="DU62">
        <v>31.684100000000001</v>
      </c>
      <c r="DV62">
        <v>20.924499999999998</v>
      </c>
      <c r="DW62">
        <v>22.965299999999999</v>
      </c>
      <c r="DX62">
        <v>45.434600000000003</v>
      </c>
      <c r="DY62">
        <v>26.4438</v>
      </c>
      <c r="DZ62">
        <v>400</v>
      </c>
      <c r="EA62">
        <v>27.8249</v>
      </c>
      <c r="EB62">
        <v>100.17</v>
      </c>
      <c r="EC62">
        <v>100.55800000000001</v>
      </c>
    </row>
    <row r="63" spans="1:133" x14ac:dyDescent="0.35">
      <c r="A63">
        <v>47</v>
      </c>
      <c r="B63">
        <v>1584030056.5999999</v>
      </c>
      <c r="C63">
        <v>480.5</v>
      </c>
      <c r="D63" t="s">
        <v>332</v>
      </c>
      <c r="E63" t="s">
        <v>333</v>
      </c>
      <c r="F63" t="s">
        <v>233</v>
      </c>
      <c r="G63">
        <v>20200312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1584030048.40645</v>
      </c>
      <c r="O63">
        <f t="shared" si="0"/>
        <v>2.4007212557301312E-4</v>
      </c>
      <c r="P63">
        <f t="shared" si="1"/>
        <v>-0.23116598242495068</v>
      </c>
      <c r="Q63">
        <f t="shared" si="2"/>
        <v>400.22964516129002</v>
      </c>
      <c r="R63">
        <f t="shared" si="3"/>
        <v>408.39738123860644</v>
      </c>
      <c r="S63">
        <f t="shared" si="4"/>
        <v>40.712185727943904</v>
      </c>
      <c r="T63">
        <f t="shared" si="5"/>
        <v>39.897963102059201</v>
      </c>
      <c r="U63">
        <f t="shared" si="6"/>
        <v>2.6416043190055374E-2</v>
      </c>
      <c r="V63">
        <f t="shared" si="7"/>
        <v>2.2519320769472384</v>
      </c>
      <c r="W63">
        <f t="shared" si="8"/>
        <v>2.6245095660113307E-2</v>
      </c>
      <c r="X63">
        <f t="shared" si="9"/>
        <v>1.6418451409757985E-2</v>
      </c>
      <c r="Y63">
        <f t="shared" si="10"/>
        <v>0</v>
      </c>
      <c r="Z63">
        <f t="shared" si="11"/>
        <v>27.658118260044322</v>
      </c>
      <c r="AA63">
        <f t="shared" si="12"/>
        <v>27.507225806451601</v>
      </c>
      <c r="AB63">
        <f t="shared" si="13"/>
        <v>3.6871816834120521</v>
      </c>
      <c r="AC63">
        <f t="shared" si="14"/>
        <v>75.056485208443888</v>
      </c>
      <c r="AD63">
        <f t="shared" si="15"/>
        <v>2.805000244300937</v>
      </c>
      <c r="AE63">
        <f t="shared" si="16"/>
        <v>3.7371857162122657</v>
      </c>
      <c r="AF63">
        <f t="shared" si="17"/>
        <v>0.88218143911111513</v>
      </c>
      <c r="AG63">
        <f t="shared" si="18"/>
        <v>-10.587180737769879</v>
      </c>
      <c r="AH63">
        <f t="shared" si="19"/>
        <v>27.974329551985303</v>
      </c>
      <c r="AI63">
        <f t="shared" si="20"/>
        <v>2.6976141932933326</v>
      </c>
      <c r="AJ63">
        <f t="shared" si="21"/>
        <v>20.084763007508755</v>
      </c>
      <c r="AK63">
        <v>-4.1235781828920098E-2</v>
      </c>
      <c r="AL63">
        <v>4.6290777555856998E-2</v>
      </c>
      <c r="AM63">
        <v>3.45867555745322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52454.173820107251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-0.23116598242495068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1584030048.40645</v>
      </c>
      <c r="BY63">
        <v>400.22964516129002</v>
      </c>
      <c r="BZ63">
        <v>400.02703225806499</v>
      </c>
      <c r="CA63">
        <v>28.137883870967698</v>
      </c>
      <c r="CB63">
        <v>27.7879258064516</v>
      </c>
      <c r="CC63">
        <v>400.019935483871</v>
      </c>
      <c r="CD63">
        <v>99.487658064516097</v>
      </c>
      <c r="CE63">
        <v>0.200017709677419</v>
      </c>
      <c r="CF63">
        <v>27.737645161290299</v>
      </c>
      <c r="CG63">
        <v>27.507225806451601</v>
      </c>
      <c r="CH63">
        <v>999.9</v>
      </c>
      <c r="CI63">
        <v>0</v>
      </c>
      <c r="CJ63">
        <v>0</v>
      </c>
      <c r="CK63">
        <v>9995.42</v>
      </c>
      <c r="CL63">
        <v>0</v>
      </c>
      <c r="CM63">
        <v>0.21165100000000001</v>
      </c>
      <c r="CN63">
        <v>0</v>
      </c>
      <c r="CO63">
        <v>0</v>
      </c>
      <c r="CP63">
        <v>0</v>
      </c>
      <c r="CQ63">
        <v>0</v>
      </c>
      <c r="CR63">
        <v>3.0967741935483901</v>
      </c>
      <c r="CS63">
        <v>0</v>
      </c>
      <c r="CT63">
        <v>177.68064516128999</v>
      </c>
      <c r="CU63">
        <v>-2.2838709677419402</v>
      </c>
      <c r="CV63">
        <v>38.064032258064501</v>
      </c>
      <c r="CW63">
        <v>43.463419354838699</v>
      </c>
      <c r="CX63">
        <v>40.661032258064502</v>
      </c>
      <c r="CY63">
        <v>42.112806451612897</v>
      </c>
      <c r="CZ63">
        <v>39.003999999999998</v>
      </c>
      <c r="DA63">
        <v>0</v>
      </c>
      <c r="DB63">
        <v>0</v>
      </c>
      <c r="DC63">
        <v>0</v>
      </c>
      <c r="DD63">
        <v>13058.5</v>
      </c>
      <c r="DE63">
        <v>2.81153846153846</v>
      </c>
      <c r="DF63">
        <v>21.247863617503899</v>
      </c>
      <c r="DG63">
        <v>-233.716239575987</v>
      </c>
      <c r="DH63">
        <v>174.52307692307701</v>
      </c>
      <c r="DI63">
        <v>15</v>
      </c>
      <c r="DJ63">
        <v>100</v>
      </c>
      <c r="DK63">
        <v>100</v>
      </c>
      <c r="DL63">
        <v>1.97</v>
      </c>
      <c r="DM63">
        <v>0.315</v>
      </c>
      <c r="DN63">
        <v>2</v>
      </c>
      <c r="DO63">
        <v>403.11700000000002</v>
      </c>
      <c r="DP63">
        <v>598.63199999999995</v>
      </c>
      <c r="DQ63">
        <v>26.421099999999999</v>
      </c>
      <c r="DR63">
        <v>31.712199999999999</v>
      </c>
      <c r="DS63">
        <v>30.000299999999999</v>
      </c>
      <c r="DT63">
        <v>31.6554</v>
      </c>
      <c r="DU63">
        <v>31.6904</v>
      </c>
      <c r="DV63">
        <v>20.9239</v>
      </c>
      <c r="DW63">
        <v>22.965299999999999</v>
      </c>
      <c r="DX63">
        <v>45.434600000000003</v>
      </c>
      <c r="DY63">
        <v>26.423100000000002</v>
      </c>
      <c r="DZ63">
        <v>400</v>
      </c>
      <c r="EA63">
        <v>27.834599999999998</v>
      </c>
      <c r="EB63">
        <v>100.17</v>
      </c>
      <c r="EC63">
        <v>100.56</v>
      </c>
    </row>
    <row r="64" spans="1:133" x14ac:dyDescent="0.35">
      <c r="A64">
        <v>48</v>
      </c>
      <c r="B64">
        <v>1584030066.5999999</v>
      </c>
      <c r="C64">
        <v>490.5</v>
      </c>
      <c r="D64" t="s">
        <v>334</v>
      </c>
      <c r="E64" t="s">
        <v>335</v>
      </c>
      <c r="F64" t="s">
        <v>233</v>
      </c>
      <c r="G64">
        <v>20200312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1584030058.40645</v>
      </c>
      <c r="O64">
        <f t="shared" si="0"/>
        <v>2.322450543554545E-4</v>
      </c>
      <c r="P64">
        <f t="shared" si="1"/>
        <v>-0.24059131597586828</v>
      </c>
      <c r="Q64">
        <f t="shared" si="2"/>
        <v>400.22996774193598</v>
      </c>
      <c r="R64">
        <f t="shared" si="3"/>
        <v>409.44953124705262</v>
      </c>
      <c r="S64">
        <f t="shared" si="4"/>
        <v>40.816748189440311</v>
      </c>
      <c r="T64">
        <f t="shared" si="5"/>
        <v>39.897678625827012</v>
      </c>
      <c r="U64">
        <f t="shared" si="6"/>
        <v>2.5573432019772115E-2</v>
      </c>
      <c r="V64">
        <f t="shared" si="7"/>
        <v>2.2542138095402655</v>
      </c>
      <c r="W64">
        <f t="shared" si="8"/>
        <v>2.541334163539671E-2</v>
      </c>
      <c r="X64">
        <f t="shared" si="9"/>
        <v>1.5897638350007251E-2</v>
      </c>
      <c r="Y64">
        <f t="shared" si="10"/>
        <v>0</v>
      </c>
      <c r="Z64">
        <f t="shared" si="11"/>
        <v>27.657743184314043</v>
      </c>
      <c r="AA64">
        <f t="shared" si="12"/>
        <v>27.500441935483899</v>
      </c>
      <c r="AB64">
        <f t="shared" si="13"/>
        <v>3.6857183858367439</v>
      </c>
      <c r="AC64">
        <f t="shared" si="14"/>
        <v>75.05280081782675</v>
      </c>
      <c r="AD64">
        <f t="shared" si="15"/>
        <v>2.8043647484782395</v>
      </c>
      <c r="AE64">
        <f t="shared" si="16"/>
        <v>3.7365224454250332</v>
      </c>
      <c r="AF64">
        <f t="shared" si="17"/>
        <v>0.88135363735850447</v>
      </c>
      <c r="AG64">
        <f t="shared" si="18"/>
        <v>-10.242006897075543</v>
      </c>
      <c r="AH64">
        <f t="shared" si="19"/>
        <v>28.457820436000144</v>
      </c>
      <c r="AI64">
        <f t="shared" si="20"/>
        <v>2.7413259905682654</v>
      </c>
      <c r="AJ64">
        <f t="shared" si="21"/>
        <v>20.957139529492867</v>
      </c>
      <c r="AK64">
        <v>-4.1297285365049501E-2</v>
      </c>
      <c r="AL64">
        <v>4.6359820663167899E-2</v>
      </c>
      <c r="AM64">
        <v>3.4627571587030399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52529.719219001323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-0.24059131597586828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1584030058.40645</v>
      </c>
      <c r="BY64">
        <v>400.22996774193598</v>
      </c>
      <c r="BZ64">
        <v>400.00851612903199</v>
      </c>
      <c r="CA64">
        <v>28.131732258064499</v>
      </c>
      <c r="CB64">
        <v>27.793177419354802</v>
      </c>
      <c r="CC64">
        <v>400.01483870967701</v>
      </c>
      <c r="CD64">
        <v>99.486929032258104</v>
      </c>
      <c r="CE64">
        <v>0.199955612903226</v>
      </c>
      <c r="CF64">
        <v>27.734606451612901</v>
      </c>
      <c r="CG64">
        <v>27.500441935483899</v>
      </c>
      <c r="CH64">
        <v>999.9</v>
      </c>
      <c r="CI64">
        <v>0</v>
      </c>
      <c r="CJ64">
        <v>0</v>
      </c>
      <c r="CK64">
        <v>10010.401612903201</v>
      </c>
      <c r="CL64">
        <v>0</v>
      </c>
      <c r="CM64">
        <v>0.21165100000000001</v>
      </c>
      <c r="CN64">
        <v>0</v>
      </c>
      <c r="CO64">
        <v>0</v>
      </c>
      <c r="CP64">
        <v>0</v>
      </c>
      <c r="CQ64">
        <v>0</v>
      </c>
      <c r="CR64">
        <v>3.7419354838709702</v>
      </c>
      <c r="CS64">
        <v>0</v>
      </c>
      <c r="CT64">
        <v>151.35806451612899</v>
      </c>
      <c r="CU64">
        <v>-2.30645161290323</v>
      </c>
      <c r="CV64">
        <v>38.061999999999998</v>
      </c>
      <c r="CW64">
        <v>43.4593548387097</v>
      </c>
      <c r="CX64">
        <v>40.661161290322603</v>
      </c>
      <c r="CY64">
        <v>42.118903225806498</v>
      </c>
      <c r="CZ64">
        <v>39.003999999999998</v>
      </c>
      <c r="DA64">
        <v>0</v>
      </c>
      <c r="DB64">
        <v>0</v>
      </c>
      <c r="DC64">
        <v>0</v>
      </c>
      <c r="DD64">
        <v>13068.1000001431</v>
      </c>
      <c r="DE64">
        <v>3.2307692307692299</v>
      </c>
      <c r="DF64">
        <v>-13.7162392144136</v>
      </c>
      <c r="DG64">
        <v>-56.717948351782098</v>
      </c>
      <c r="DH64">
        <v>150.60769230769199</v>
      </c>
      <c r="DI64">
        <v>15</v>
      </c>
      <c r="DJ64">
        <v>100</v>
      </c>
      <c r="DK64">
        <v>100</v>
      </c>
      <c r="DL64">
        <v>1.97</v>
      </c>
      <c r="DM64">
        <v>0.315</v>
      </c>
      <c r="DN64">
        <v>2</v>
      </c>
      <c r="DO64">
        <v>403.20100000000002</v>
      </c>
      <c r="DP64">
        <v>598.53099999999995</v>
      </c>
      <c r="DQ64">
        <v>26.433900000000001</v>
      </c>
      <c r="DR64">
        <v>31.718499999999999</v>
      </c>
      <c r="DS64">
        <v>30.0001</v>
      </c>
      <c r="DT64">
        <v>31.662299999999998</v>
      </c>
      <c r="DU64">
        <v>31.6967</v>
      </c>
      <c r="DV64">
        <v>20.924700000000001</v>
      </c>
      <c r="DW64">
        <v>22.965299999999999</v>
      </c>
      <c r="DX64">
        <v>45.434600000000003</v>
      </c>
      <c r="DY64">
        <v>26.436399999999999</v>
      </c>
      <c r="DZ64">
        <v>400</v>
      </c>
      <c r="EA64">
        <v>27.846399999999999</v>
      </c>
      <c r="EB64">
        <v>100.16500000000001</v>
      </c>
      <c r="EC64">
        <v>100.556</v>
      </c>
    </row>
    <row r="65" spans="1:133" x14ac:dyDescent="0.35">
      <c r="A65">
        <v>49</v>
      </c>
      <c r="B65">
        <v>1584030076.5999999</v>
      </c>
      <c r="C65">
        <v>500.5</v>
      </c>
      <c r="D65" t="s">
        <v>336</v>
      </c>
      <c r="E65" t="s">
        <v>337</v>
      </c>
      <c r="F65" t="s">
        <v>233</v>
      </c>
      <c r="G65">
        <v>20200312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1584030068.40645</v>
      </c>
      <c r="O65">
        <f t="shared" si="0"/>
        <v>2.3052902988219607E-4</v>
      </c>
      <c r="P65">
        <f t="shared" si="1"/>
        <v>-0.24921379357465406</v>
      </c>
      <c r="Q65">
        <f t="shared" si="2"/>
        <v>400.21506451612902</v>
      </c>
      <c r="R65">
        <f t="shared" si="3"/>
        <v>410.07343540875149</v>
      </c>
      <c r="S65">
        <f t="shared" si="4"/>
        <v>40.879038587096872</v>
      </c>
      <c r="T65">
        <f t="shared" si="5"/>
        <v>39.896286013222579</v>
      </c>
      <c r="U65">
        <f t="shared" si="6"/>
        <v>2.5424460319797733E-2</v>
      </c>
      <c r="V65">
        <f t="shared" si="7"/>
        <v>2.2530238977182688</v>
      </c>
      <c r="W65">
        <f t="shared" si="8"/>
        <v>2.5266140399478748E-2</v>
      </c>
      <c r="X65">
        <f t="shared" si="9"/>
        <v>1.5805479867375332E-2</v>
      </c>
      <c r="Y65">
        <f t="shared" si="10"/>
        <v>0</v>
      </c>
      <c r="Z65">
        <f t="shared" si="11"/>
        <v>27.655383850781284</v>
      </c>
      <c r="AA65">
        <f t="shared" si="12"/>
        <v>27.494648387096799</v>
      </c>
      <c r="AB65">
        <f t="shared" si="13"/>
        <v>3.6844691045099434</v>
      </c>
      <c r="AC65">
        <f t="shared" si="14"/>
        <v>75.069728179426079</v>
      </c>
      <c r="AD65">
        <f t="shared" si="15"/>
        <v>2.8045237134700596</v>
      </c>
      <c r="AE65">
        <f t="shared" si="16"/>
        <v>3.7358916589745679</v>
      </c>
      <c r="AF65">
        <f t="shared" si="17"/>
        <v>0.87994539103988378</v>
      </c>
      <c r="AG65">
        <f t="shared" si="18"/>
        <v>-10.166330217804846</v>
      </c>
      <c r="AH65">
        <f t="shared" si="19"/>
        <v>28.795439052434368</v>
      </c>
      <c r="AI65">
        <f t="shared" si="20"/>
        <v>2.7751933414166161</v>
      </c>
      <c r="AJ65">
        <f t="shared" si="21"/>
        <v>21.404302176046137</v>
      </c>
      <c r="AK65">
        <v>-4.12652045332998E-2</v>
      </c>
      <c r="AL65">
        <v>4.6323807119093598E-2</v>
      </c>
      <c r="AM65">
        <v>3.4606284182025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52491.095043492671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-0.24921379357465406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1584030068.40645</v>
      </c>
      <c r="BY65">
        <v>400.21506451612902</v>
      </c>
      <c r="BZ65">
        <v>399.97964516129002</v>
      </c>
      <c r="CA65">
        <v>28.133261290322601</v>
      </c>
      <c r="CB65">
        <v>27.797209677419399</v>
      </c>
      <c r="CC65">
        <v>400.01622580645198</v>
      </c>
      <c r="CD65">
        <v>99.487122580645206</v>
      </c>
      <c r="CE65">
        <v>0.19999454838709699</v>
      </c>
      <c r="CF65">
        <v>27.7317161290323</v>
      </c>
      <c r="CG65">
        <v>27.494648387096799</v>
      </c>
      <c r="CH65">
        <v>999.9</v>
      </c>
      <c r="CI65">
        <v>0</v>
      </c>
      <c r="CJ65">
        <v>0</v>
      </c>
      <c r="CK65">
        <v>10002.6058064516</v>
      </c>
      <c r="CL65">
        <v>0</v>
      </c>
      <c r="CM65">
        <v>0.21165100000000001</v>
      </c>
      <c r="CN65">
        <v>0</v>
      </c>
      <c r="CO65">
        <v>0</v>
      </c>
      <c r="CP65">
        <v>0</v>
      </c>
      <c r="CQ65">
        <v>0</v>
      </c>
      <c r="CR65">
        <v>3.09032258064516</v>
      </c>
      <c r="CS65">
        <v>0</v>
      </c>
      <c r="CT65">
        <v>142.916129032258</v>
      </c>
      <c r="CU65">
        <v>-2.2967741935483899</v>
      </c>
      <c r="CV65">
        <v>38.058</v>
      </c>
      <c r="CW65">
        <v>43.467483870967698</v>
      </c>
      <c r="CX65">
        <v>40.667161290322603</v>
      </c>
      <c r="CY65">
        <v>42.120935483871001</v>
      </c>
      <c r="CZ65">
        <v>39.003999999999998</v>
      </c>
      <c r="DA65">
        <v>0</v>
      </c>
      <c r="DB65">
        <v>0</v>
      </c>
      <c r="DC65">
        <v>0</v>
      </c>
      <c r="DD65">
        <v>13078.2999999523</v>
      </c>
      <c r="DE65">
        <v>3.0384615384615401</v>
      </c>
      <c r="DF65">
        <v>-7.1589743129170502</v>
      </c>
      <c r="DG65">
        <v>-30.030769466436698</v>
      </c>
      <c r="DH65">
        <v>142.71538461538501</v>
      </c>
      <c r="DI65">
        <v>15</v>
      </c>
      <c r="DJ65">
        <v>100</v>
      </c>
      <c r="DK65">
        <v>100</v>
      </c>
      <c r="DL65">
        <v>1.97</v>
      </c>
      <c r="DM65">
        <v>0.315</v>
      </c>
      <c r="DN65">
        <v>2</v>
      </c>
      <c r="DO65">
        <v>403.26799999999997</v>
      </c>
      <c r="DP65">
        <v>598.51800000000003</v>
      </c>
      <c r="DQ65">
        <v>26.4422</v>
      </c>
      <c r="DR65">
        <v>31.724699999999999</v>
      </c>
      <c r="DS65">
        <v>30.0002</v>
      </c>
      <c r="DT65">
        <v>31.668600000000001</v>
      </c>
      <c r="DU65">
        <v>31.703600000000002</v>
      </c>
      <c r="DV65">
        <v>20.926200000000001</v>
      </c>
      <c r="DW65">
        <v>22.965299999999999</v>
      </c>
      <c r="DX65">
        <v>45.434600000000003</v>
      </c>
      <c r="DY65">
        <v>26.444800000000001</v>
      </c>
      <c r="DZ65">
        <v>400</v>
      </c>
      <c r="EA65">
        <v>27.846900000000002</v>
      </c>
      <c r="EB65">
        <v>100.166</v>
      </c>
      <c r="EC65">
        <v>100.55500000000001</v>
      </c>
    </row>
    <row r="66" spans="1:133" x14ac:dyDescent="0.35">
      <c r="A66">
        <v>50</v>
      </c>
      <c r="B66">
        <v>1584030086.5999999</v>
      </c>
      <c r="C66">
        <v>510.5</v>
      </c>
      <c r="D66" t="s">
        <v>338</v>
      </c>
      <c r="E66" t="s">
        <v>339</v>
      </c>
      <c r="F66" t="s">
        <v>233</v>
      </c>
      <c r="G66">
        <v>20200312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1584030078.40645</v>
      </c>
      <c r="O66">
        <f t="shared" si="0"/>
        <v>2.3131043395588794E-4</v>
      </c>
      <c r="P66">
        <f t="shared" si="1"/>
        <v>-0.24355537189928639</v>
      </c>
      <c r="Q66">
        <f t="shared" si="2"/>
        <v>400.24280645161298</v>
      </c>
      <c r="R66">
        <f t="shared" si="3"/>
        <v>409.68667270499441</v>
      </c>
      <c r="S66">
        <f t="shared" si="4"/>
        <v>40.841335767170868</v>
      </c>
      <c r="T66">
        <f t="shared" si="5"/>
        <v>39.899884315875212</v>
      </c>
      <c r="U66">
        <f t="shared" si="6"/>
        <v>2.5530356112208667E-2</v>
      </c>
      <c r="V66">
        <f t="shared" si="7"/>
        <v>2.25187276425474</v>
      </c>
      <c r="W66">
        <f t="shared" si="8"/>
        <v>2.5370638018995695E-2</v>
      </c>
      <c r="X66">
        <f t="shared" si="9"/>
        <v>1.5870915388803648E-2</v>
      </c>
      <c r="Y66">
        <f t="shared" si="10"/>
        <v>0</v>
      </c>
      <c r="Z66">
        <f t="shared" si="11"/>
        <v>27.654337744932931</v>
      </c>
      <c r="AA66">
        <f t="shared" si="12"/>
        <v>27.493293548387101</v>
      </c>
      <c r="AB66">
        <f t="shared" si="13"/>
        <v>3.6841770096343023</v>
      </c>
      <c r="AC66">
        <f t="shared" si="14"/>
        <v>75.082209312983565</v>
      </c>
      <c r="AD66">
        <f t="shared" si="15"/>
        <v>2.8048668472000098</v>
      </c>
      <c r="AE66">
        <f t="shared" si="16"/>
        <v>3.7357276415612599</v>
      </c>
      <c r="AF66">
        <f t="shared" si="17"/>
        <v>0.8793101624342925</v>
      </c>
      <c r="AG66">
        <f t="shared" si="18"/>
        <v>-10.200790137454659</v>
      </c>
      <c r="AH66">
        <f t="shared" si="19"/>
        <v>28.853960051488762</v>
      </c>
      <c r="AI66">
        <f t="shared" si="20"/>
        <v>2.7822256607367142</v>
      </c>
      <c r="AJ66">
        <f t="shared" si="21"/>
        <v>21.435395574770816</v>
      </c>
      <c r="AK66">
        <v>-4.1234183823546801E-2</v>
      </c>
      <c r="AL66">
        <v>4.6288983654832402E-2</v>
      </c>
      <c r="AM66">
        <v>3.4585694799734301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52453.422188055913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-0.24355537189928639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1584030078.40645</v>
      </c>
      <c r="BY66">
        <v>400.24280645161298</v>
      </c>
      <c r="BZ66">
        <v>400.01635483871001</v>
      </c>
      <c r="CA66">
        <v>28.136116129032299</v>
      </c>
      <c r="CB66">
        <v>27.798929032258101</v>
      </c>
      <c r="CC66">
        <v>400.019322580645</v>
      </c>
      <c r="CD66">
        <v>99.489196774193502</v>
      </c>
      <c r="CE66">
        <v>0.20000106451612901</v>
      </c>
      <c r="CF66">
        <v>27.730964516128999</v>
      </c>
      <c r="CG66">
        <v>27.493293548387101</v>
      </c>
      <c r="CH66">
        <v>999.9</v>
      </c>
      <c r="CI66">
        <v>0</v>
      </c>
      <c r="CJ66">
        <v>0</v>
      </c>
      <c r="CK66">
        <v>9994.8780645161296</v>
      </c>
      <c r="CL66">
        <v>0</v>
      </c>
      <c r="CM66">
        <v>0.21165100000000001</v>
      </c>
      <c r="CN66">
        <v>0</v>
      </c>
      <c r="CO66">
        <v>0</v>
      </c>
      <c r="CP66">
        <v>0</v>
      </c>
      <c r="CQ66">
        <v>0</v>
      </c>
      <c r="CR66">
        <v>3.6709677419354798</v>
      </c>
      <c r="CS66">
        <v>0</v>
      </c>
      <c r="CT66">
        <v>142.222580645161</v>
      </c>
      <c r="CU66">
        <v>-2.0774193548387099</v>
      </c>
      <c r="CV66">
        <v>38.058</v>
      </c>
      <c r="CW66">
        <v>43.461387096774203</v>
      </c>
      <c r="CX66">
        <v>40.662999999999997</v>
      </c>
      <c r="CY66">
        <v>42.118903225806399</v>
      </c>
      <c r="CZ66">
        <v>39.008000000000003</v>
      </c>
      <c r="DA66">
        <v>0</v>
      </c>
      <c r="DB66">
        <v>0</v>
      </c>
      <c r="DC66">
        <v>0</v>
      </c>
      <c r="DD66">
        <v>13088.5</v>
      </c>
      <c r="DE66">
        <v>3.2115384615384599</v>
      </c>
      <c r="DF66">
        <v>-8.6393163439161693</v>
      </c>
      <c r="DG66">
        <v>23.935043098829102</v>
      </c>
      <c r="DH66">
        <v>142.05769230769201</v>
      </c>
      <c r="DI66">
        <v>15</v>
      </c>
      <c r="DJ66">
        <v>100</v>
      </c>
      <c r="DK66">
        <v>100</v>
      </c>
      <c r="DL66">
        <v>1.97</v>
      </c>
      <c r="DM66">
        <v>0.315</v>
      </c>
      <c r="DN66">
        <v>2</v>
      </c>
      <c r="DO66">
        <v>403.24900000000002</v>
      </c>
      <c r="DP66">
        <v>598.63900000000001</v>
      </c>
      <c r="DQ66">
        <v>26.452400000000001</v>
      </c>
      <c r="DR66">
        <v>31.731000000000002</v>
      </c>
      <c r="DS66">
        <v>30.0002</v>
      </c>
      <c r="DT66">
        <v>31.674299999999999</v>
      </c>
      <c r="DU66">
        <v>31.709199999999999</v>
      </c>
      <c r="DV66">
        <v>20.923100000000002</v>
      </c>
      <c r="DW66">
        <v>22.965299999999999</v>
      </c>
      <c r="DX66">
        <v>45.434600000000003</v>
      </c>
      <c r="DY66">
        <v>26.453600000000002</v>
      </c>
      <c r="DZ66">
        <v>400</v>
      </c>
      <c r="EA66">
        <v>27.854800000000001</v>
      </c>
      <c r="EB66">
        <v>100.164</v>
      </c>
      <c r="EC66">
        <v>100.55500000000001</v>
      </c>
    </row>
    <row r="67" spans="1:133" x14ac:dyDescent="0.35">
      <c r="A67">
        <v>51</v>
      </c>
      <c r="B67">
        <v>1584030096.5999999</v>
      </c>
      <c r="C67">
        <v>520.5</v>
      </c>
      <c r="D67" t="s">
        <v>340</v>
      </c>
      <c r="E67" t="s">
        <v>341</v>
      </c>
      <c r="F67" t="s">
        <v>233</v>
      </c>
      <c r="G67">
        <v>20200312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1584030088.40645</v>
      </c>
      <c r="O67">
        <f t="shared" si="0"/>
        <v>2.3108380668625611E-4</v>
      </c>
      <c r="P67">
        <f t="shared" si="1"/>
        <v>-0.24880359203091656</v>
      </c>
      <c r="Q67">
        <f t="shared" si="2"/>
        <v>400.26954838709702</v>
      </c>
      <c r="R67">
        <f t="shared" si="3"/>
        <v>410.05522066713201</v>
      </c>
      <c r="S67">
        <f t="shared" si="4"/>
        <v>40.87781875452707</v>
      </c>
      <c r="T67">
        <f t="shared" si="5"/>
        <v>39.902299074022402</v>
      </c>
      <c r="U67">
        <f t="shared" si="6"/>
        <v>2.5508770410308176E-2</v>
      </c>
      <c r="V67">
        <f t="shared" si="7"/>
        <v>2.2522987708835029</v>
      </c>
      <c r="W67">
        <f t="shared" si="8"/>
        <v>2.5349351328535167E-2</v>
      </c>
      <c r="X67">
        <f t="shared" si="9"/>
        <v>1.5857584583627023E-2</v>
      </c>
      <c r="Y67">
        <f t="shared" si="10"/>
        <v>0</v>
      </c>
      <c r="Z67">
        <f t="shared" si="11"/>
        <v>27.655180914438517</v>
      </c>
      <c r="AA67">
        <f t="shared" si="12"/>
        <v>27.493264516128999</v>
      </c>
      <c r="AB67">
        <f t="shared" si="13"/>
        <v>3.6841707506795536</v>
      </c>
      <c r="AC67">
        <f t="shared" si="14"/>
        <v>75.082213723687332</v>
      </c>
      <c r="AD67">
        <f t="shared" si="15"/>
        <v>2.8049906884186324</v>
      </c>
      <c r="AE67">
        <f t="shared" si="16"/>
        <v>3.7358923629254943</v>
      </c>
      <c r="AF67">
        <f t="shared" si="17"/>
        <v>0.87918006226092116</v>
      </c>
      <c r="AG67">
        <f t="shared" si="18"/>
        <v>-10.190795874863895</v>
      </c>
      <c r="AH67">
        <f t="shared" si="19"/>
        <v>28.954600871870312</v>
      </c>
      <c r="AI67">
        <f t="shared" si="20"/>
        <v>2.7914119292771034</v>
      </c>
      <c r="AJ67">
        <f t="shared" si="21"/>
        <v>21.555216926283521</v>
      </c>
      <c r="AK67">
        <v>-4.1245662161437199E-2</v>
      </c>
      <c r="AL67">
        <v>4.6301869094672002E-2</v>
      </c>
      <c r="AM67">
        <v>3.4593313941272101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52467.282678844196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-0.24880359203091656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1584030088.40645</v>
      </c>
      <c r="BY67">
        <v>400.26954838709702</v>
      </c>
      <c r="BZ67">
        <v>400.03509677419402</v>
      </c>
      <c r="CA67">
        <v>28.137535483871002</v>
      </c>
      <c r="CB67">
        <v>27.800677419354798</v>
      </c>
      <c r="CC67">
        <v>400.01716129032297</v>
      </c>
      <c r="CD67">
        <v>99.488561290322593</v>
      </c>
      <c r="CE67">
        <v>0.20000916129032301</v>
      </c>
      <c r="CF67">
        <v>27.731719354838699</v>
      </c>
      <c r="CG67">
        <v>27.493264516128999</v>
      </c>
      <c r="CH67">
        <v>999.9</v>
      </c>
      <c r="CI67">
        <v>0</v>
      </c>
      <c r="CJ67">
        <v>0</v>
      </c>
      <c r="CK67">
        <v>9997.7241935483908</v>
      </c>
      <c r="CL67">
        <v>0</v>
      </c>
      <c r="CM67">
        <v>0.21165100000000001</v>
      </c>
      <c r="CN67">
        <v>0</v>
      </c>
      <c r="CO67">
        <v>0</v>
      </c>
      <c r="CP67">
        <v>0</v>
      </c>
      <c r="CQ67">
        <v>0</v>
      </c>
      <c r="CR67">
        <v>1.6645161290322601</v>
      </c>
      <c r="CS67">
        <v>0</v>
      </c>
      <c r="CT67">
        <v>167.31935483871001</v>
      </c>
      <c r="CU67">
        <v>-2.0709677419354802</v>
      </c>
      <c r="CV67">
        <v>38.061999999999998</v>
      </c>
      <c r="CW67">
        <v>43.467483870967698</v>
      </c>
      <c r="CX67">
        <v>40.685096774193497</v>
      </c>
      <c r="CY67">
        <v>42.120935483871001</v>
      </c>
      <c r="CZ67">
        <v>39.003999999999998</v>
      </c>
      <c r="DA67">
        <v>0</v>
      </c>
      <c r="DB67">
        <v>0</v>
      </c>
      <c r="DC67">
        <v>0</v>
      </c>
      <c r="DD67">
        <v>13098.1000001431</v>
      </c>
      <c r="DE67">
        <v>1.78076923076923</v>
      </c>
      <c r="DF67">
        <v>-20.933333499959399</v>
      </c>
      <c r="DG67">
        <v>332.81025652747098</v>
      </c>
      <c r="DH67">
        <v>169.065384615385</v>
      </c>
      <c r="DI67">
        <v>15</v>
      </c>
      <c r="DJ67">
        <v>100</v>
      </c>
      <c r="DK67">
        <v>100</v>
      </c>
      <c r="DL67">
        <v>1.97</v>
      </c>
      <c r="DM67">
        <v>0.315</v>
      </c>
      <c r="DN67">
        <v>2</v>
      </c>
      <c r="DO67">
        <v>403.17899999999997</v>
      </c>
      <c r="DP67">
        <v>598.55600000000004</v>
      </c>
      <c r="DQ67">
        <v>26.4636</v>
      </c>
      <c r="DR67">
        <v>31.737300000000001</v>
      </c>
      <c r="DS67">
        <v>30.000299999999999</v>
      </c>
      <c r="DT67">
        <v>31.680499999999999</v>
      </c>
      <c r="DU67">
        <v>31.715499999999999</v>
      </c>
      <c r="DV67">
        <v>20.9209</v>
      </c>
      <c r="DW67">
        <v>22.965299999999999</v>
      </c>
      <c r="DX67">
        <v>45.434600000000003</v>
      </c>
      <c r="DY67">
        <v>26.465399999999999</v>
      </c>
      <c r="DZ67">
        <v>400</v>
      </c>
      <c r="EA67">
        <v>27.858000000000001</v>
      </c>
      <c r="EB67">
        <v>100.166</v>
      </c>
      <c r="EC67">
        <v>100.55500000000001</v>
      </c>
    </row>
    <row r="68" spans="1:133" x14ac:dyDescent="0.35">
      <c r="A68">
        <v>52</v>
      </c>
      <c r="B68">
        <v>1584030106.5999999</v>
      </c>
      <c r="C68">
        <v>530.5</v>
      </c>
      <c r="D68" t="s">
        <v>342</v>
      </c>
      <c r="E68" t="s">
        <v>343</v>
      </c>
      <c r="F68" t="s">
        <v>233</v>
      </c>
      <c r="G68">
        <v>20200312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1584030098.40645</v>
      </c>
      <c r="O68">
        <f t="shared" si="0"/>
        <v>2.2852689429414419E-4</v>
      </c>
      <c r="P68">
        <f t="shared" si="1"/>
        <v>-0.26525940340252563</v>
      </c>
      <c r="Q68">
        <f t="shared" si="2"/>
        <v>400.25077419354801</v>
      </c>
      <c r="R68">
        <f t="shared" si="3"/>
        <v>411.24889229275419</v>
      </c>
      <c r="S68">
        <f t="shared" si="4"/>
        <v>40.996157779443593</v>
      </c>
      <c r="T68">
        <f t="shared" si="5"/>
        <v>39.899788662536544</v>
      </c>
      <c r="U68">
        <f t="shared" si="6"/>
        <v>2.5233910718304588E-2</v>
      </c>
      <c r="V68">
        <f t="shared" si="7"/>
        <v>2.2531110281116957</v>
      </c>
      <c r="W68">
        <f t="shared" si="8"/>
        <v>2.5077953171888587E-2</v>
      </c>
      <c r="X68">
        <f t="shared" si="9"/>
        <v>1.56876524324242E-2</v>
      </c>
      <c r="Y68">
        <f t="shared" si="10"/>
        <v>0</v>
      </c>
      <c r="Z68">
        <f t="shared" si="11"/>
        <v>27.654733245898719</v>
      </c>
      <c r="AA68">
        <f t="shared" si="12"/>
        <v>27.492264516129001</v>
      </c>
      <c r="AB68">
        <f t="shared" si="13"/>
        <v>3.6839551701250883</v>
      </c>
      <c r="AC68">
        <f t="shared" si="14"/>
        <v>75.0911367214579</v>
      </c>
      <c r="AD68">
        <f t="shared" si="15"/>
        <v>2.8051078499150579</v>
      </c>
      <c r="AE68">
        <f t="shared" si="16"/>
        <v>3.7356044566488436</v>
      </c>
      <c r="AF68">
        <f t="shared" si="17"/>
        <v>0.87884732021003042</v>
      </c>
      <c r="AG68">
        <f t="shared" si="18"/>
        <v>-10.078036038371758</v>
      </c>
      <c r="AH68">
        <f t="shared" si="19"/>
        <v>28.926250964030171</v>
      </c>
      <c r="AI68">
        <f t="shared" si="20"/>
        <v>2.787641218533504</v>
      </c>
      <c r="AJ68">
        <f t="shared" si="21"/>
        <v>21.635856144191916</v>
      </c>
      <c r="AK68">
        <v>-4.1267553106011601E-2</v>
      </c>
      <c r="AL68">
        <v>4.6326443597708898E-2</v>
      </c>
      <c r="AM68">
        <v>3.4607842783418601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52494.187367904888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-0.26525940340252563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1584030098.40645</v>
      </c>
      <c r="BY68">
        <v>400.25077419354801</v>
      </c>
      <c r="BZ68">
        <v>399.990096774194</v>
      </c>
      <c r="CA68">
        <v>28.139161290322601</v>
      </c>
      <c r="CB68">
        <v>27.806029032258099</v>
      </c>
      <c r="CC68">
        <v>400.01470967741898</v>
      </c>
      <c r="CD68">
        <v>99.487003225806404</v>
      </c>
      <c r="CE68">
        <v>0.199971129032258</v>
      </c>
      <c r="CF68">
        <v>27.730399999999999</v>
      </c>
      <c r="CG68">
        <v>27.492264516129001</v>
      </c>
      <c r="CH68">
        <v>999.9</v>
      </c>
      <c r="CI68">
        <v>0</v>
      </c>
      <c r="CJ68">
        <v>0</v>
      </c>
      <c r="CK68">
        <v>10003.1870967742</v>
      </c>
      <c r="CL68">
        <v>0</v>
      </c>
      <c r="CM68">
        <v>0.21165100000000001</v>
      </c>
      <c r="CN68">
        <v>0</v>
      </c>
      <c r="CO68">
        <v>0</v>
      </c>
      <c r="CP68">
        <v>0</v>
      </c>
      <c r="CQ68">
        <v>0</v>
      </c>
      <c r="CR68">
        <v>2.3935483870967702</v>
      </c>
      <c r="CS68">
        <v>0</v>
      </c>
      <c r="CT68">
        <v>215.009677419355</v>
      </c>
      <c r="CU68">
        <v>-2.1870967741935501</v>
      </c>
      <c r="CV68">
        <v>38.066064516129003</v>
      </c>
      <c r="CW68">
        <v>43.467483870967698</v>
      </c>
      <c r="CX68">
        <v>40.709419354838701</v>
      </c>
      <c r="CY68">
        <v>42.125</v>
      </c>
      <c r="CZ68">
        <v>39.008000000000003</v>
      </c>
      <c r="DA68">
        <v>0</v>
      </c>
      <c r="DB68">
        <v>0</v>
      </c>
      <c r="DC68">
        <v>0</v>
      </c>
      <c r="DD68">
        <v>13108.2999999523</v>
      </c>
      <c r="DE68">
        <v>2.3346153846153799</v>
      </c>
      <c r="DF68">
        <v>38.895726664560399</v>
      </c>
      <c r="DG68">
        <v>148.96410214746399</v>
      </c>
      <c r="DH68">
        <v>218.96923076923099</v>
      </c>
      <c r="DI68">
        <v>15</v>
      </c>
      <c r="DJ68">
        <v>100</v>
      </c>
      <c r="DK68">
        <v>100</v>
      </c>
      <c r="DL68">
        <v>1.97</v>
      </c>
      <c r="DM68">
        <v>0.315</v>
      </c>
      <c r="DN68">
        <v>2</v>
      </c>
      <c r="DO68">
        <v>403.22800000000001</v>
      </c>
      <c r="DP68">
        <v>598.51</v>
      </c>
      <c r="DQ68">
        <v>26.471599999999999</v>
      </c>
      <c r="DR68">
        <v>31.742799999999999</v>
      </c>
      <c r="DS68">
        <v>30.000299999999999</v>
      </c>
      <c r="DT68">
        <v>31.686199999999999</v>
      </c>
      <c r="DU68">
        <v>31.7211</v>
      </c>
      <c r="DV68">
        <v>20.923999999999999</v>
      </c>
      <c r="DW68">
        <v>22.965299999999999</v>
      </c>
      <c r="DX68">
        <v>45.434600000000003</v>
      </c>
      <c r="DY68">
        <v>26.474299999999999</v>
      </c>
      <c r="DZ68">
        <v>400</v>
      </c>
      <c r="EA68">
        <v>27.862200000000001</v>
      </c>
      <c r="EB68">
        <v>100.166</v>
      </c>
      <c r="EC68">
        <v>100.55500000000001</v>
      </c>
    </row>
    <row r="69" spans="1:133" x14ac:dyDescent="0.35">
      <c r="A69">
        <v>53</v>
      </c>
      <c r="B69">
        <v>1584030116.5999999</v>
      </c>
      <c r="C69">
        <v>540.5</v>
      </c>
      <c r="D69" t="s">
        <v>344</v>
      </c>
      <c r="E69" t="s">
        <v>345</v>
      </c>
      <c r="F69" t="s">
        <v>233</v>
      </c>
      <c r="G69">
        <v>20200312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1584030108.40645</v>
      </c>
      <c r="O69">
        <f t="shared" si="0"/>
        <v>2.2696553812072296E-4</v>
      </c>
      <c r="P69">
        <f t="shared" si="1"/>
        <v>-0.2246237871814695</v>
      </c>
      <c r="Q69">
        <f t="shared" si="2"/>
        <v>400.20367741935502</v>
      </c>
      <c r="R69">
        <f t="shared" si="3"/>
        <v>408.72797128846639</v>
      </c>
      <c r="S69">
        <f t="shared" si="4"/>
        <v>40.744874925087402</v>
      </c>
      <c r="T69">
        <f t="shared" si="5"/>
        <v>39.89511344087397</v>
      </c>
      <c r="U69">
        <f t="shared" si="6"/>
        <v>2.5062826748708619E-2</v>
      </c>
      <c r="V69">
        <f t="shared" si="7"/>
        <v>2.252173012677503</v>
      </c>
      <c r="W69">
        <f t="shared" si="8"/>
        <v>2.4908906179685306E-2</v>
      </c>
      <c r="X69">
        <f t="shared" si="9"/>
        <v>1.5581816599125373E-2</v>
      </c>
      <c r="Y69">
        <f t="shared" si="10"/>
        <v>0</v>
      </c>
      <c r="Z69">
        <f t="shared" si="11"/>
        <v>27.655270067303793</v>
      </c>
      <c r="AA69">
        <f t="shared" si="12"/>
        <v>27.493167741935501</v>
      </c>
      <c r="AB69">
        <f t="shared" si="13"/>
        <v>3.6841498875641121</v>
      </c>
      <c r="AC69">
        <f t="shared" si="14"/>
        <v>75.09834746149798</v>
      </c>
      <c r="AD69">
        <f t="shared" si="15"/>
        <v>2.8053851439513613</v>
      </c>
      <c r="AE69">
        <f t="shared" si="16"/>
        <v>3.7356150152167444</v>
      </c>
      <c r="AF69">
        <f t="shared" si="17"/>
        <v>0.87876474361275081</v>
      </c>
      <c r="AG69">
        <f t="shared" si="18"/>
        <v>-10.009180231123882</v>
      </c>
      <c r="AH69">
        <f t="shared" si="19"/>
        <v>28.810414593240388</v>
      </c>
      <c r="AI69">
        <f t="shared" si="20"/>
        <v>2.7776475649815495</v>
      </c>
      <c r="AJ69">
        <f t="shared" si="21"/>
        <v>21.578881927098056</v>
      </c>
      <c r="AK69">
        <v>-4.1242273523048802E-2</v>
      </c>
      <c r="AL69">
        <v>4.629806505122E-2</v>
      </c>
      <c r="AM69">
        <v>3.45910646919994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52463.336756444129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-0.2246237871814695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1584030108.40645</v>
      </c>
      <c r="BY69">
        <v>400.20367741935502</v>
      </c>
      <c r="BZ69">
        <v>400.00299999999999</v>
      </c>
      <c r="CA69">
        <v>28.141929032258101</v>
      </c>
      <c r="CB69">
        <v>27.811077419354799</v>
      </c>
      <c r="CC69">
        <v>400.01912903225798</v>
      </c>
      <c r="CD69">
        <v>99.487029032258107</v>
      </c>
      <c r="CE69">
        <v>0.19999458064516101</v>
      </c>
      <c r="CF69">
        <v>27.7304483870968</v>
      </c>
      <c r="CG69">
        <v>27.493167741935501</v>
      </c>
      <c r="CH69">
        <v>999.9</v>
      </c>
      <c r="CI69">
        <v>0</v>
      </c>
      <c r="CJ69">
        <v>0</v>
      </c>
      <c r="CK69">
        <v>9997.0567741935502</v>
      </c>
      <c r="CL69">
        <v>0</v>
      </c>
      <c r="CM69">
        <v>0.21165100000000001</v>
      </c>
      <c r="CN69">
        <v>0</v>
      </c>
      <c r="CO69">
        <v>0</v>
      </c>
      <c r="CP69">
        <v>0</v>
      </c>
      <c r="CQ69">
        <v>0</v>
      </c>
      <c r="CR69">
        <v>3.0806451612903198</v>
      </c>
      <c r="CS69">
        <v>0</v>
      </c>
      <c r="CT69">
        <v>286.76451612903202</v>
      </c>
      <c r="CU69">
        <v>-2.08709677419355</v>
      </c>
      <c r="CV69">
        <v>38.061999999999998</v>
      </c>
      <c r="CW69">
        <v>43.4796774193548</v>
      </c>
      <c r="CX69">
        <v>40.711548387096798</v>
      </c>
      <c r="CY69">
        <v>42.125</v>
      </c>
      <c r="CZ69">
        <v>39.012</v>
      </c>
      <c r="DA69">
        <v>0</v>
      </c>
      <c r="DB69">
        <v>0</v>
      </c>
      <c r="DC69">
        <v>0</v>
      </c>
      <c r="DD69">
        <v>13118.5</v>
      </c>
      <c r="DE69">
        <v>4.0769230769230802</v>
      </c>
      <c r="DF69">
        <v>-23.247863504546</v>
      </c>
      <c r="DG69">
        <v>1136.9743596411399</v>
      </c>
      <c r="DH69">
        <v>300.14230769230801</v>
      </c>
      <c r="DI69">
        <v>15</v>
      </c>
      <c r="DJ69">
        <v>100</v>
      </c>
      <c r="DK69">
        <v>100</v>
      </c>
      <c r="DL69">
        <v>1.97</v>
      </c>
      <c r="DM69">
        <v>0.315</v>
      </c>
      <c r="DN69">
        <v>2</v>
      </c>
      <c r="DO69">
        <v>403.267</v>
      </c>
      <c r="DP69">
        <v>598.49099999999999</v>
      </c>
      <c r="DQ69">
        <v>26.485800000000001</v>
      </c>
      <c r="DR69">
        <v>31.747699999999998</v>
      </c>
      <c r="DS69">
        <v>30.0002</v>
      </c>
      <c r="DT69">
        <v>31.692399999999999</v>
      </c>
      <c r="DU69">
        <v>31.727399999999999</v>
      </c>
      <c r="DV69">
        <v>20.922599999999999</v>
      </c>
      <c r="DW69">
        <v>22.965299999999999</v>
      </c>
      <c r="DX69">
        <v>45.434600000000003</v>
      </c>
      <c r="DY69">
        <v>26.485600000000002</v>
      </c>
      <c r="DZ69">
        <v>400</v>
      </c>
      <c r="EA69">
        <v>27.860900000000001</v>
      </c>
      <c r="EB69">
        <v>100.16500000000001</v>
      </c>
      <c r="EC69">
        <v>100.54900000000001</v>
      </c>
    </row>
    <row r="70" spans="1:133" x14ac:dyDescent="0.35">
      <c r="A70">
        <v>54</v>
      </c>
      <c r="B70">
        <v>1584030126.5999999</v>
      </c>
      <c r="C70">
        <v>550.5</v>
      </c>
      <c r="D70" t="s">
        <v>346</v>
      </c>
      <c r="E70" t="s">
        <v>347</v>
      </c>
      <c r="F70" t="s">
        <v>233</v>
      </c>
      <c r="G70">
        <v>20200312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1584030118.40645</v>
      </c>
      <c r="O70">
        <f t="shared" si="0"/>
        <v>2.2520135534698547E-4</v>
      </c>
      <c r="P70">
        <f t="shared" si="1"/>
        <v>-0.24409161342905805</v>
      </c>
      <c r="Q70">
        <f t="shared" si="2"/>
        <v>400.21809677419299</v>
      </c>
      <c r="R70">
        <f t="shared" si="3"/>
        <v>410.10473775343041</v>
      </c>
      <c r="S70">
        <f t="shared" si="4"/>
        <v>40.882570084836345</v>
      </c>
      <c r="T70">
        <f t="shared" si="5"/>
        <v>39.896989437922919</v>
      </c>
      <c r="U70">
        <f t="shared" si="6"/>
        <v>2.4866077222607984E-2</v>
      </c>
      <c r="V70">
        <f t="shared" si="7"/>
        <v>2.2519451007311666</v>
      </c>
      <c r="W70">
        <f t="shared" si="8"/>
        <v>2.4714540680333477E-2</v>
      </c>
      <c r="X70">
        <f t="shared" si="9"/>
        <v>1.5460125784675885E-2</v>
      </c>
      <c r="Y70">
        <f t="shared" si="10"/>
        <v>0</v>
      </c>
      <c r="Z70">
        <f t="shared" si="11"/>
        <v>27.658838055353577</v>
      </c>
      <c r="AA70">
        <f t="shared" si="12"/>
        <v>27.4950677419355</v>
      </c>
      <c r="AB70">
        <f t="shared" si="13"/>
        <v>3.6845595189243481</v>
      </c>
      <c r="AC70">
        <f t="shared" si="14"/>
        <v>75.095308663583509</v>
      </c>
      <c r="AD70">
        <f t="shared" si="15"/>
        <v>2.8057616756388422</v>
      </c>
      <c r="AE70">
        <f t="shared" si="16"/>
        <v>3.7362675852472518</v>
      </c>
      <c r="AF70">
        <f t="shared" si="17"/>
        <v>0.87879784328550592</v>
      </c>
      <c r="AG70">
        <f t="shared" si="18"/>
        <v>-9.9313797708020584</v>
      </c>
      <c r="AH70">
        <f t="shared" si="19"/>
        <v>28.939871726696946</v>
      </c>
      <c r="AI70">
        <f t="shared" si="20"/>
        <v>2.7904791621815397</v>
      </c>
      <c r="AJ70">
        <f t="shared" si="21"/>
        <v>21.798971118076427</v>
      </c>
      <c r="AK70">
        <v>-4.1236132721431999E-2</v>
      </c>
      <c r="AL70">
        <v>4.6291171463441402E-2</v>
      </c>
      <c r="AM70">
        <v>3.4586988499220701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52455.345592802834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-0.24409161342905805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1584030118.40645</v>
      </c>
      <c r="BY70">
        <v>400.21809677419299</v>
      </c>
      <c r="BZ70">
        <v>399.987161290323</v>
      </c>
      <c r="CA70">
        <v>28.1453967741935</v>
      </c>
      <c r="CB70">
        <v>27.817112903225802</v>
      </c>
      <c r="CC70">
        <v>400.01290322580599</v>
      </c>
      <c r="CD70">
        <v>99.488119354838702</v>
      </c>
      <c r="CE70">
        <v>0.200000096774194</v>
      </c>
      <c r="CF70">
        <v>27.733438709677401</v>
      </c>
      <c r="CG70">
        <v>27.4950677419355</v>
      </c>
      <c r="CH70">
        <v>999.9</v>
      </c>
      <c r="CI70">
        <v>0</v>
      </c>
      <c r="CJ70">
        <v>0</v>
      </c>
      <c r="CK70">
        <v>9995.4587096774194</v>
      </c>
      <c r="CL70">
        <v>0</v>
      </c>
      <c r="CM70">
        <v>0.21165100000000001</v>
      </c>
      <c r="CN70">
        <v>0</v>
      </c>
      <c r="CO70">
        <v>0</v>
      </c>
      <c r="CP70">
        <v>0</v>
      </c>
      <c r="CQ70">
        <v>0</v>
      </c>
      <c r="CR70">
        <v>2.1419354838709701</v>
      </c>
      <c r="CS70">
        <v>0</v>
      </c>
      <c r="CT70">
        <v>453.07096774193599</v>
      </c>
      <c r="CU70">
        <v>-2.08387096774194</v>
      </c>
      <c r="CV70">
        <v>38.078258064516099</v>
      </c>
      <c r="CW70">
        <v>43.495935483871001</v>
      </c>
      <c r="CX70">
        <v>40.735774193548401</v>
      </c>
      <c r="CY70">
        <v>42.133000000000003</v>
      </c>
      <c r="CZ70">
        <v>39.012</v>
      </c>
      <c r="DA70">
        <v>0</v>
      </c>
      <c r="DB70">
        <v>0</v>
      </c>
      <c r="DC70">
        <v>0</v>
      </c>
      <c r="DD70">
        <v>13128.1000001431</v>
      </c>
      <c r="DE70">
        <v>2.37692307692308</v>
      </c>
      <c r="DF70">
        <v>7.7538460209631497</v>
      </c>
      <c r="DG70">
        <v>661.82905878527095</v>
      </c>
      <c r="DH70">
        <v>463.95769230769201</v>
      </c>
      <c r="DI70">
        <v>15</v>
      </c>
      <c r="DJ70">
        <v>100</v>
      </c>
      <c r="DK70">
        <v>100</v>
      </c>
      <c r="DL70">
        <v>1.97</v>
      </c>
      <c r="DM70">
        <v>0.315</v>
      </c>
      <c r="DN70">
        <v>2</v>
      </c>
      <c r="DO70">
        <v>403.23500000000001</v>
      </c>
      <c r="DP70">
        <v>598.54899999999998</v>
      </c>
      <c r="DQ70">
        <v>26.4939</v>
      </c>
      <c r="DR70">
        <v>31.752600000000001</v>
      </c>
      <c r="DS70">
        <v>30.000299999999999</v>
      </c>
      <c r="DT70">
        <v>31.698</v>
      </c>
      <c r="DU70">
        <v>31.732900000000001</v>
      </c>
      <c r="DV70">
        <v>20.926400000000001</v>
      </c>
      <c r="DW70">
        <v>22.965299999999999</v>
      </c>
      <c r="DX70">
        <v>45.063800000000001</v>
      </c>
      <c r="DY70">
        <v>26.495899999999999</v>
      </c>
      <c r="DZ70">
        <v>400</v>
      </c>
      <c r="EA70">
        <v>27.8642</v>
      </c>
      <c r="EB70">
        <v>100.161</v>
      </c>
      <c r="EC70">
        <v>100.55200000000001</v>
      </c>
    </row>
    <row r="71" spans="1:133" x14ac:dyDescent="0.35">
      <c r="A71">
        <v>55</v>
      </c>
      <c r="B71">
        <v>1584030136.5999999</v>
      </c>
      <c r="C71">
        <v>560.5</v>
      </c>
      <c r="D71" t="s">
        <v>348</v>
      </c>
      <c r="E71" t="s">
        <v>349</v>
      </c>
      <c r="F71" t="s">
        <v>233</v>
      </c>
      <c r="G71">
        <v>20200312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1584030128.40645</v>
      </c>
      <c r="O71">
        <f t="shared" si="0"/>
        <v>2.3369000809310756E-4</v>
      </c>
      <c r="P71">
        <f t="shared" si="1"/>
        <v>-0.24921022178857016</v>
      </c>
      <c r="Q71">
        <f t="shared" si="2"/>
        <v>400.22838709677399</v>
      </c>
      <c r="R71">
        <f t="shared" si="3"/>
        <v>409.86746594220375</v>
      </c>
      <c r="S71">
        <f t="shared" si="4"/>
        <v>40.859132190368165</v>
      </c>
      <c r="T71">
        <f t="shared" si="5"/>
        <v>39.898225484017551</v>
      </c>
      <c r="U71">
        <f t="shared" si="6"/>
        <v>2.5794345562048526E-2</v>
      </c>
      <c r="V71">
        <f t="shared" si="7"/>
        <v>2.2526052575682787</v>
      </c>
      <c r="W71">
        <f t="shared" si="8"/>
        <v>2.5631371384851279E-2</v>
      </c>
      <c r="X71">
        <f t="shared" si="9"/>
        <v>1.603416374536823E-2</v>
      </c>
      <c r="Y71">
        <f t="shared" si="10"/>
        <v>0</v>
      </c>
      <c r="Z71">
        <f t="shared" si="11"/>
        <v>27.658282412969893</v>
      </c>
      <c r="AA71">
        <f t="shared" si="12"/>
        <v>27.497851612903201</v>
      </c>
      <c r="AB71">
        <f t="shared" si="13"/>
        <v>3.6851597806295442</v>
      </c>
      <c r="AC71">
        <f t="shared" si="14"/>
        <v>75.087990287244537</v>
      </c>
      <c r="AD71">
        <f t="shared" si="15"/>
        <v>2.8058546022698847</v>
      </c>
      <c r="AE71">
        <f t="shared" si="16"/>
        <v>3.7367554938363097</v>
      </c>
      <c r="AF71">
        <f t="shared" si="17"/>
        <v>0.87930517835965949</v>
      </c>
      <c r="AG71">
        <f t="shared" si="18"/>
        <v>-10.305729356906044</v>
      </c>
      <c r="AH71">
        <f t="shared" si="19"/>
        <v>28.881757963804482</v>
      </c>
      <c r="AI71">
        <f t="shared" si="20"/>
        <v>2.7841292196615552</v>
      </c>
      <c r="AJ71">
        <f t="shared" si="21"/>
        <v>21.360157826559991</v>
      </c>
      <c r="AK71">
        <v>-4.1253921367390103E-2</v>
      </c>
      <c r="AL71">
        <v>4.6311140776900399E-2</v>
      </c>
      <c r="AM71">
        <v>3.45987958213292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52476.67186058926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-0.24921022178857016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1584030128.40645</v>
      </c>
      <c r="BY71">
        <v>400.22838709677399</v>
      </c>
      <c r="BZ71">
        <v>399.99487096774197</v>
      </c>
      <c r="CA71">
        <v>28.146180645161301</v>
      </c>
      <c r="CB71">
        <v>27.805519354838701</v>
      </c>
      <c r="CC71">
        <v>400.008806451613</v>
      </c>
      <c r="CD71">
        <v>99.488661290322597</v>
      </c>
      <c r="CE71">
        <v>0.19998341935483899</v>
      </c>
      <c r="CF71">
        <v>27.735674193548402</v>
      </c>
      <c r="CG71">
        <v>27.497851612903201</v>
      </c>
      <c r="CH71">
        <v>999.9</v>
      </c>
      <c r="CI71">
        <v>0</v>
      </c>
      <c r="CJ71">
        <v>0</v>
      </c>
      <c r="CK71">
        <v>9999.7161290322601</v>
      </c>
      <c r="CL71">
        <v>0</v>
      </c>
      <c r="CM71">
        <v>0.21165100000000001</v>
      </c>
      <c r="CN71">
        <v>0</v>
      </c>
      <c r="CO71">
        <v>0</v>
      </c>
      <c r="CP71">
        <v>0</v>
      </c>
      <c r="CQ71">
        <v>0</v>
      </c>
      <c r="CR71">
        <v>2.08709677419355</v>
      </c>
      <c r="CS71">
        <v>0</v>
      </c>
      <c r="CT71">
        <v>489.27419354838702</v>
      </c>
      <c r="CU71">
        <v>-2.00322580645161</v>
      </c>
      <c r="CV71">
        <v>38.086387096774203</v>
      </c>
      <c r="CW71">
        <v>43.477645161290297</v>
      </c>
      <c r="CX71">
        <v>40.741741935483901</v>
      </c>
      <c r="CY71">
        <v>42.128999999999998</v>
      </c>
      <c r="CZ71">
        <v>39.003999999999998</v>
      </c>
      <c r="DA71">
        <v>0</v>
      </c>
      <c r="DB71">
        <v>0</v>
      </c>
      <c r="DC71">
        <v>0</v>
      </c>
      <c r="DD71">
        <v>13138.2999999523</v>
      </c>
      <c r="DE71">
        <v>1.2923076923076899</v>
      </c>
      <c r="DF71">
        <v>-6.68034138701094</v>
      </c>
      <c r="DG71">
        <v>-234.98119637568101</v>
      </c>
      <c r="DH71">
        <v>486.907692307692</v>
      </c>
      <c r="DI71">
        <v>15</v>
      </c>
      <c r="DJ71">
        <v>100</v>
      </c>
      <c r="DK71">
        <v>100</v>
      </c>
      <c r="DL71">
        <v>1.97</v>
      </c>
      <c r="DM71">
        <v>0.315</v>
      </c>
      <c r="DN71">
        <v>2</v>
      </c>
      <c r="DO71">
        <v>403.27800000000002</v>
      </c>
      <c r="DP71">
        <v>598.51599999999996</v>
      </c>
      <c r="DQ71">
        <v>26.481100000000001</v>
      </c>
      <c r="DR71">
        <v>31.7575</v>
      </c>
      <c r="DS71">
        <v>30.000499999999999</v>
      </c>
      <c r="DT71">
        <v>31.7029</v>
      </c>
      <c r="DU71">
        <v>31.7379</v>
      </c>
      <c r="DV71">
        <v>20.923500000000001</v>
      </c>
      <c r="DW71">
        <v>22.6876</v>
      </c>
      <c r="DX71">
        <v>45.063800000000001</v>
      </c>
      <c r="DY71">
        <v>26.4663</v>
      </c>
      <c r="DZ71">
        <v>400</v>
      </c>
      <c r="EA71">
        <v>27.871600000000001</v>
      </c>
      <c r="EB71">
        <v>100.16200000000001</v>
      </c>
      <c r="EC71">
        <v>100.551</v>
      </c>
    </row>
    <row r="72" spans="1:133" x14ac:dyDescent="0.35">
      <c r="A72">
        <v>56</v>
      </c>
      <c r="B72">
        <v>1584030146.5999999</v>
      </c>
      <c r="C72">
        <v>570.5</v>
      </c>
      <c r="D72" t="s">
        <v>350</v>
      </c>
      <c r="E72" t="s">
        <v>351</v>
      </c>
      <c r="F72" t="s">
        <v>233</v>
      </c>
      <c r="G72">
        <v>20200312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1584030138.40645</v>
      </c>
      <c r="O72">
        <f t="shared" si="0"/>
        <v>2.2858848569536381E-4</v>
      </c>
      <c r="P72">
        <f t="shared" si="1"/>
        <v>-0.24784201376207576</v>
      </c>
      <c r="Q72">
        <f t="shared" si="2"/>
        <v>400.24361290322599</v>
      </c>
      <c r="R72">
        <f t="shared" si="3"/>
        <v>410.14866795496647</v>
      </c>
      <c r="S72">
        <f t="shared" si="4"/>
        <v>40.88573025694501</v>
      </c>
      <c r="T72">
        <f t="shared" si="5"/>
        <v>39.898343388069165</v>
      </c>
      <c r="U72">
        <f t="shared" si="6"/>
        <v>2.5206441658880311E-2</v>
      </c>
      <c r="V72">
        <f t="shared" si="7"/>
        <v>2.2532119801334085</v>
      </c>
      <c r="W72">
        <f t="shared" si="8"/>
        <v>2.5050829267148002E-2</v>
      </c>
      <c r="X72">
        <f t="shared" si="9"/>
        <v>1.567066924928481E-2</v>
      </c>
      <c r="Y72">
        <f t="shared" si="10"/>
        <v>0</v>
      </c>
      <c r="Z72">
        <f t="shared" si="11"/>
        <v>27.662858421648561</v>
      </c>
      <c r="AA72">
        <f t="shared" si="12"/>
        <v>27.497906451612899</v>
      </c>
      <c r="AB72">
        <f t="shared" si="13"/>
        <v>3.6851716058770876</v>
      </c>
      <c r="AC72">
        <f t="shared" si="14"/>
        <v>75.056775996721655</v>
      </c>
      <c r="AD72">
        <f t="shared" si="15"/>
        <v>2.8051580442194588</v>
      </c>
      <c r="AE72">
        <f t="shared" si="16"/>
        <v>3.7373814781785764</v>
      </c>
      <c r="AF72">
        <f t="shared" si="17"/>
        <v>0.88001356165762878</v>
      </c>
      <c r="AG72">
        <f t="shared" si="18"/>
        <v>-10.080752219165545</v>
      </c>
      <c r="AH72">
        <f t="shared" si="19"/>
        <v>29.231234933131457</v>
      </c>
      <c r="AI72">
        <f t="shared" si="20"/>
        <v>2.8171002628719726</v>
      </c>
      <c r="AJ72">
        <f t="shared" si="21"/>
        <v>21.967582976837885</v>
      </c>
      <c r="AK72">
        <v>-4.1270274339521101E-2</v>
      </c>
      <c r="AL72">
        <v>4.6329498420716403E-2</v>
      </c>
      <c r="AM72">
        <v>3.4609648658318699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52496.0460994573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-0.24784201376207576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1584030138.40645</v>
      </c>
      <c r="BY72">
        <v>400.24361290322599</v>
      </c>
      <c r="BZ72">
        <v>400.00909677419401</v>
      </c>
      <c r="CA72">
        <v>28.140180645161301</v>
      </c>
      <c r="CB72">
        <v>27.806961290322601</v>
      </c>
      <c r="CC72">
        <v>400.017516129032</v>
      </c>
      <c r="CD72">
        <v>99.485164516129004</v>
      </c>
      <c r="CE72">
        <v>0.19998248387096801</v>
      </c>
      <c r="CF72">
        <v>27.738541935483902</v>
      </c>
      <c r="CG72">
        <v>27.497906451612899</v>
      </c>
      <c r="CH72">
        <v>999.9</v>
      </c>
      <c r="CI72">
        <v>0</v>
      </c>
      <c r="CJ72">
        <v>0</v>
      </c>
      <c r="CK72">
        <v>10004.0316129032</v>
      </c>
      <c r="CL72">
        <v>0</v>
      </c>
      <c r="CM72">
        <v>0.21165100000000001</v>
      </c>
      <c r="CN72">
        <v>0</v>
      </c>
      <c r="CO72">
        <v>0</v>
      </c>
      <c r="CP72">
        <v>0</v>
      </c>
      <c r="CQ72">
        <v>0</v>
      </c>
      <c r="CR72">
        <v>1.3193548387096801</v>
      </c>
      <c r="CS72">
        <v>0</v>
      </c>
      <c r="CT72">
        <v>460.00645161290299</v>
      </c>
      <c r="CU72">
        <v>-1.5354838709677401</v>
      </c>
      <c r="CV72">
        <v>38.070129032258102</v>
      </c>
      <c r="CW72">
        <v>43.473580645161299</v>
      </c>
      <c r="CX72">
        <v>40.749806451612898</v>
      </c>
      <c r="CY72">
        <v>42.125</v>
      </c>
      <c r="CZ72">
        <v>39</v>
      </c>
      <c r="DA72">
        <v>0</v>
      </c>
      <c r="DB72">
        <v>0</v>
      </c>
      <c r="DC72">
        <v>0</v>
      </c>
      <c r="DD72">
        <v>13148.5</v>
      </c>
      <c r="DE72">
        <v>1.12307692307692</v>
      </c>
      <c r="DF72">
        <v>-1.3401707837625201</v>
      </c>
      <c r="DG72">
        <v>164.73504298307901</v>
      </c>
      <c r="DH72">
        <v>456.60384615384601</v>
      </c>
      <c r="DI72">
        <v>15</v>
      </c>
      <c r="DJ72">
        <v>100</v>
      </c>
      <c r="DK72">
        <v>100</v>
      </c>
      <c r="DL72">
        <v>1.97</v>
      </c>
      <c r="DM72">
        <v>0.315</v>
      </c>
      <c r="DN72">
        <v>2</v>
      </c>
      <c r="DO72">
        <v>403.29500000000002</v>
      </c>
      <c r="DP72">
        <v>598.58699999999999</v>
      </c>
      <c r="DQ72">
        <v>26.4693</v>
      </c>
      <c r="DR72">
        <v>31.7624</v>
      </c>
      <c r="DS72">
        <v>30.0002</v>
      </c>
      <c r="DT72">
        <v>31.707799999999999</v>
      </c>
      <c r="DU72">
        <v>31.742799999999999</v>
      </c>
      <c r="DV72">
        <v>20.9236</v>
      </c>
      <c r="DW72">
        <v>22.6876</v>
      </c>
      <c r="DX72">
        <v>45.063800000000001</v>
      </c>
      <c r="DY72">
        <v>26.4727</v>
      </c>
      <c r="DZ72">
        <v>400</v>
      </c>
      <c r="EA72">
        <v>27.878299999999999</v>
      </c>
      <c r="EB72">
        <v>100.161</v>
      </c>
      <c r="EC72">
        <v>100.551</v>
      </c>
    </row>
    <row r="73" spans="1:133" x14ac:dyDescent="0.35">
      <c r="A73">
        <v>57</v>
      </c>
      <c r="B73">
        <v>1584030156.5999999</v>
      </c>
      <c r="C73">
        <v>580.5</v>
      </c>
      <c r="D73" t="s">
        <v>352</v>
      </c>
      <c r="E73" t="s">
        <v>353</v>
      </c>
      <c r="F73" t="s">
        <v>233</v>
      </c>
      <c r="G73">
        <v>20200312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1584030148.40645</v>
      </c>
      <c r="O73">
        <f t="shared" si="0"/>
        <v>2.0329424486747127E-4</v>
      </c>
      <c r="P73">
        <f t="shared" si="1"/>
        <v>-0.24186545780957611</v>
      </c>
      <c r="Q73">
        <f t="shared" si="2"/>
        <v>400.221838709677</v>
      </c>
      <c r="R73">
        <f t="shared" si="3"/>
        <v>411.65763804756278</v>
      </c>
      <c r="S73">
        <f t="shared" si="4"/>
        <v>41.035382004120436</v>
      </c>
      <c r="T73">
        <f t="shared" si="5"/>
        <v>39.895424060965766</v>
      </c>
      <c r="U73">
        <f t="shared" si="6"/>
        <v>2.2398941405202162E-2</v>
      </c>
      <c r="V73">
        <f t="shared" si="7"/>
        <v>2.2527013173784405</v>
      </c>
      <c r="W73">
        <f t="shared" si="8"/>
        <v>2.2275943880739935E-2</v>
      </c>
      <c r="X73">
        <f t="shared" si="9"/>
        <v>1.3933459352186824E-2</v>
      </c>
      <c r="Y73">
        <f t="shared" si="10"/>
        <v>0</v>
      </c>
      <c r="Z73">
        <f t="shared" si="11"/>
        <v>27.67254830428173</v>
      </c>
      <c r="AA73">
        <f t="shared" si="12"/>
        <v>27.498506451612901</v>
      </c>
      <c r="AB73">
        <f t="shared" si="13"/>
        <v>3.6853009901604756</v>
      </c>
      <c r="AC73">
        <f t="shared" si="14"/>
        <v>75.051812380026789</v>
      </c>
      <c r="AD73">
        <f t="shared" si="15"/>
        <v>2.8051902891366489</v>
      </c>
      <c r="AE73">
        <f t="shared" si="16"/>
        <v>3.7376716166859438</v>
      </c>
      <c r="AF73">
        <f t="shared" si="17"/>
        <v>0.88011070102382671</v>
      </c>
      <c r="AG73">
        <f t="shared" si="18"/>
        <v>-8.9652761986554825</v>
      </c>
      <c r="AH73">
        <f t="shared" si="19"/>
        <v>29.313149276035436</v>
      </c>
      <c r="AI73">
        <f t="shared" si="20"/>
        <v>2.8256621853916299</v>
      </c>
      <c r="AJ73">
        <f t="shared" si="21"/>
        <v>23.173535262771583</v>
      </c>
      <c r="AK73">
        <v>-4.1256510197837798E-2</v>
      </c>
      <c r="AL73">
        <v>4.6314046965871901E-2</v>
      </c>
      <c r="AM73">
        <v>3.4600514027053699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52478.982304027872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-0.24186545780957611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1584030148.40645</v>
      </c>
      <c r="BY73">
        <v>400.221838709677</v>
      </c>
      <c r="BZ73">
        <v>399.98109677419399</v>
      </c>
      <c r="CA73">
        <v>28.141032258064499</v>
      </c>
      <c r="CB73">
        <v>27.844687096774202</v>
      </c>
      <c r="CC73">
        <v>400.02003225806499</v>
      </c>
      <c r="CD73">
        <v>99.483296774193605</v>
      </c>
      <c r="CE73">
        <v>0.19997935483870999</v>
      </c>
      <c r="CF73">
        <v>27.739870967741901</v>
      </c>
      <c r="CG73">
        <v>27.498506451612901</v>
      </c>
      <c r="CH73">
        <v>999.9</v>
      </c>
      <c r="CI73">
        <v>0</v>
      </c>
      <c r="CJ73">
        <v>0</v>
      </c>
      <c r="CK73">
        <v>10000.8829032258</v>
      </c>
      <c r="CL73">
        <v>0</v>
      </c>
      <c r="CM73">
        <v>0.21165100000000001</v>
      </c>
      <c r="CN73">
        <v>0</v>
      </c>
      <c r="CO73">
        <v>0</v>
      </c>
      <c r="CP73">
        <v>0</v>
      </c>
      <c r="CQ73">
        <v>0</v>
      </c>
      <c r="CR73">
        <v>2.32258064516129</v>
      </c>
      <c r="CS73">
        <v>0</v>
      </c>
      <c r="CT73">
        <v>491.148387096774</v>
      </c>
      <c r="CU73">
        <v>-1.5548387096774201</v>
      </c>
      <c r="CV73">
        <v>38.070129032258102</v>
      </c>
      <c r="CW73">
        <v>43.483741935483899</v>
      </c>
      <c r="CX73">
        <v>40.747774193548402</v>
      </c>
      <c r="CY73">
        <v>42.133000000000003</v>
      </c>
      <c r="CZ73">
        <v>39</v>
      </c>
      <c r="DA73">
        <v>0</v>
      </c>
      <c r="DB73">
        <v>0</v>
      </c>
      <c r="DC73">
        <v>0</v>
      </c>
      <c r="DD73">
        <v>13158.1000001431</v>
      </c>
      <c r="DE73">
        <v>3.4653846153846199</v>
      </c>
      <c r="DF73">
        <v>34.670085139571299</v>
      </c>
      <c r="DG73">
        <v>-18.447863566932</v>
      </c>
      <c r="DH73">
        <v>492.85384615384601</v>
      </c>
      <c r="DI73">
        <v>15</v>
      </c>
      <c r="DJ73">
        <v>100</v>
      </c>
      <c r="DK73">
        <v>100</v>
      </c>
      <c r="DL73">
        <v>1.97</v>
      </c>
      <c r="DM73">
        <v>0.315</v>
      </c>
      <c r="DN73">
        <v>2</v>
      </c>
      <c r="DO73">
        <v>403.24400000000003</v>
      </c>
      <c r="DP73">
        <v>598.38</v>
      </c>
      <c r="DQ73">
        <v>26.474699999999999</v>
      </c>
      <c r="DR73">
        <v>31.765899999999998</v>
      </c>
      <c r="DS73">
        <v>30.000299999999999</v>
      </c>
      <c r="DT73">
        <v>31.712700000000002</v>
      </c>
      <c r="DU73">
        <v>31.747</v>
      </c>
      <c r="DV73">
        <v>20.927499999999998</v>
      </c>
      <c r="DW73">
        <v>22.6876</v>
      </c>
      <c r="DX73">
        <v>45.063800000000001</v>
      </c>
      <c r="DY73">
        <v>26.475100000000001</v>
      </c>
      <c r="DZ73">
        <v>400</v>
      </c>
      <c r="EA73">
        <v>27.873100000000001</v>
      </c>
      <c r="EB73">
        <v>100.15900000000001</v>
      </c>
      <c r="EC73">
        <v>100.547</v>
      </c>
    </row>
    <row r="74" spans="1:133" x14ac:dyDescent="0.35">
      <c r="A74">
        <v>58</v>
      </c>
      <c r="B74">
        <v>1584030166.5999999</v>
      </c>
      <c r="C74">
        <v>590.5</v>
      </c>
      <c r="D74" t="s">
        <v>354</v>
      </c>
      <c r="E74" t="s">
        <v>355</v>
      </c>
      <c r="F74" t="s">
        <v>233</v>
      </c>
      <c r="G74">
        <v>20200312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1584030158.40645</v>
      </c>
      <c r="O74">
        <f t="shared" si="0"/>
        <v>2.0002512232391141E-4</v>
      </c>
      <c r="P74">
        <f t="shared" si="1"/>
        <v>-0.21504662553363854</v>
      </c>
      <c r="Q74">
        <f t="shared" si="2"/>
        <v>400.20619354838698</v>
      </c>
      <c r="R74">
        <f t="shared" si="3"/>
        <v>409.97566454103452</v>
      </c>
      <c r="S74">
        <f t="shared" si="4"/>
        <v>40.868134015702765</v>
      </c>
      <c r="T74">
        <f t="shared" si="5"/>
        <v>39.894271212804426</v>
      </c>
      <c r="U74">
        <f t="shared" si="6"/>
        <v>2.2051046613895228E-2</v>
      </c>
      <c r="V74">
        <f t="shared" si="7"/>
        <v>2.2533017029592211</v>
      </c>
      <c r="W74">
        <f t="shared" si="8"/>
        <v>2.1931860756973221E-2</v>
      </c>
      <c r="X74">
        <f t="shared" si="9"/>
        <v>1.3718067539176388E-2</v>
      </c>
      <c r="Y74">
        <f t="shared" si="10"/>
        <v>0</v>
      </c>
      <c r="Z74">
        <f t="shared" si="11"/>
        <v>27.676679433468607</v>
      </c>
      <c r="AA74">
        <f t="shared" si="12"/>
        <v>27.501787096774201</v>
      </c>
      <c r="AB74">
        <f t="shared" si="13"/>
        <v>3.6860085001311433</v>
      </c>
      <c r="AC74">
        <f t="shared" si="14"/>
        <v>75.072609281582075</v>
      </c>
      <c r="AD74">
        <f t="shared" si="15"/>
        <v>2.8064646197802325</v>
      </c>
      <c r="AE74">
        <f t="shared" si="16"/>
        <v>3.738333656758559</v>
      </c>
      <c r="AF74">
        <f t="shared" si="17"/>
        <v>0.8795438803509108</v>
      </c>
      <c r="AG74">
        <f t="shared" si="18"/>
        <v>-8.8211078944844932</v>
      </c>
      <c r="AH74">
        <f t="shared" si="19"/>
        <v>29.290787694802415</v>
      </c>
      <c r="AI74">
        <f t="shared" si="20"/>
        <v>2.8228432249731656</v>
      </c>
      <c r="AJ74">
        <f t="shared" si="21"/>
        <v>23.292523025291089</v>
      </c>
      <c r="AK74">
        <v>-4.1272692974974802E-2</v>
      </c>
      <c r="AL74">
        <v>4.6332213550897297E-2</v>
      </c>
      <c r="AM74">
        <v>3.46112536875293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52498.216456031558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-0.21504662553363854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1584030158.40645</v>
      </c>
      <c r="BY74">
        <v>400.20619354838698</v>
      </c>
      <c r="BZ74">
        <v>400.00370967741901</v>
      </c>
      <c r="CA74">
        <v>28.153529032258099</v>
      </c>
      <c r="CB74">
        <v>27.861951612903201</v>
      </c>
      <c r="CC74">
        <v>400.01803225806401</v>
      </c>
      <c r="CD74">
        <v>99.484296774193496</v>
      </c>
      <c r="CE74">
        <v>0.19999561290322601</v>
      </c>
      <c r="CF74">
        <v>27.742903225806501</v>
      </c>
      <c r="CG74">
        <v>27.501787096774201</v>
      </c>
      <c r="CH74">
        <v>999.9</v>
      </c>
      <c r="CI74">
        <v>0</v>
      </c>
      <c r="CJ74">
        <v>0</v>
      </c>
      <c r="CK74">
        <v>10004.7051612903</v>
      </c>
      <c r="CL74">
        <v>0</v>
      </c>
      <c r="CM74">
        <v>0.21165100000000001</v>
      </c>
      <c r="CN74">
        <v>0</v>
      </c>
      <c r="CO74">
        <v>0</v>
      </c>
      <c r="CP74">
        <v>0</v>
      </c>
      <c r="CQ74">
        <v>0</v>
      </c>
      <c r="CR74">
        <v>3.8935483870967702</v>
      </c>
      <c r="CS74">
        <v>0</v>
      </c>
      <c r="CT74">
        <v>493.71935483870999</v>
      </c>
      <c r="CU74">
        <v>-1.9225806451612899</v>
      </c>
      <c r="CV74">
        <v>38.092483870967698</v>
      </c>
      <c r="CW74">
        <v>43.491870967741903</v>
      </c>
      <c r="CX74">
        <v>40.753870967741904</v>
      </c>
      <c r="CY74">
        <v>42.145000000000003</v>
      </c>
      <c r="CZ74">
        <v>39.033999999999999</v>
      </c>
      <c r="DA74">
        <v>0</v>
      </c>
      <c r="DB74">
        <v>0</v>
      </c>
      <c r="DC74">
        <v>0</v>
      </c>
      <c r="DD74">
        <v>13168.2999999523</v>
      </c>
      <c r="DE74">
        <v>3.9038461538461502</v>
      </c>
      <c r="DF74">
        <v>-1.3846154970640401</v>
      </c>
      <c r="DG74">
        <v>31.777777647530499</v>
      </c>
      <c r="DH74">
        <v>494.21923076923099</v>
      </c>
      <c r="DI74">
        <v>15</v>
      </c>
      <c r="DJ74">
        <v>100</v>
      </c>
      <c r="DK74">
        <v>100</v>
      </c>
      <c r="DL74">
        <v>1.97</v>
      </c>
      <c r="DM74">
        <v>0.315</v>
      </c>
      <c r="DN74">
        <v>2</v>
      </c>
      <c r="DO74">
        <v>403.32499999999999</v>
      </c>
      <c r="DP74">
        <v>598.471</v>
      </c>
      <c r="DQ74">
        <v>26.476099999999999</v>
      </c>
      <c r="DR74">
        <v>31.770800000000001</v>
      </c>
      <c r="DS74">
        <v>30.0001</v>
      </c>
      <c r="DT74">
        <v>31.716899999999999</v>
      </c>
      <c r="DU74">
        <v>31.751799999999999</v>
      </c>
      <c r="DV74">
        <v>20.9221</v>
      </c>
      <c r="DW74">
        <v>22.6876</v>
      </c>
      <c r="DX74">
        <v>45.063800000000001</v>
      </c>
      <c r="DY74">
        <v>26.474299999999999</v>
      </c>
      <c r="DZ74">
        <v>400</v>
      </c>
      <c r="EA74">
        <v>27.873100000000001</v>
      </c>
      <c r="EB74">
        <v>100.15900000000001</v>
      </c>
      <c r="EC74">
        <v>100.54600000000001</v>
      </c>
    </row>
    <row r="75" spans="1:133" x14ac:dyDescent="0.35">
      <c r="A75">
        <v>59</v>
      </c>
      <c r="B75">
        <v>1584030176.5999999</v>
      </c>
      <c r="C75">
        <v>600.5</v>
      </c>
      <c r="D75" t="s">
        <v>356</v>
      </c>
      <c r="E75" t="s">
        <v>357</v>
      </c>
      <c r="F75" t="s">
        <v>233</v>
      </c>
      <c r="G75">
        <v>20200312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1584030168.40645</v>
      </c>
      <c r="O75">
        <f t="shared" si="0"/>
        <v>1.9940287284986029E-4</v>
      </c>
      <c r="P75">
        <f t="shared" si="1"/>
        <v>-0.1958067949611364</v>
      </c>
      <c r="Q75">
        <f t="shared" si="2"/>
        <v>400.21174193548399</v>
      </c>
      <c r="R75">
        <f t="shared" si="3"/>
        <v>408.63982801718061</v>
      </c>
      <c r="S75">
        <f t="shared" si="4"/>
        <v>40.734684441002521</v>
      </c>
      <c r="T75">
        <f t="shared" si="5"/>
        <v>39.89454257659991</v>
      </c>
      <c r="U75">
        <f t="shared" si="6"/>
        <v>2.1964089861243062E-2</v>
      </c>
      <c r="V75">
        <f t="shared" si="7"/>
        <v>2.2528879802070536</v>
      </c>
      <c r="W75">
        <f t="shared" si="8"/>
        <v>2.1845817843104267E-2</v>
      </c>
      <c r="X75">
        <f t="shared" si="9"/>
        <v>1.3664209224487751E-2</v>
      </c>
      <c r="Y75">
        <f t="shared" si="10"/>
        <v>0</v>
      </c>
      <c r="Z75">
        <f t="shared" si="11"/>
        <v>27.681413362437578</v>
      </c>
      <c r="AA75">
        <f t="shared" si="12"/>
        <v>27.510977419354798</v>
      </c>
      <c r="AB75">
        <f t="shared" si="13"/>
        <v>3.6879911331934099</v>
      </c>
      <c r="AC75">
        <f t="shared" si="14"/>
        <v>75.087120093561637</v>
      </c>
      <c r="AD75">
        <f t="shared" si="15"/>
        <v>2.807751299640795</v>
      </c>
      <c r="AE75">
        <f t="shared" si="16"/>
        <v>3.739324795174221</v>
      </c>
      <c r="AF75">
        <f t="shared" si="17"/>
        <v>0.88023983355261493</v>
      </c>
      <c r="AG75">
        <f t="shared" si="18"/>
        <v>-8.7936666926788387</v>
      </c>
      <c r="AH75">
        <f t="shared" si="19"/>
        <v>28.720435501347559</v>
      </c>
      <c r="AI75">
        <f t="shared" si="20"/>
        <v>2.7685745572483156</v>
      </c>
      <c r="AJ75">
        <f t="shared" si="21"/>
        <v>22.695343365917036</v>
      </c>
      <c r="AK75">
        <v>-4.1261541083558499E-2</v>
      </c>
      <c r="AL75">
        <v>4.6319694575823203E-2</v>
      </c>
      <c r="AM75">
        <v>3.46038529176022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52483.805374608404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-0.1958067949611364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1584030168.40645</v>
      </c>
      <c r="BY75">
        <v>400.21174193548399</v>
      </c>
      <c r="BZ75">
        <v>400.03774193548401</v>
      </c>
      <c r="CA75">
        <v>28.166635483871001</v>
      </c>
      <c r="CB75">
        <v>27.875964516128999</v>
      </c>
      <c r="CC75">
        <v>400.01180645161298</v>
      </c>
      <c r="CD75">
        <v>99.483609677419395</v>
      </c>
      <c r="CE75">
        <v>0.19997877419354801</v>
      </c>
      <c r="CF75">
        <v>27.747441935483899</v>
      </c>
      <c r="CG75">
        <v>27.510977419354798</v>
      </c>
      <c r="CH75">
        <v>999.9</v>
      </c>
      <c r="CI75">
        <v>0</v>
      </c>
      <c r="CJ75">
        <v>0</v>
      </c>
      <c r="CK75">
        <v>10002.0709677419</v>
      </c>
      <c r="CL75">
        <v>0</v>
      </c>
      <c r="CM75">
        <v>0.21165100000000001</v>
      </c>
      <c r="CN75">
        <v>0</v>
      </c>
      <c r="CO75">
        <v>0</v>
      </c>
      <c r="CP75">
        <v>0</v>
      </c>
      <c r="CQ75">
        <v>0</v>
      </c>
      <c r="CR75">
        <v>1.8258064516129</v>
      </c>
      <c r="CS75">
        <v>0</v>
      </c>
      <c r="CT75">
        <v>395.74193548387098</v>
      </c>
      <c r="CU75">
        <v>-2.2064516129032299</v>
      </c>
      <c r="CV75">
        <v>38.116870967741903</v>
      </c>
      <c r="CW75">
        <v>43.497967741935497</v>
      </c>
      <c r="CX75">
        <v>40.745935483871001</v>
      </c>
      <c r="CY75">
        <v>42.161000000000001</v>
      </c>
      <c r="CZ75">
        <v>39.037999999999997</v>
      </c>
      <c r="DA75">
        <v>0</v>
      </c>
      <c r="DB75">
        <v>0</v>
      </c>
      <c r="DC75">
        <v>0</v>
      </c>
      <c r="DD75">
        <v>13178.5</v>
      </c>
      <c r="DE75">
        <v>2.2807692307692302</v>
      </c>
      <c r="DF75">
        <v>-22.129914501400702</v>
      </c>
      <c r="DG75">
        <v>-1497.9863262589099</v>
      </c>
      <c r="DH75">
        <v>386.12692307692299</v>
      </c>
      <c r="DI75">
        <v>15</v>
      </c>
      <c r="DJ75">
        <v>100</v>
      </c>
      <c r="DK75">
        <v>100</v>
      </c>
      <c r="DL75">
        <v>1.97</v>
      </c>
      <c r="DM75">
        <v>0.315</v>
      </c>
      <c r="DN75">
        <v>2</v>
      </c>
      <c r="DO75">
        <v>403.18</v>
      </c>
      <c r="DP75">
        <v>598.51499999999999</v>
      </c>
      <c r="DQ75">
        <v>26.4589</v>
      </c>
      <c r="DR75">
        <v>31.7742</v>
      </c>
      <c r="DS75">
        <v>30.000399999999999</v>
      </c>
      <c r="DT75">
        <v>31.721800000000002</v>
      </c>
      <c r="DU75">
        <v>31.7561</v>
      </c>
      <c r="DV75">
        <v>20.921800000000001</v>
      </c>
      <c r="DW75">
        <v>22.6876</v>
      </c>
      <c r="DX75">
        <v>45.063800000000001</v>
      </c>
      <c r="DY75">
        <v>26.451499999999999</v>
      </c>
      <c r="DZ75">
        <v>400</v>
      </c>
      <c r="EA75">
        <v>27.873100000000001</v>
      </c>
      <c r="EB75">
        <v>100.158</v>
      </c>
      <c r="EC75">
        <v>100.548</v>
      </c>
    </row>
    <row r="76" spans="1:133" x14ac:dyDescent="0.35">
      <c r="A76">
        <v>60</v>
      </c>
      <c r="B76">
        <v>1584030186.5999999</v>
      </c>
      <c r="C76">
        <v>610.5</v>
      </c>
      <c r="D76" t="s">
        <v>358</v>
      </c>
      <c r="E76" t="s">
        <v>359</v>
      </c>
      <c r="F76" t="s">
        <v>233</v>
      </c>
      <c r="G76">
        <v>20200312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1584030178.40645</v>
      </c>
      <c r="O76">
        <f t="shared" si="0"/>
        <v>1.9613193628195824E-4</v>
      </c>
      <c r="P76">
        <f t="shared" si="1"/>
        <v>-0.21903455608274086</v>
      </c>
      <c r="Q76">
        <f t="shared" si="2"/>
        <v>400.19538709677403</v>
      </c>
      <c r="R76">
        <f t="shared" si="3"/>
        <v>410.55904089300844</v>
      </c>
      <c r="S76">
        <f t="shared" si="4"/>
        <v>40.925254534485475</v>
      </c>
      <c r="T76">
        <f t="shared" si="5"/>
        <v>39.89218711354733</v>
      </c>
      <c r="U76">
        <f t="shared" si="6"/>
        <v>2.163941012056458E-2</v>
      </c>
      <c r="V76">
        <f t="shared" si="7"/>
        <v>2.2522778083434343</v>
      </c>
      <c r="W76">
        <f t="shared" si="8"/>
        <v>2.1524568132635646E-2</v>
      </c>
      <c r="X76">
        <f t="shared" si="9"/>
        <v>1.346312226562742E-2</v>
      </c>
      <c r="Y76">
        <f t="shared" si="10"/>
        <v>0</v>
      </c>
      <c r="Z76">
        <f t="shared" si="11"/>
        <v>27.683393382298604</v>
      </c>
      <c r="AA76">
        <f t="shared" si="12"/>
        <v>27.5078903225806</v>
      </c>
      <c r="AB76">
        <f t="shared" si="13"/>
        <v>3.6873250484276427</v>
      </c>
      <c r="AC76">
        <f t="shared" si="14"/>
        <v>75.1063443649373</v>
      </c>
      <c r="AD76">
        <f t="shared" si="15"/>
        <v>2.8086199064735915</v>
      </c>
      <c r="AE76">
        <f t="shared" si="16"/>
        <v>3.7395241776469286</v>
      </c>
      <c r="AF76">
        <f t="shared" si="17"/>
        <v>0.87870514195405125</v>
      </c>
      <c r="AG76">
        <f t="shared" si="18"/>
        <v>-8.6494183900343575</v>
      </c>
      <c r="AH76">
        <f t="shared" si="19"/>
        <v>29.198356067450622</v>
      </c>
      <c r="AI76">
        <f t="shared" si="20"/>
        <v>2.8153768420762235</v>
      </c>
      <c r="AJ76">
        <f t="shared" si="21"/>
        <v>23.364314519492488</v>
      </c>
      <c r="AK76">
        <v>-4.1245097299956297E-2</v>
      </c>
      <c r="AL76">
        <v>4.6301234988175198E-2</v>
      </c>
      <c r="AM76">
        <v>3.4592939012128099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52463.545234458084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-0.21903455608274086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1584030178.40645</v>
      </c>
      <c r="BY76">
        <v>400.19538709677403</v>
      </c>
      <c r="BZ76">
        <v>399.98458064516097</v>
      </c>
      <c r="CA76">
        <v>28.175861290322601</v>
      </c>
      <c r="CB76">
        <v>27.889964516129002</v>
      </c>
      <c r="CC76">
        <v>400.01658064516101</v>
      </c>
      <c r="CD76">
        <v>99.481774193548404</v>
      </c>
      <c r="CE76">
        <v>0.20000225806451599</v>
      </c>
      <c r="CF76">
        <v>27.748354838709702</v>
      </c>
      <c r="CG76">
        <v>27.5078903225806</v>
      </c>
      <c r="CH76">
        <v>999.9</v>
      </c>
      <c r="CI76">
        <v>0</v>
      </c>
      <c r="CJ76">
        <v>0</v>
      </c>
      <c r="CK76">
        <v>9998.2693548387106</v>
      </c>
      <c r="CL76">
        <v>0</v>
      </c>
      <c r="CM76">
        <v>0.21165100000000001</v>
      </c>
      <c r="CN76">
        <v>0</v>
      </c>
      <c r="CO76">
        <v>0</v>
      </c>
      <c r="CP76">
        <v>0</v>
      </c>
      <c r="CQ76">
        <v>0</v>
      </c>
      <c r="CR76">
        <v>1.7451612903225799</v>
      </c>
      <c r="CS76">
        <v>0</v>
      </c>
      <c r="CT76">
        <v>306.07741935483898</v>
      </c>
      <c r="CU76">
        <v>-1.60645161290323</v>
      </c>
      <c r="CV76">
        <v>38.120935483871001</v>
      </c>
      <c r="CW76">
        <v>43.5</v>
      </c>
      <c r="CX76">
        <v>40.743838709677398</v>
      </c>
      <c r="CY76">
        <v>42.164999999999999</v>
      </c>
      <c r="CZ76">
        <v>39.049999999999997</v>
      </c>
      <c r="DA76">
        <v>0</v>
      </c>
      <c r="DB76">
        <v>0</v>
      </c>
      <c r="DC76">
        <v>0</v>
      </c>
      <c r="DD76">
        <v>13188.1000001431</v>
      </c>
      <c r="DE76">
        <v>2.2538461538461498</v>
      </c>
      <c r="DF76">
        <v>21.046153816807202</v>
      </c>
      <c r="DG76">
        <v>875.44273761823695</v>
      </c>
      <c r="DH76">
        <v>302.90384615384602</v>
      </c>
      <c r="DI76">
        <v>15</v>
      </c>
      <c r="DJ76">
        <v>100</v>
      </c>
      <c r="DK76">
        <v>100</v>
      </c>
      <c r="DL76">
        <v>1.97</v>
      </c>
      <c r="DM76">
        <v>0.315</v>
      </c>
      <c r="DN76">
        <v>2</v>
      </c>
      <c r="DO76">
        <v>403.13799999999998</v>
      </c>
      <c r="DP76">
        <v>598.54600000000005</v>
      </c>
      <c r="DQ76">
        <v>26.432400000000001</v>
      </c>
      <c r="DR76">
        <v>31.778500000000001</v>
      </c>
      <c r="DS76">
        <v>30.0002</v>
      </c>
      <c r="DT76">
        <v>31.726099999999999</v>
      </c>
      <c r="DU76">
        <v>31.760999999999999</v>
      </c>
      <c r="DV76">
        <v>20.924900000000001</v>
      </c>
      <c r="DW76">
        <v>22.6876</v>
      </c>
      <c r="DX76">
        <v>45.063800000000001</v>
      </c>
      <c r="DY76">
        <v>26.431999999999999</v>
      </c>
      <c r="DZ76">
        <v>400</v>
      </c>
      <c r="EA76">
        <v>27.873100000000001</v>
      </c>
      <c r="EB76">
        <v>100.157</v>
      </c>
      <c r="EC76">
        <v>100.55</v>
      </c>
    </row>
    <row r="77" spans="1:133" x14ac:dyDescent="0.35">
      <c r="A77">
        <v>61</v>
      </c>
      <c r="B77">
        <v>1584030196.5999999</v>
      </c>
      <c r="C77">
        <v>620.5</v>
      </c>
      <c r="D77" t="s">
        <v>360</v>
      </c>
      <c r="E77" t="s">
        <v>361</v>
      </c>
      <c r="F77" t="s">
        <v>233</v>
      </c>
      <c r="G77">
        <v>20200312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1584030188.40645</v>
      </c>
      <c r="O77">
        <f t="shared" si="0"/>
        <v>1.9187789704974578E-4</v>
      </c>
      <c r="P77">
        <f t="shared" si="1"/>
        <v>-0.21540041295466433</v>
      </c>
      <c r="Q77">
        <f t="shared" si="2"/>
        <v>400.214612903226</v>
      </c>
      <c r="R77">
        <f t="shared" si="3"/>
        <v>410.63955922009933</v>
      </c>
      <c r="S77">
        <f t="shared" si="4"/>
        <v>40.932767299206972</v>
      </c>
      <c r="T77">
        <f t="shared" si="5"/>
        <v>39.893603165810411</v>
      </c>
      <c r="U77">
        <f t="shared" si="6"/>
        <v>2.1214364327356235E-2</v>
      </c>
      <c r="V77">
        <f t="shared" si="7"/>
        <v>2.2527577258038618</v>
      </c>
      <c r="W77">
        <f t="shared" si="8"/>
        <v>2.1104000495614658E-2</v>
      </c>
      <c r="X77">
        <f t="shared" si="9"/>
        <v>1.3199868094420735E-2</v>
      </c>
      <c r="Y77">
        <f t="shared" si="10"/>
        <v>0</v>
      </c>
      <c r="Z77">
        <f t="shared" si="11"/>
        <v>27.680959669039584</v>
      </c>
      <c r="AA77">
        <f t="shared" si="12"/>
        <v>27.5017322580645</v>
      </c>
      <c r="AB77">
        <f t="shared" si="13"/>
        <v>3.6859966725400448</v>
      </c>
      <c r="AC77">
        <f t="shared" si="14"/>
        <v>75.139498070065841</v>
      </c>
      <c r="AD77">
        <f t="shared" si="15"/>
        <v>2.8092271337172878</v>
      </c>
      <c r="AE77">
        <f t="shared" si="16"/>
        <v>3.7386823253700054</v>
      </c>
      <c r="AF77">
        <f t="shared" si="17"/>
        <v>0.87676953882275699</v>
      </c>
      <c r="AG77">
        <f t="shared" si="18"/>
        <v>-8.4618152598937897</v>
      </c>
      <c r="AH77">
        <f t="shared" si="19"/>
        <v>29.484306008194778</v>
      </c>
      <c r="AI77">
        <f t="shared" si="20"/>
        <v>2.8422011928892608</v>
      </c>
      <c r="AJ77">
        <f t="shared" si="21"/>
        <v>23.864691941190252</v>
      </c>
      <c r="AK77">
        <v>-4.12580304624783E-2</v>
      </c>
      <c r="AL77">
        <v>4.6315753596113403E-2</v>
      </c>
      <c r="AM77">
        <v>3.4601523008764001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52479.969648432183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-0.21540041295466433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1584030188.40645</v>
      </c>
      <c r="BY77">
        <v>400.214612903226</v>
      </c>
      <c r="BZ77">
        <v>400.006709677419</v>
      </c>
      <c r="CA77">
        <v>28.182306451612899</v>
      </c>
      <c r="CB77">
        <v>27.902612903225801</v>
      </c>
      <c r="CC77">
        <v>400.01709677419399</v>
      </c>
      <c r="CD77">
        <v>99.480535483870995</v>
      </c>
      <c r="CE77">
        <v>0.19999061290322601</v>
      </c>
      <c r="CF77">
        <v>27.744499999999999</v>
      </c>
      <c r="CG77">
        <v>27.5017322580645</v>
      </c>
      <c r="CH77">
        <v>999.9</v>
      </c>
      <c r="CI77">
        <v>0</v>
      </c>
      <c r="CJ77">
        <v>0</v>
      </c>
      <c r="CK77">
        <v>10001.5290322581</v>
      </c>
      <c r="CL77">
        <v>0</v>
      </c>
      <c r="CM77">
        <v>0.21165100000000001</v>
      </c>
      <c r="CN77">
        <v>0</v>
      </c>
      <c r="CO77">
        <v>0</v>
      </c>
      <c r="CP77">
        <v>0</v>
      </c>
      <c r="CQ77">
        <v>0</v>
      </c>
      <c r="CR77">
        <v>2.5580645161290301</v>
      </c>
      <c r="CS77">
        <v>0</v>
      </c>
      <c r="CT77">
        <v>417.39354838709698</v>
      </c>
      <c r="CU77">
        <v>-1.7096774193548401</v>
      </c>
      <c r="CV77">
        <v>38.120935483871001</v>
      </c>
      <c r="CW77">
        <v>43.5</v>
      </c>
      <c r="CX77">
        <v>40.749806451612898</v>
      </c>
      <c r="CY77">
        <v>42.170999999999999</v>
      </c>
      <c r="CZ77">
        <v>39.061999999999998</v>
      </c>
      <c r="DA77">
        <v>0</v>
      </c>
      <c r="DB77">
        <v>0</v>
      </c>
      <c r="DC77">
        <v>0</v>
      </c>
      <c r="DD77">
        <v>13198.2999999523</v>
      </c>
      <c r="DE77">
        <v>2.0269230769230799</v>
      </c>
      <c r="DF77">
        <v>-12.659828628081</v>
      </c>
      <c r="DG77">
        <v>31.521369329081299</v>
      </c>
      <c r="DH77">
        <v>418.27692307692303</v>
      </c>
      <c r="DI77">
        <v>15</v>
      </c>
      <c r="DJ77">
        <v>100</v>
      </c>
      <c r="DK77">
        <v>100</v>
      </c>
      <c r="DL77">
        <v>1.97</v>
      </c>
      <c r="DM77">
        <v>0.315</v>
      </c>
      <c r="DN77">
        <v>2</v>
      </c>
      <c r="DO77">
        <v>403.20400000000001</v>
      </c>
      <c r="DP77">
        <v>598.49699999999996</v>
      </c>
      <c r="DQ77">
        <v>26.4498</v>
      </c>
      <c r="DR77">
        <v>31.782599999999999</v>
      </c>
      <c r="DS77">
        <v>30.000299999999999</v>
      </c>
      <c r="DT77">
        <v>31.7303</v>
      </c>
      <c r="DU77">
        <v>31.766500000000001</v>
      </c>
      <c r="DV77">
        <v>20.919599999999999</v>
      </c>
      <c r="DW77">
        <v>22.6876</v>
      </c>
      <c r="DX77">
        <v>45.063800000000001</v>
      </c>
      <c r="DY77">
        <v>26.447900000000001</v>
      </c>
      <c r="DZ77">
        <v>400</v>
      </c>
      <c r="EA77">
        <v>27.873100000000001</v>
      </c>
      <c r="EB77">
        <v>100.157</v>
      </c>
      <c r="EC77">
        <v>100.54900000000001</v>
      </c>
    </row>
    <row r="78" spans="1:133" x14ac:dyDescent="0.35">
      <c r="A78">
        <v>62</v>
      </c>
      <c r="B78">
        <v>1584030206.5999999</v>
      </c>
      <c r="C78">
        <v>630.5</v>
      </c>
      <c r="D78" t="s">
        <v>362</v>
      </c>
      <c r="E78" t="s">
        <v>363</v>
      </c>
      <c r="F78" t="s">
        <v>233</v>
      </c>
      <c r="G78">
        <v>20200312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1584030198.40645</v>
      </c>
      <c r="O78">
        <f t="shared" si="0"/>
        <v>1.8939712982360573E-4</v>
      </c>
      <c r="P78">
        <f t="shared" si="1"/>
        <v>-0.21198131794055128</v>
      </c>
      <c r="Q78">
        <f t="shared" si="2"/>
        <v>400.23219354838699</v>
      </c>
      <c r="R78">
        <f t="shared" si="3"/>
        <v>410.59914460201901</v>
      </c>
      <c r="S78">
        <f t="shared" si="4"/>
        <v>40.928096267114491</v>
      </c>
      <c r="T78">
        <f t="shared" si="5"/>
        <v>39.894729353671998</v>
      </c>
      <c r="U78">
        <f t="shared" si="6"/>
        <v>2.0958173028032535E-2</v>
      </c>
      <c r="V78">
        <f t="shared" si="7"/>
        <v>2.2514066189648418</v>
      </c>
      <c r="W78">
        <f t="shared" si="8"/>
        <v>2.085038708575954E-2</v>
      </c>
      <c r="X78">
        <f t="shared" si="9"/>
        <v>1.3041129752881984E-2</v>
      </c>
      <c r="Y78">
        <f t="shared" si="10"/>
        <v>0</v>
      </c>
      <c r="Z78">
        <f t="shared" si="11"/>
        <v>27.68027580192809</v>
      </c>
      <c r="AA78">
        <f t="shared" si="12"/>
        <v>27.500890322580599</v>
      </c>
      <c r="AB78">
        <f t="shared" si="13"/>
        <v>3.6858150883873493</v>
      </c>
      <c r="AC78">
        <f t="shared" si="14"/>
        <v>75.163172453529072</v>
      </c>
      <c r="AD78">
        <f t="shared" si="15"/>
        <v>2.8098708205138929</v>
      </c>
      <c r="AE78">
        <f t="shared" si="16"/>
        <v>3.738361126589147</v>
      </c>
      <c r="AF78">
        <f t="shared" si="17"/>
        <v>0.87594426787345636</v>
      </c>
      <c r="AG78">
        <f t="shared" si="18"/>
        <v>-8.3524134252210125</v>
      </c>
      <c r="AH78">
        <f t="shared" si="19"/>
        <v>29.390272021435329</v>
      </c>
      <c r="AI78">
        <f t="shared" si="20"/>
        <v>2.8348040854627787</v>
      </c>
      <c r="AJ78">
        <f t="shared" si="21"/>
        <v>23.872662681677095</v>
      </c>
      <c r="AK78">
        <v>-4.1221626242802602E-2</v>
      </c>
      <c r="AL78">
        <v>4.6274886670342602E-2</v>
      </c>
      <c r="AM78">
        <v>3.4577358436836798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52435.775305737261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-0.21198131794055128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1584030198.40645</v>
      </c>
      <c r="BY78">
        <v>400.23219354838699</v>
      </c>
      <c r="BZ78">
        <v>400.02793548387098</v>
      </c>
      <c r="CA78">
        <v>28.1892064516129</v>
      </c>
      <c r="CB78">
        <v>27.9131322580645</v>
      </c>
      <c r="CC78">
        <v>400.01893548387102</v>
      </c>
      <c r="CD78">
        <v>99.478974193548396</v>
      </c>
      <c r="CE78">
        <v>0.19998716129032301</v>
      </c>
      <c r="CF78">
        <v>27.7430290322581</v>
      </c>
      <c r="CG78">
        <v>27.500890322580599</v>
      </c>
      <c r="CH78">
        <v>999.9</v>
      </c>
      <c r="CI78">
        <v>0</v>
      </c>
      <c r="CJ78">
        <v>0</v>
      </c>
      <c r="CK78">
        <v>9992.8609677419408</v>
      </c>
      <c r="CL78">
        <v>0</v>
      </c>
      <c r="CM78">
        <v>0.21165100000000001</v>
      </c>
      <c r="CN78">
        <v>0</v>
      </c>
      <c r="CO78">
        <v>0</v>
      </c>
      <c r="CP78">
        <v>0</v>
      </c>
      <c r="CQ78">
        <v>0</v>
      </c>
      <c r="CR78">
        <v>2.4225806451612901</v>
      </c>
      <c r="CS78">
        <v>0</v>
      </c>
      <c r="CT78">
        <v>251.62258064516101</v>
      </c>
      <c r="CU78">
        <v>-1.97741935483871</v>
      </c>
      <c r="CV78">
        <v>38.125</v>
      </c>
      <c r="CW78">
        <v>43.5</v>
      </c>
      <c r="CX78">
        <v>40.743741935483897</v>
      </c>
      <c r="CY78">
        <v>42.186999999999998</v>
      </c>
      <c r="CZ78">
        <v>39.054000000000002</v>
      </c>
      <c r="DA78">
        <v>0</v>
      </c>
      <c r="DB78">
        <v>0</v>
      </c>
      <c r="DC78">
        <v>0</v>
      </c>
      <c r="DD78">
        <v>13208.5</v>
      </c>
      <c r="DE78">
        <v>2.3461538461538498</v>
      </c>
      <c r="DF78">
        <v>9.9487182874306104</v>
      </c>
      <c r="DG78">
        <v>-1572.10940349357</v>
      </c>
      <c r="DH78">
        <v>228</v>
      </c>
      <c r="DI78">
        <v>15</v>
      </c>
      <c r="DJ78">
        <v>100</v>
      </c>
      <c r="DK78">
        <v>100</v>
      </c>
      <c r="DL78">
        <v>1.9790000000000001</v>
      </c>
      <c r="DM78">
        <v>0.314</v>
      </c>
      <c r="DN78">
        <v>2</v>
      </c>
      <c r="DO78">
        <v>403.28</v>
      </c>
      <c r="DP78">
        <v>598.32500000000005</v>
      </c>
      <c r="DQ78">
        <v>26.445900000000002</v>
      </c>
      <c r="DR78">
        <v>31.7881</v>
      </c>
      <c r="DS78">
        <v>30.0002</v>
      </c>
      <c r="DT78">
        <v>31.735800000000001</v>
      </c>
      <c r="DU78">
        <v>31.772200000000002</v>
      </c>
      <c r="DV78">
        <v>20.919</v>
      </c>
      <c r="DW78">
        <v>22.6876</v>
      </c>
      <c r="DX78">
        <v>45.063800000000001</v>
      </c>
      <c r="DY78">
        <v>26.447099999999999</v>
      </c>
      <c r="DZ78">
        <v>400</v>
      </c>
      <c r="EA78">
        <v>27.873100000000001</v>
      </c>
      <c r="EB78">
        <v>100.157</v>
      </c>
      <c r="EC78">
        <v>100.55200000000001</v>
      </c>
    </row>
    <row r="79" spans="1:133" x14ac:dyDescent="0.35">
      <c r="A79">
        <v>63</v>
      </c>
      <c r="B79">
        <v>1584030226.0999999</v>
      </c>
      <c r="C79">
        <v>650</v>
      </c>
      <c r="D79" t="s">
        <v>364</v>
      </c>
      <c r="E79" t="s">
        <v>365</v>
      </c>
      <c r="F79" t="s">
        <v>233</v>
      </c>
      <c r="G79">
        <v>20200312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1584030198.40645</v>
      </c>
      <c r="O79">
        <f t="shared" si="0"/>
        <v>1.9008336248699768E-4</v>
      </c>
      <c r="P79">
        <f t="shared" si="1"/>
        <v>-0.20625397556214672</v>
      </c>
      <c r="Q79">
        <f t="shared" si="2"/>
        <v>400.22319354838697</v>
      </c>
      <c r="R79">
        <f t="shared" si="3"/>
        <v>410.09644204709519</v>
      </c>
      <c r="S79">
        <f t="shared" si="4"/>
        <v>40.87798739856926</v>
      </c>
      <c r="T79">
        <f t="shared" si="5"/>
        <v>39.893832243019801</v>
      </c>
      <c r="U79">
        <f t="shared" si="6"/>
        <v>2.1036898897587142E-2</v>
      </c>
      <c r="V79">
        <f t="shared" si="7"/>
        <v>2.2514066189648418</v>
      </c>
      <c r="W79">
        <f t="shared" si="8"/>
        <v>2.0928303939217543E-2</v>
      </c>
      <c r="X79">
        <f t="shared" si="9"/>
        <v>1.3089899952122281E-2</v>
      </c>
      <c r="Y79">
        <f t="shared" si="10"/>
        <v>0</v>
      </c>
      <c r="Z79">
        <f t="shared" si="11"/>
        <v>27.680048431447734</v>
      </c>
      <c r="AA79">
        <f t="shared" si="12"/>
        <v>27.500890322580599</v>
      </c>
      <c r="AB79">
        <f t="shared" si="13"/>
        <v>3.6858150883873493</v>
      </c>
      <c r="AC79">
        <f t="shared" si="14"/>
        <v>75.165838834811652</v>
      </c>
      <c r="AD79">
        <f t="shared" si="15"/>
        <v>2.8099704994752472</v>
      </c>
      <c r="AE79">
        <f t="shared" si="16"/>
        <v>3.738361126589147</v>
      </c>
      <c r="AF79">
        <f t="shared" si="17"/>
        <v>0.87584458891210204</v>
      </c>
      <c r="AG79">
        <f t="shared" si="18"/>
        <v>-8.3826762856765971</v>
      </c>
      <c r="AH79">
        <f t="shared" si="19"/>
        <v>29.390272021435329</v>
      </c>
      <c r="AI79">
        <f t="shared" si="20"/>
        <v>2.8348040854627787</v>
      </c>
      <c r="AJ79">
        <f t="shared" si="21"/>
        <v>23.842399821221512</v>
      </c>
      <c r="AK79">
        <v>-4.1221626242802602E-2</v>
      </c>
      <c r="AL79">
        <v>4.6274886670342602E-2</v>
      </c>
      <c r="AM79">
        <v>3.4577358436836798</v>
      </c>
      <c r="AN79">
        <v>126</v>
      </c>
      <c r="AO79">
        <v>32</v>
      </c>
      <c r="AP79">
        <f t="shared" si="22"/>
        <v>1</v>
      </c>
      <c r="AQ79">
        <f t="shared" si="23"/>
        <v>0</v>
      </c>
      <c r="AR79">
        <f t="shared" si="24"/>
        <v>52435.775305737261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-0.20625397556214672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1584030198.40645</v>
      </c>
      <c r="BY79">
        <v>400.22319354838697</v>
      </c>
      <c r="BZ79">
        <v>400.02793548387098</v>
      </c>
      <c r="CA79">
        <v>28.190206451612902</v>
      </c>
      <c r="CB79">
        <v>27.9131322580645</v>
      </c>
      <c r="CC79">
        <v>400.01893548387102</v>
      </c>
      <c r="CD79">
        <v>99.478974193548396</v>
      </c>
      <c r="CE79">
        <v>0.19998716129032301</v>
      </c>
      <c r="CF79">
        <v>27.7430290322581</v>
      </c>
      <c r="CG79">
        <v>27.500890322580599</v>
      </c>
      <c r="CH79">
        <v>999.9</v>
      </c>
      <c r="CI79">
        <v>0</v>
      </c>
      <c r="CJ79">
        <v>0</v>
      </c>
      <c r="CK79">
        <v>9992.8609677419408</v>
      </c>
      <c r="CL79">
        <v>0</v>
      </c>
      <c r="CM79">
        <v>0.21165100000000001</v>
      </c>
      <c r="CN79">
        <v>0</v>
      </c>
      <c r="CO79">
        <v>0</v>
      </c>
      <c r="CP79">
        <v>0</v>
      </c>
      <c r="CQ79">
        <v>0</v>
      </c>
      <c r="CR79">
        <v>2.4225806451612901</v>
      </c>
      <c r="CS79">
        <v>0</v>
      </c>
      <c r="CT79">
        <v>251.62258064516101</v>
      </c>
      <c r="CU79">
        <v>-1.97741935483871</v>
      </c>
      <c r="CV79">
        <v>38.125</v>
      </c>
      <c r="CW79">
        <v>43.5</v>
      </c>
      <c r="CX79">
        <v>40.743741935483897</v>
      </c>
      <c r="CY79">
        <v>42.186999999999998</v>
      </c>
      <c r="CZ79">
        <v>39.054000000000002</v>
      </c>
      <c r="DA79">
        <v>0</v>
      </c>
      <c r="DB79">
        <v>0</v>
      </c>
      <c r="DC79">
        <v>0</v>
      </c>
      <c r="DD79">
        <v>13227.7000000477</v>
      </c>
      <c r="DE79">
        <v>3.3615384615384598</v>
      </c>
      <c r="DF79">
        <v>3.2820515475271601</v>
      </c>
      <c r="DG79">
        <v>-45.900854665250698</v>
      </c>
      <c r="DH79">
        <v>121.961538461538</v>
      </c>
      <c r="DI79">
        <v>15</v>
      </c>
      <c r="DJ79">
        <v>100</v>
      </c>
      <c r="DK79">
        <v>100</v>
      </c>
      <c r="DL79">
        <v>1.9790000000000001</v>
      </c>
      <c r="DM79">
        <v>0.314</v>
      </c>
      <c r="DN79">
        <v>2</v>
      </c>
      <c r="DO79">
        <v>260.33300000000003</v>
      </c>
      <c r="DP79">
        <v>258.64</v>
      </c>
      <c r="DQ79">
        <v>26.446899999999999</v>
      </c>
      <c r="DR79">
        <v>31.796099999999999</v>
      </c>
      <c r="DS79">
        <v>30.0001</v>
      </c>
      <c r="DT79">
        <v>31.748000000000001</v>
      </c>
      <c r="DU79">
        <v>31.798200000000001</v>
      </c>
      <c r="DV79">
        <v>20.919</v>
      </c>
      <c r="DW79">
        <v>22.6876</v>
      </c>
      <c r="DX79">
        <v>45.063800000000001</v>
      </c>
      <c r="DY79">
        <v>26.447700000000001</v>
      </c>
      <c r="DZ79">
        <v>400</v>
      </c>
      <c r="EA79">
        <v>27.873100000000001</v>
      </c>
      <c r="EB79">
        <v>100.157</v>
      </c>
      <c r="EC79">
        <v>100.548</v>
      </c>
    </row>
    <row r="80" spans="1:133" x14ac:dyDescent="0.35">
      <c r="A80">
        <v>64</v>
      </c>
      <c r="B80">
        <v>1584030236.0999999</v>
      </c>
      <c r="C80">
        <v>660</v>
      </c>
      <c r="D80" t="s">
        <v>366</v>
      </c>
      <c r="E80" t="s">
        <v>367</v>
      </c>
      <c r="F80" t="s">
        <v>233</v>
      </c>
      <c r="G80">
        <v>20200312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1584030220.3580599</v>
      </c>
      <c r="O80">
        <f t="shared" si="0"/>
        <v>1.5116025434979696E-4</v>
      </c>
      <c r="P80">
        <f t="shared" si="1"/>
        <v>-0.17256208490780756</v>
      </c>
      <c r="Q80">
        <f t="shared" si="2"/>
        <v>400.15061290322598</v>
      </c>
      <c r="R80">
        <f t="shared" si="3"/>
        <v>410.87978674219056</v>
      </c>
      <c r="S80">
        <f t="shared" si="4"/>
        <v>40.956256578973488</v>
      </c>
      <c r="T80">
        <f t="shared" si="5"/>
        <v>39.886778812463731</v>
      </c>
      <c r="U80">
        <f t="shared" si="6"/>
        <v>1.6650755527062171E-2</v>
      </c>
      <c r="V80">
        <f t="shared" si="7"/>
        <v>2.2519911037483729</v>
      </c>
      <c r="W80">
        <f t="shared" si="8"/>
        <v>1.6582661856854617E-2</v>
      </c>
      <c r="X80">
        <f t="shared" si="9"/>
        <v>1.0370258309714926E-2</v>
      </c>
      <c r="Y80">
        <f t="shared" si="10"/>
        <v>0</v>
      </c>
      <c r="Z80">
        <f t="shared" si="11"/>
        <v>27.689388837852139</v>
      </c>
      <c r="AA80">
        <f t="shared" si="12"/>
        <v>27.492964516129</v>
      </c>
      <c r="AB80">
        <f t="shared" si="13"/>
        <v>3.684106075357255</v>
      </c>
      <c r="AC80">
        <f t="shared" si="14"/>
        <v>75.049814718884903</v>
      </c>
      <c r="AD80">
        <f t="shared" si="15"/>
        <v>2.8050485000740304</v>
      </c>
      <c r="AE80">
        <f t="shared" si="16"/>
        <v>3.7375821786914973</v>
      </c>
      <c r="AF80">
        <f t="shared" si="17"/>
        <v>0.87905757528322459</v>
      </c>
      <c r="AG80">
        <f t="shared" si="18"/>
        <v>-6.6661672168260457</v>
      </c>
      <c r="AH80">
        <f t="shared" si="19"/>
        <v>29.927011747931775</v>
      </c>
      <c r="AI80">
        <f t="shared" si="20"/>
        <v>2.8856600198190998</v>
      </c>
      <c r="AJ80">
        <f t="shared" si="21"/>
        <v>26.146504550924831</v>
      </c>
      <c r="AK80">
        <v>-4.12373721696686E-2</v>
      </c>
      <c r="AL80">
        <v>4.6292562852668702E-2</v>
      </c>
      <c r="AM80">
        <v>3.4587811247404301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52455.624921276562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-0.17256208490780756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1584030220.3580599</v>
      </c>
      <c r="BY80">
        <v>400.15061290322598</v>
      </c>
      <c r="BZ80">
        <v>399.98251612903198</v>
      </c>
      <c r="CA80">
        <v>28.140699999999999</v>
      </c>
      <c r="CB80">
        <v>27.9203612903226</v>
      </c>
      <c r="CC80">
        <v>400.03819354838703</v>
      </c>
      <c r="CD80">
        <v>99.479629032258003</v>
      </c>
      <c r="CE80">
        <v>0.19978548387096801</v>
      </c>
      <c r="CF80">
        <v>27.739461290322598</v>
      </c>
      <c r="CG80">
        <v>27.492964516129</v>
      </c>
      <c r="CH80">
        <v>999.9</v>
      </c>
      <c r="CI80">
        <v>0</v>
      </c>
      <c r="CJ80">
        <v>0</v>
      </c>
      <c r="CK80">
        <v>9996.6122580645206</v>
      </c>
      <c r="CL80">
        <v>0</v>
      </c>
      <c r="CM80">
        <v>0.21165100000000001</v>
      </c>
      <c r="CN80">
        <v>0</v>
      </c>
      <c r="CO80">
        <v>0</v>
      </c>
      <c r="CP80">
        <v>0</v>
      </c>
      <c r="CQ80">
        <v>0</v>
      </c>
      <c r="CR80">
        <v>1.3</v>
      </c>
      <c r="CS80">
        <v>0</v>
      </c>
      <c r="CT80">
        <v>125.183870967742</v>
      </c>
      <c r="CU80">
        <v>-1.7967741935483901</v>
      </c>
      <c r="CV80">
        <v>38.125</v>
      </c>
      <c r="CW80">
        <v>43.503999999999998</v>
      </c>
      <c r="CX80">
        <v>40.7900322580645</v>
      </c>
      <c r="CY80">
        <v>42.195129032258102</v>
      </c>
      <c r="CZ80">
        <v>39.058</v>
      </c>
      <c r="DA80">
        <v>0</v>
      </c>
      <c r="DB80">
        <v>0</v>
      </c>
      <c r="DC80">
        <v>0</v>
      </c>
      <c r="DD80">
        <v>13237.9000000954</v>
      </c>
      <c r="DE80">
        <v>1.9653846153846199</v>
      </c>
      <c r="DF80">
        <v>-16.454700899129701</v>
      </c>
      <c r="DG80">
        <v>2.9811965818238</v>
      </c>
      <c r="DH80">
        <v>120.023076923077</v>
      </c>
      <c r="DI80">
        <v>15</v>
      </c>
      <c r="DJ80">
        <v>100</v>
      </c>
      <c r="DK80">
        <v>100</v>
      </c>
      <c r="DL80">
        <v>1.9790000000000001</v>
      </c>
      <c r="DM80">
        <v>0.314</v>
      </c>
      <c r="DN80">
        <v>2</v>
      </c>
      <c r="DO80">
        <v>402.47800000000001</v>
      </c>
      <c r="DP80">
        <v>596.86400000000003</v>
      </c>
      <c r="DQ80">
        <v>26.450299999999999</v>
      </c>
      <c r="DR80">
        <v>31.799299999999999</v>
      </c>
      <c r="DS80">
        <v>30.0002</v>
      </c>
      <c r="DT80">
        <v>31.752600000000001</v>
      </c>
      <c r="DU80">
        <v>31.789000000000001</v>
      </c>
      <c r="DV80">
        <v>20.919799999999999</v>
      </c>
      <c r="DW80">
        <v>22.6876</v>
      </c>
      <c r="DX80">
        <v>44.692599999999999</v>
      </c>
      <c r="DY80">
        <v>26.454799999999999</v>
      </c>
      <c r="DZ80">
        <v>400</v>
      </c>
      <c r="EA80">
        <v>27.8215</v>
      </c>
      <c r="EB80">
        <v>100.15300000000001</v>
      </c>
      <c r="EC80">
        <v>100.547</v>
      </c>
    </row>
    <row r="81" spans="1:133" x14ac:dyDescent="0.35">
      <c r="A81">
        <v>65</v>
      </c>
      <c r="B81">
        <v>1584030246.0999999</v>
      </c>
      <c r="C81">
        <v>670</v>
      </c>
      <c r="D81" t="s">
        <v>368</v>
      </c>
      <c r="E81" t="s">
        <v>369</v>
      </c>
      <c r="F81" t="s">
        <v>233</v>
      </c>
      <c r="G81">
        <v>20200312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1584030237.90645</v>
      </c>
      <c r="O81">
        <f t="shared" ref="O81:O144" si="43">CC81*AP81*(CA81-CB81)/(100*BU81*(1000-AP81*CA81))</f>
        <v>2.019694503312922E-4</v>
      </c>
      <c r="P81">
        <f t="shared" ref="P81:P144" si="44">CC81*AP81*(BZ81-BY81*(1000-AP81*CB81)/(1000-AP81*CA81))/(100*BU81)</f>
        <v>-0.20034371452508812</v>
      </c>
      <c r="Q81">
        <f t="shared" ref="Q81:Q144" si="45">BY81 - IF(AP81&gt;1, P81*BU81*100/(AR81*CK81), 0)</f>
        <v>400.19187096774198</v>
      </c>
      <c r="R81">
        <f t="shared" ref="R81:R144" si="46">((X81-O81/2)*Q81-P81)/(X81+O81/2)</f>
        <v>408.69067444050853</v>
      </c>
      <c r="S81">
        <f t="shared" ref="S81:S144" si="47">R81*(CD81+CE81)/1000</f>
        <v>40.73795517784648</v>
      </c>
      <c r="T81">
        <f t="shared" ref="T81:T144" si="48">(BY81 - IF(AP81&gt;1, P81*BU81*100/(AR81*CK81), 0))*(CD81+CE81)/1000</f>
        <v>39.890801336098399</v>
      </c>
      <c r="U81">
        <f t="shared" ref="U81:U144" si="49">2/((1/W81-1/V81)+SIGN(W81)*SQRT((1/W81-1/V81)*(1/W81-1/V81) + 4*BV81/((BV81+1)*(BV81+1))*(2*1/W81*1/V81-1/V81*1/V81)))</f>
        <v>2.2444781930822683E-2</v>
      </c>
      <c r="V81">
        <f t="shared" ref="V81:V144" si="50">AM81+AL81*BU81+AK81*BU81*BU81</f>
        <v>2.2526809423484826</v>
      </c>
      <c r="W81">
        <f t="shared" ref="W81:W144" si="51">O81*(1000-(1000*0.61365*EXP(17.502*AA81/(240.97+AA81))/(CD81+CE81)+CA81)/2)/(1000*0.61365*EXP(17.502*AA81/(240.97+AA81))/(CD81+CE81)-CA81)</f>
        <v>2.2321280837996168E-2</v>
      </c>
      <c r="X81">
        <f t="shared" ref="X81:X144" si="52">1/((BV81+1)/(U81/1.6)+1/(V81/1.37)) + BV81/((BV81+1)/(U81/1.6) + BV81/(V81/1.37))</f>
        <v>1.3961839847924099E-2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27.667021603456867</v>
      </c>
      <c r="AA81">
        <f t="shared" ref="AA81:AA144" si="55">($C$7*CG81+$D$7*CH81+$E$7*Z81)</f>
        <v>27.4869870967742</v>
      </c>
      <c r="AB81">
        <f t="shared" ref="AB81:AB144" si="56">0.61365*EXP(17.502*AA81/(240.97+AA81))</f>
        <v>3.6828176434772746</v>
      </c>
      <c r="AC81">
        <f t="shared" ref="AC81:AC144" si="57">(AD81/AE81*100)</f>
        <v>75.213836270173488</v>
      </c>
      <c r="AD81">
        <f t="shared" ref="AD81:AD144" si="58">CA81*(CD81+CE81)/1000</f>
        <v>2.8102669647665897</v>
      </c>
      <c r="AE81">
        <f t="shared" ref="AE81:AE144" si="59">0.61365*EXP(17.502*CF81/(240.97+CF81))</f>
        <v>3.7363696683039933</v>
      </c>
      <c r="AF81">
        <f t="shared" ref="AF81:AF144" si="60">(AB81-CA81*(CD81+CE81)/1000)</f>
        <v>0.87255067871068492</v>
      </c>
      <c r="AG81">
        <f t="shared" ref="AG81:AG144" si="61">(-O81*44100)</f>
        <v>-8.9068527596099862</v>
      </c>
      <c r="AH81">
        <f t="shared" ref="AH81:AH144" si="62">2*29.3*V81*0.92*(CF81-AA81)</f>
        <v>29.987500060679565</v>
      </c>
      <c r="AI81">
        <f t="shared" ref="AI81:AI144" si="63">2*0.95*0.0000000567*(((CF81+$B$7)+273)^4-(AA81+273)^4)</f>
        <v>2.8904407086028008</v>
      </c>
      <c r="AJ81">
        <f t="shared" ref="AJ81:AJ144" si="64">Y81+AI81+AG81+AH81</f>
        <v>23.971088009672378</v>
      </c>
      <c r="AK81">
        <v>-4.12559610784742E-2</v>
      </c>
      <c r="AL81">
        <v>4.6313430531280703E-2</v>
      </c>
      <c r="AM81">
        <v>3.4600149579858699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52479.266130323311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-0.20034371452508812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1584030237.90645</v>
      </c>
      <c r="BY81">
        <v>400.19187096774198</v>
      </c>
      <c r="BZ81">
        <v>400.012612903226</v>
      </c>
      <c r="CA81">
        <v>28.193116129032301</v>
      </c>
      <c r="CB81">
        <v>27.898732258064499</v>
      </c>
      <c r="CC81">
        <v>400.03951612903199</v>
      </c>
      <c r="CD81">
        <v>99.479261290322597</v>
      </c>
      <c r="CE81">
        <v>0.19992819354838701</v>
      </c>
      <c r="CF81">
        <v>27.733906451612899</v>
      </c>
      <c r="CG81">
        <v>27.4869870967742</v>
      </c>
      <c r="CH81">
        <v>999.9</v>
      </c>
      <c r="CI81">
        <v>0</v>
      </c>
      <c r="CJ81">
        <v>0</v>
      </c>
      <c r="CK81">
        <v>10001.155483871</v>
      </c>
      <c r="CL81">
        <v>0</v>
      </c>
      <c r="CM81">
        <v>0.21165100000000001</v>
      </c>
      <c r="CN81">
        <v>0</v>
      </c>
      <c r="CO81">
        <v>0</v>
      </c>
      <c r="CP81">
        <v>0</v>
      </c>
      <c r="CQ81">
        <v>0</v>
      </c>
      <c r="CR81">
        <v>1.5096774193548399</v>
      </c>
      <c r="CS81">
        <v>0</v>
      </c>
      <c r="CT81">
        <v>119.661290322581</v>
      </c>
      <c r="CU81">
        <v>-2.1967741935483902</v>
      </c>
      <c r="CV81">
        <v>38.128999999999998</v>
      </c>
      <c r="CW81">
        <v>43.508000000000003</v>
      </c>
      <c r="CX81">
        <v>40.818290322580602</v>
      </c>
      <c r="CY81">
        <v>42.201225806451603</v>
      </c>
      <c r="CZ81">
        <v>39.061999999999998</v>
      </c>
      <c r="DA81">
        <v>0</v>
      </c>
      <c r="DB81">
        <v>0</v>
      </c>
      <c r="DC81">
        <v>0</v>
      </c>
      <c r="DD81">
        <v>13248.1000001431</v>
      </c>
      <c r="DE81">
        <v>2.3961538461538501</v>
      </c>
      <c r="DF81">
        <v>28.372649240677902</v>
      </c>
      <c r="DG81">
        <v>-0.59487150698838298</v>
      </c>
      <c r="DH81">
        <v>119.661538461538</v>
      </c>
      <c r="DI81">
        <v>15</v>
      </c>
      <c r="DJ81">
        <v>100</v>
      </c>
      <c r="DK81">
        <v>100</v>
      </c>
      <c r="DL81">
        <v>1.9790000000000001</v>
      </c>
      <c r="DM81">
        <v>0.314</v>
      </c>
      <c r="DN81">
        <v>2</v>
      </c>
      <c r="DO81">
        <v>403.09800000000001</v>
      </c>
      <c r="DP81">
        <v>597.68399999999997</v>
      </c>
      <c r="DQ81">
        <v>26.467199999999998</v>
      </c>
      <c r="DR81">
        <v>31.8033</v>
      </c>
      <c r="DS81">
        <v>30.0001</v>
      </c>
      <c r="DT81">
        <v>31.7545</v>
      </c>
      <c r="DU81">
        <v>31.789300000000001</v>
      </c>
      <c r="DV81">
        <v>20.915600000000001</v>
      </c>
      <c r="DW81">
        <v>22.9603</v>
      </c>
      <c r="DX81">
        <v>44.692599999999999</v>
      </c>
      <c r="DY81">
        <v>26.4712</v>
      </c>
      <c r="DZ81">
        <v>400</v>
      </c>
      <c r="EA81">
        <v>27.813099999999999</v>
      </c>
      <c r="EB81">
        <v>100.152</v>
      </c>
      <c r="EC81">
        <v>100.54600000000001</v>
      </c>
    </row>
    <row r="82" spans="1:133" x14ac:dyDescent="0.35">
      <c r="A82">
        <v>66</v>
      </c>
      <c r="B82">
        <v>1584030256.0999999</v>
      </c>
      <c r="C82">
        <v>680</v>
      </c>
      <c r="D82" t="s">
        <v>370</v>
      </c>
      <c r="E82" t="s">
        <v>371</v>
      </c>
      <c r="F82" t="s">
        <v>233</v>
      </c>
      <c r="G82">
        <v>20200312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1584030247.90645</v>
      </c>
      <c r="O82">
        <f t="shared" si="43"/>
        <v>2.284640140854502E-4</v>
      </c>
      <c r="P82">
        <f t="shared" si="44"/>
        <v>-0.18616888639165666</v>
      </c>
      <c r="Q82">
        <f t="shared" si="45"/>
        <v>400.21332258064501</v>
      </c>
      <c r="R82">
        <f t="shared" si="46"/>
        <v>406.16674721903564</v>
      </c>
      <c r="S82">
        <f t="shared" si="47"/>
        <v>40.485116120183385</v>
      </c>
      <c r="T82">
        <f t="shared" si="48"/>
        <v>39.891701988060881</v>
      </c>
      <c r="U82">
        <f t="shared" si="49"/>
        <v>2.5413056507115867E-2</v>
      </c>
      <c r="V82">
        <f t="shared" si="50"/>
        <v>2.2517673492165104</v>
      </c>
      <c r="W82">
        <f t="shared" si="51"/>
        <v>2.525479042818269E-2</v>
      </c>
      <c r="X82">
        <f t="shared" si="52"/>
        <v>1.5798381316977805E-2</v>
      </c>
      <c r="Y82">
        <f t="shared" si="53"/>
        <v>0</v>
      </c>
      <c r="Z82">
        <f t="shared" si="54"/>
        <v>27.655000016439775</v>
      </c>
      <c r="AA82">
        <f t="shared" si="55"/>
        <v>27.481222580645198</v>
      </c>
      <c r="AB82">
        <f t="shared" si="56"/>
        <v>3.6815754753496415</v>
      </c>
      <c r="AC82">
        <f t="shared" si="57"/>
        <v>75.200179159343222</v>
      </c>
      <c r="AD82">
        <f t="shared" si="58"/>
        <v>2.8092283554053208</v>
      </c>
      <c r="AE82">
        <f t="shared" si="59"/>
        <v>3.7356671045328076</v>
      </c>
      <c r="AF82">
        <f t="shared" si="60"/>
        <v>0.87234711994432068</v>
      </c>
      <c r="AG82">
        <f t="shared" si="61"/>
        <v>-10.075263021168354</v>
      </c>
      <c r="AH82">
        <f t="shared" si="62"/>
        <v>30.284314046604432</v>
      </c>
      <c r="AI82">
        <f t="shared" si="63"/>
        <v>2.9201034984275318</v>
      </c>
      <c r="AJ82">
        <f t="shared" si="64"/>
        <v>23.129154523863612</v>
      </c>
      <c r="AK82">
        <v>-4.1231343820732597E-2</v>
      </c>
      <c r="AL82">
        <v>4.62857955028756E-2</v>
      </c>
      <c r="AM82">
        <v>3.45838095374563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52449.723381331336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-0.18616888639165666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1584030247.90645</v>
      </c>
      <c r="BY82">
        <v>400.21332258064501</v>
      </c>
      <c r="BZ82">
        <v>400.07122580645199</v>
      </c>
      <c r="CA82">
        <v>28.1835709677419</v>
      </c>
      <c r="CB82">
        <v>27.850545161290299</v>
      </c>
      <c r="CC82">
        <v>400.01419354838703</v>
      </c>
      <c r="CD82">
        <v>99.476087096774194</v>
      </c>
      <c r="CE82">
        <v>0.200009967741935</v>
      </c>
      <c r="CF82">
        <v>27.730687096774201</v>
      </c>
      <c r="CG82">
        <v>27.481222580645198</v>
      </c>
      <c r="CH82">
        <v>999.9</v>
      </c>
      <c r="CI82">
        <v>0</v>
      </c>
      <c r="CJ82">
        <v>0</v>
      </c>
      <c r="CK82">
        <v>9995.5067741935509</v>
      </c>
      <c r="CL82">
        <v>0</v>
      </c>
      <c r="CM82">
        <v>0.21165100000000001</v>
      </c>
      <c r="CN82">
        <v>0</v>
      </c>
      <c r="CO82">
        <v>0</v>
      </c>
      <c r="CP82">
        <v>0</v>
      </c>
      <c r="CQ82">
        <v>0</v>
      </c>
      <c r="CR82">
        <v>3.0645161290322598</v>
      </c>
      <c r="CS82">
        <v>0</v>
      </c>
      <c r="CT82">
        <v>120.10967741935499</v>
      </c>
      <c r="CU82">
        <v>-2.0741935483870999</v>
      </c>
      <c r="CV82">
        <v>38.122903225806397</v>
      </c>
      <c r="CW82">
        <v>43.503999999999998</v>
      </c>
      <c r="CX82">
        <v>40.816258064516099</v>
      </c>
      <c r="CY82">
        <v>42.197161290322597</v>
      </c>
      <c r="CZ82">
        <v>39.061999999999998</v>
      </c>
      <c r="DA82">
        <v>0</v>
      </c>
      <c r="DB82">
        <v>0</v>
      </c>
      <c r="DC82">
        <v>0</v>
      </c>
      <c r="DD82">
        <v>13257.7000000477</v>
      </c>
      <c r="DE82">
        <v>3.7115384615384599</v>
      </c>
      <c r="DF82">
        <v>15.025640400656499</v>
      </c>
      <c r="DG82">
        <v>6.1743592450489002</v>
      </c>
      <c r="DH82">
        <v>119.69230769230801</v>
      </c>
      <c r="DI82">
        <v>15</v>
      </c>
      <c r="DJ82">
        <v>100</v>
      </c>
      <c r="DK82">
        <v>100</v>
      </c>
      <c r="DL82">
        <v>1.9790000000000001</v>
      </c>
      <c r="DM82">
        <v>0.314</v>
      </c>
      <c r="DN82">
        <v>2</v>
      </c>
      <c r="DO82">
        <v>403.27100000000002</v>
      </c>
      <c r="DP82">
        <v>597.79700000000003</v>
      </c>
      <c r="DQ82">
        <v>26.492599999999999</v>
      </c>
      <c r="DR82">
        <v>31.806699999999999</v>
      </c>
      <c r="DS82">
        <v>30.0001</v>
      </c>
      <c r="DT82">
        <v>31.758299999999998</v>
      </c>
      <c r="DU82">
        <v>31.7942</v>
      </c>
      <c r="DV82">
        <v>20.914000000000001</v>
      </c>
      <c r="DW82">
        <v>22.9603</v>
      </c>
      <c r="DX82">
        <v>44.692599999999999</v>
      </c>
      <c r="DY82">
        <v>26.5</v>
      </c>
      <c r="DZ82">
        <v>400</v>
      </c>
      <c r="EA82">
        <v>27.801500000000001</v>
      </c>
      <c r="EB82">
        <v>100.149</v>
      </c>
      <c r="EC82">
        <v>100.54600000000001</v>
      </c>
    </row>
    <row r="83" spans="1:133" x14ac:dyDescent="0.35">
      <c r="A83">
        <v>67</v>
      </c>
      <c r="B83">
        <v>1584030266.0999999</v>
      </c>
      <c r="C83">
        <v>690</v>
      </c>
      <c r="D83" t="s">
        <v>372</v>
      </c>
      <c r="E83" t="s">
        <v>373</v>
      </c>
      <c r="F83" t="s">
        <v>233</v>
      </c>
      <c r="G83">
        <v>20200312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1584030257.90645</v>
      </c>
      <c r="O83">
        <f t="shared" si="43"/>
        <v>2.2168745855518263E-4</v>
      </c>
      <c r="P83">
        <f t="shared" si="44"/>
        <v>-0.22259577258259847</v>
      </c>
      <c r="Q83">
        <f t="shared" si="45"/>
        <v>400.20535483870998</v>
      </c>
      <c r="R83">
        <f t="shared" si="46"/>
        <v>408.90210330079537</v>
      </c>
      <c r="S83">
        <f t="shared" si="47"/>
        <v>40.756863278362502</v>
      </c>
      <c r="T83">
        <f t="shared" si="48"/>
        <v>39.890024528514388</v>
      </c>
      <c r="U83">
        <f t="shared" si="49"/>
        <v>2.4579431789100745E-2</v>
      </c>
      <c r="V83">
        <f t="shared" si="50"/>
        <v>2.2531755088722791</v>
      </c>
      <c r="W83">
        <f t="shared" si="51"/>
        <v>2.4431437913294562E-2</v>
      </c>
      <c r="X83">
        <f t="shared" si="52"/>
        <v>1.5282870962124235E-2</v>
      </c>
      <c r="Y83">
        <f t="shared" si="53"/>
        <v>0</v>
      </c>
      <c r="Z83">
        <f t="shared" si="54"/>
        <v>27.658980516486931</v>
      </c>
      <c r="AA83">
        <f t="shared" si="55"/>
        <v>27.4849064516129</v>
      </c>
      <c r="AB83">
        <f t="shared" si="56"/>
        <v>3.6823692529841585</v>
      </c>
      <c r="AC83">
        <f t="shared" si="57"/>
        <v>75.143423179414867</v>
      </c>
      <c r="AD83">
        <f t="shared" si="58"/>
        <v>2.8073858490676078</v>
      </c>
      <c r="AE83">
        <f t="shared" si="59"/>
        <v>3.7360366753116936</v>
      </c>
      <c r="AF83">
        <f t="shared" si="60"/>
        <v>0.87498340391655072</v>
      </c>
      <c r="AG83">
        <f t="shared" si="61"/>
        <v>-9.7764169222835537</v>
      </c>
      <c r="AH83">
        <f t="shared" si="62"/>
        <v>30.061481721288892</v>
      </c>
      <c r="AI83">
        <f t="shared" si="63"/>
        <v>2.8968835270029762</v>
      </c>
      <c r="AJ83">
        <f t="shared" si="64"/>
        <v>23.181948326008314</v>
      </c>
      <c r="AK83">
        <v>-4.12692912179808E-2</v>
      </c>
      <c r="AL83">
        <v>4.6328394780661301E-2</v>
      </c>
      <c r="AM83">
        <v>3.46089962403562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52495.679120844223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-0.22259577258259847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1584030257.90645</v>
      </c>
      <c r="BY83">
        <v>400.20535483870998</v>
      </c>
      <c r="BZ83">
        <v>400.00454838709697</v>
      </c>
      <c r="CA83">
        <v>28.1657096774194</v>
      </c>
      <c r="CB83">
        <v>27.842554838709699</v>
      </c>
      <c r="CC83">
        <v>400.012838709677</v>
      </c>
      <c r="CD83">
        <v>99.473919354838699</v>
      </c>
      <c r="CE83">
        <v>0.19997067741935501</v>
      </c>
      <c r="CF83">
        <v>27.7323806451613</v>
      </c>
      <c r="CG83">
        <v>27.4849064516129</v>
      </c>
      <c r="CH83">
        <v>999.9</v>
      </c>
      <c r="CI83">
        <v>0</v>
      </c>
      <c r="CJ83">
        <v>0</v>
      </c>
      <c r="CK83">
        <v>10004.924193548401</v>
      </c>
      <c r="CL83">
        <v>0</v>
      </c>
      <c r="CM83">
        <v>0.21165100000000001</v>
      </c>
      <c r="CN83">
        <v>0</v>
      </c>
      <c r="CO83">
        <v>0</v>
      </c>
      <c r="CP83">
        <v>0</v>
      </c>
      <c r="CQ83">
        <v>0</v>
      </c>
      <c r="CR83">
        <v>2.82258064516129</v>
      </c>
      <c r="CS83">
        <v>0</v>
      </c>
      <c r="CT83">
        <v>121.203225806452</v>
      </c>
      <c r="CU83">
        <v>-2.1741935483871</v>
      </c>
      <c r="CV83">
        <v>38.110774193548401</v>
      </c>
      <c r="CW83">
        <v>43.503999999999998</v>
      </c>
      <c r="CX83">
        <v>40.794032258064497</v>
      </c>
      <c r="CY83">
        <v>42.197161290322597</v>
      </c>
      <c r="CZ83">
        <v>39.061999999999998</v>
      </c>
      <c r="DA83">
        <v>0</v>
      </c>
      <c r="DB83">
        <v>0</v>
      </c>
      <c r="DC83">
        <v>0</v>
      </c>
      <c r="DD83">
        <v>13267.9000000954</v>
      </c>
      <c r="DE83">
        <v>3.15</v>
      </c>
      <c r="DF83">
        <v>-15.599999972014601</v>
      </c>
      <c r="DG83">
        <v>28.068375997194799</v>
      </c>
      <c r="DH83">
        <v>121.515384615385</v>
      </c>
      <c r="DI83">
        <v>15</v>
      </c>
      <c r="DJ83">
        <v>100</v>
      </c>
      <c r="DK83">
        <v>100</v>
      </c>
      <c r="DL83">
        <v>1.9790000000000001</v>
      </c>
      <c r="DM83">
        <v>0.314</v>
      </c>
      <c r="DN83">
        <v>2</v>
      </c>
      <c r="DO83">
        <v>403.29</v>
      </c>
      <c r="DP83">
        <v>598.10599999999999</v>
      </c>
      <c r="DQ83">
        <v>26.520900000000001</v>
      </c>
      <c r="DR83">
        <v>31.810500000000001</v>
      </c>
      <c r="DS83">
        <v>30.0002</v>
      </c>
      <c r="DT83">
        <v>31.761500000000002</v>
      </c>
      <c r="DU83">
        <v>31.797699999999999</v>
      </c>
      <c r="DV83">
        <v>20.9146</v>
      </c>
      <c r="DW83">
        <v>22.9603</v>
      </c>
      <c r="DX83">
        <v>44.692599999999999</v>
      </c>
      <c r="DY83">
        <v>26.522500000000001</v>
      </c>
      <c r="DZ83">
        <v>400</v>
      </c>
      <c r="EA83">
        <v>27.802099999999999</v>
      </c>
      <c r="EB83">
        <v>100.154</v>
      </c>
      <c r="EC83">
        <v>100.545</v>
      </c>
    </row>
    <row r="84" spans="1:133" x14ac:dyDescent="0.35">
      <c r="A84">
        <v>68</v>
      </c>
      <c r="B84">
        <v>1584030276.0999999</v>
      </c>
      <c r="C84">
        <v>700</v>
      </c>
      <c r="D84" t="s">
        <v>374</v>
      </c>
      <c r="E84" t="s">
        <v>375</v>
      </c>
      <c r="F84" t="s">
        <v>233</v>
      </c>
      <c r="G84">
        <v>20200312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1584030267.90645</v>
      </c>
      <c r="O84">
        <f t="shared" si="43"/>
        <v>2.1522620909776799E-4</v>
      </c>
      <c r="P84">
        <f t="shared" si="44"/>
        <v>-0.21157818210463133</v>
      </c>
      <c r="Q84">
        <f t="shared" si="45"/>
        <v>400.18129032258099</v>
      </c>
      <c r="R84">
        <f t="shared" si="46"/>
        <v>408.58927938390417</v>
      </c>
      <c r="S84">
        <f t="shared" si="47"/>
        <v>40.725532896684122</v>
      </c>
      <c r="T84">
        <f t="shared" si="48"/>
        <v>39.887479006410246</v>
      </c>
      <c r="U84">
        <f t="shared" si="49"/>
        <v>2.3819311964048708E-2</v>
      </c>
      <c r="V84">
        <f t="shared" si="50"/>
        <v>2.2517396470751576</v>
      </c>
      <c r="W84">
        <f t="shared" si="51"/>
        <v>2.3680213964900478E-2</v>
      </c>
      <c r="X84">
        <f t="shared" si="52"/>
        <v>1.4812563304066252E-2</v>
      </c>
      <c r="Y84">
        <f t="shared" si="53"/>
        <v>0</v>
      </c>
      <c r="Z84">
        <f t="shared" si="54"/>
        <v>27.66846916454805</v>
      </c>
      <c r="AA84">
        <f t="shared" si="55"/>
        <v>27.4882967741936</v>
      </c>
      <c r="AB84">
        <f t="shared" si="56"/>
        <v>3.6830999106103937</v>
      </c>
      <c r="AC84">
        <f t="shared" si="57"/>
        <v>75.091928186854659</v>
      </c>
      <c r="AD84">
        <f t="shared" si="58"/>
        <v>2.8066732925726368</v>
      </c>
      <c r="AE84">
        <f t="shared" si="59"/>
        <v>3.7376497851921764</v>
      </c>
      <c r="AF84">
        <f t="shared" si="60"/>
        <v>0.8764266180377569</v>
      </c>
      <c r="AG84">
        <f t="shared" si="61"/>
        <v>-9.4914758212115693</v>
      </c>
      <c r="AH84">
        <f t="shared" si="62"/>
        <v>30.527907850522947</v>
      </c>
      <c r="AI84">
        <f t="shared" si="63"/>
        <v>2.9438651019082114</v>
      </c>
      <c r="AJ84">
        <f t="shared" si="64"/>
        <v>23.98029713121959</v>
      </c>
      <c r="AK84">
        <v>-4.1230597513058298E-2</v>
      </c>
      <c r="AL84">
        <v>4.6284957707131098E-2</v>
      </c>
      <c r="AM84">
        <v>3.4583314113024701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52447.172959777206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-0.21157818210463133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1584030267.90645</v>
      </c>
      <c r="BY84">
        <v>400.18129032258099</v>
      </c>
      <c r="BZ84">
        <v>399.99312903225803</v>
      </c>
      <c r="CA84">
        <v>28.158664516129001</v>
      </c>
      <c r="CB84">
        <v>27.844935483871001</v>
      </c>
      <c r="CC84">
        <v>400.02493548387099</v>
      </c>
      <c r="CD84">
        <v>99.473503225806496</v>
      </c>
      <c r="CE84">
        <v>0.200019677419355</v>
      </c>
      <c r="CF84">
        <v>27.739770967741901</v>
      </c>
      <c r="CG84">
        <v>27.4882967741936</v>
      </c>
      <c r="CH84">
        <v>999.9</v>
      </c>
      <c r="CI84">
        <v>0</v>
      </c>
      <c r="CJ84">
        <v>0</v>
      </c>
      <c r="CK84">
        <v>9995.5854838709693</v>
      </c>
      <c r="CL84">
        <v>0</v>
      </c>
      <c r="CM84">
        <v>0.21165100000000001</v>
      </c>
      <c r="CN84">
        <v>0</v>
      </c>
      <c r="CO84">
        <v>0</v>
      </c>
      <c r="CP84">
        <v>0</v>
      </c>
      <c r="CQ84">
        <v>0</v>
      </c>
      <c r="CR84">
        <v>3.9483870967741899</v>
      </c>
      <c r="CS84">
        <v>0</v>
      </c>
      <c r="CT84">
        <v>117.783870967742</v>
      </c>
      <c r="CU84">
        <v>-2.5387096774193498</v>
      </c>
      <c r="CV84">
        <v>38.112806451612897</v>
      </c>
      <c r="CW84">
        <v>43.508000000000003</v>
      </c>
      <c r="CX84">
        <v>40.790096774193501</v>
      </c>
      <c r="CY84">
        <v>42.193096774193499</v>
      </c>
      <c r="CZ84">
        <v>39.061999999999998</v>
      </c>
      <c r="DA84">
        <v>0</v>
      </c>
      <c r="DB84">
        <v>0</v>
      </c>
      <c r="DC84">
        <v>0</v>
      </c>
      <c r="DD84">
        <v>13278.1000001431</v>
      </c>
      <c r="DE84">
        <v>3.73461538461539</v>
      </c>
      <c r="DF84">
        <v>-1.7675211342369299</v>
      </c>
      <c r="DG84">
        <v>-55.073504651942201</v>
      </c>
      <c r="DH84">
        <v>118.719230769231</v>
      </c>
      <c r="DI84">
        <v>15</v>
      </c>
      <c r="DJ84">
        <v>100</v>
      </c>
      <c r="DK84">
        <v>100</v>
      </c>
      <c r="DL84">
        <v>1.9790000000000001</v>
      </c>
      <c r="DM84">
        <v>0.314</v>
      </c>
      <c r="DN84">
        <v>2</v>
      </c>
      <c r="DO84">
        <v>403.28199999999998</v>
      </c>
      <c r="DP84">
        <v>598.09400000000005</v>
      </c>
      <c r="DQ84">
        <v>26.5365</v>
      </c>
      <c r="DR84">
        <v>31.813300000000002</v>
      </c>
      <c r="DS84">
        <v>30.0002</v>
      </c>
      <c r="DT84">
        <v>31.7667</v>
      </c>
      <c r="DU84">
        <v>31.802600000000002</v>
      </c>
      <c r="DV84">
        <v>20.915600000000001</v>
      </c>
      <c r="DW84">
        <v>22.9603</v>
      </c>
      <c r="DX84">
        <v>44.692599999999999</v>
      </c>
      <c r="DY84">
        <v>26.537700000000001</v>
      </c>
      <c r="DZ84">
        <v>400</v>
      </c>
      <c r="EA84">
        <v>27.8005</v>
      </c>
      <c r="EB84">
        <v>100.151</v>
      </c>
      <c r="EC84">
        <v>100.542</v>
      </c>
    </row>
    <row r="85" spans="1:133" x14ac:dyDescent="0.35">
      <c r="A85">
        <v>69</v>
      </c>
      <c r="B85">
        <v>1584030286.0999999</v>
      </c>
      <c r="C85">
        <v>710</v>
      </c>
      <c r="D85" t="s">
        <v>376</v>
      </c>
      <c r="E85" t="s">
        <v>377</v>
      </c>
      <c r="F85" t="s">
        <v>233</v>
      </c>
      <c r="G85">
        <v>20200312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1584030277.90645</v>
      </c>
      <c r="O85">
        <f t="shared" si="43"/>
        <v>2.1066047483978145E-4</v>
      </c>
      <c r="P85">
        <f t="shared" si="44"/>
        <v>-0.19696554727926838</v>
      </c>
      <c r="Q85">
        <f t="shared" si="45"/>
        <v>400.14600000000002</v>
      </c>
      <c r="R85">
        <f t="shared" si="46"/>
        <v>407.87748945391348</v>
      </c>
      <c r="S85">
        <f t="shared" si="47"/>
        <v>40.653844949721787</v>
      </c>
      <c r="T85">
        <f t="shared" si="48"/>
        <v>39.88323421091728</v>
      </c>
      <c r="U85">
        <f t="shared" si="49"/>
        <v>2.3261875474762793E-2</v>
      </c>
      <c r="V85">
        <f t="shared" si="50"/>
        <v>2.2522386496061673</v>
      </c>
      <c r="W85">
        <f t="shared" si="51"/>
        <v>2.3129221478563031E-2</v>
      </c>
      <c r="X85">
        <f t="shared" si="52"/>
        <v>1.4467618686024551E-2</v>
      </c>
      <c r="Y85">
        <f t="shared" si="53"/>
        <v>0</v>
      </c>
      <c r="Z85">
        <f t="shared" si="54"/>
        <v>27.675531660550597</v>
      </c>
      <c r="AA85">
        <f t="shared" si="55"/>
        <v>27.4939483870968</v>
      </c>
      <c r="AB85">
        <f t="shared" si="56"/>
        <v>3.6843181863008523</v>
      </c>
      <c r="AC85">
        <f t="shared" si="57"/>
        <v>75.051450583141843</v>
      </c>
      <c r="AD85">
        <f t="shared" si="58"/>
        <v>2.8060674880253091</v>
      </c>
      <c r="AE85">
        <f t="shared" si="59"/>
        <v>3.7388584314126661</v>
      </c>
      <c r="AF85">
        <f t="shared" si="60"/>
        <v>0.87825069827554314</v>
      </c>
      <c r="AG85">
        <f t="shared" si="61"/>
        <v>-9.2901269404343623</v>
      </c>
      <c r="AH85">
        <f t="shared" si="62"/>
        <v>30.520572366235758</v>
      </c>
      <c r="AI85">
        <f t="shared" si="63"/>
        <v>2.9426699023416285</v>
      </c>
      <c r="AJ85">
        <f t="shared" si="64"/>
        <v>24.173115328143023</v>
      </c>
      <c r="AK85">
        <v>-4.1244042132282999E-2</v>
      </c>
      <c r="AL85">
        <v>4.6300050470024202E-2</v>
      </c>
      <c r="AM85">
        <v>3.45922386354821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52462.573077103778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-0.19696554727926838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1584030277.90645</v>
      </c>
      <c r="BY85">
        <v>400.14600000000002</v>
      </c>
      <c r="BZ85">
        <v>399.97699999999998</v>
      </c>
      <c r="CA85">
        <v>28.153099999999998</v>
      </c>
      <c r="CB85">
        <v>27.8460161290323</v>
      </c>
      <c r="CC85">
        <v>400.01396774193603</v>
      </c>
      <c r="CD85">
        <v>99.471719354838697</v>
      </c>
      <c r="CE85">
        <v>0.199986</v>
      </c>
      <c r="CF85">
        <v>27.745306451612901</v>
      </c>
      <c r="CG85">
        <v>27.4939483870968</v>
      </c>
      <c r="CH85">
        <v>999.9</v>
      </c>
      <c r="CI85">
        <v>0</v>
      </c>
      <c r="CJ85">
        <v>0</v>
      </c>
      <c r="CK85">
        <v>9999.02419354839</v>
      </c>
      <c r="CL85">
        <v>0</v>
      </c>
      <c r="CM85">
        <v>0.21165100000000001</v>
      </c>
      <c r="CN85">
        <v>0</v>
      </c>
      <c r="CO85">
        <v>0</v>
      </c>
      <c r="CP85">
        <v>0</v>
      </c>
      <c r="CQ85">
        <v>0</v>
      </c>
      <c r="CR85">
        <v>1.40967741935484</v>
      </c>
      <c r="CS85">
        <v>0</v>
      </c>
      <c r="CT85">
        <v>117.209677419355</v>
      </c>
      <c r="CU85">
        <v>-1.9225806451612899</v>
      </c>
      <c r="CV85">
        <v>38.116870967741903</v>
      </c>
      <c r="CW85">
        <v>43.503999999999998</v>
      </c>
      <c r="CX85">
        <v>40.836451612903197</v>
      </c>
      <c r="CY85">
        <v>42.191064516129003</v>
      </c>
      <c r="CZ85">
        <v>39.061999999999998</v>
      </c>
      <c r="DA85">
        <v>0</v>
      </c>
      <c r="DB85">
        <v>0</v>
      </c>
      <c r="DC85">
        <v>0</v>
      </c>
      <c r="DD85">
        <v>13287.7000000477</v>
      </c>
      <c r="DE85">
        <v>2.0692307692307699</v>
      </c>
      <c r="DF85">
        <v>-23.2615385293178</v>
      </c>
      <c r="DG85">
        <v>33.292307689885298</v>
      </c>
      <c r="DH85">
        <v>116.369230769231</v>
      </c>
      <c r="DI85">
        <v>15</v>
      </c>
      <c r="DJ85">
        <v>100</v>
      </c>
      <c r="DK85">
        <v>100</v>
      </c>
      <c r="DL85">
        <v>1.9790000000000001</v>
      </c>
      <c r="DM85">
        <v>0.314</v>
      </c>
      <c r="DN85">
        <v>2</v>
      </c>
      <c r="DO85">
        <v>403.16399999999999</v>
      </c>
      <c r="DP85">
        <v>597.98099999999999</v>
      </c>
      <c r="DQ85">
        <v>26.528700000000001</v>
      </c>
      <c r="DR85">
        <v>31.816600000000001</v>
      </c>
      <c r="DS85">
        <v>30.000599999999999</v>
      </c>
      <c r="DT85">
        <v>31.769500000000001</v>
      </c>
      <c r="DU85">
        <v>31.805900000000001</v>
      </c>
      <c r="DV85">
        <v>20.915800000000001</v>
      </c>
      <c r="DW85">
        <v>22.9603</v>
      </c>
      <c r="DX85">
        <v>44.692599999999999</v>
      </c>
      <c r="DY85">
        <v>26.496700000000001</v>
      </c>
      <c r="DZ85">
        <v>400</v>
      </c>
      <c r="EA85">
        <v>27.803899999999999</v>
      </c>
      <c r="EB85">
        <v>100.149</v>
      </c>
      <c r="EC85">
        <v>100.54</v>
      </c>
    </row>
    <row r="86" spans="1:133" x14ac:dyDescent="0.35">
      <c r="A86">
        <v>70</v>
      </c>
      <c r="B86">
        <v>1584030296.0999999</v>
      </c>
      <c r="C86">
        <v>720</v>
      </c>
      <c r="D86" t="s">
        <v>378</v>
      </c>
      <c r="E86" t="s">
        <v>379</v>
      </c>
      <c r="F86" t="s">
        <v>233</v>
      </c>
      <c r="G86">
        <v>20200312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1584030287.90645</v>
      </c>
      <c r="O86">
        <f t="shared" si="43"/>
        <v>2.032833157595442E-4</v>
      </c>
      <c r="P86">
        <f t="shared" si="44"/>
        <v>-0.18709196593735181</v>
      </c>
      <c r="Q86">
        <f t="shared" si="45"/>
        <v>400.15538709677401</v>
      </c>
      <c r="R86">
        <f t="shared" si="46"/>
        <v>407.68636404742267</v>
      </c>
      <c r="S86">
        <f t="shared" si="47"/>
        <v>40.634514771511142</v>
      </c>
      <c r="T86">
        <f t="shared" si="48"/>
        <v>39.88389463522067</v>
      </c>
      <c r="U86">
        <f t="shared" si="49"/>
        <v>2.2409486658666215E-2</v>
      </c>
      <c r="V86">
        <f t="shared" si="50"/>
        <v>2.2520670901289281</v>
      </c>
      <c r="W86">
        <f t="shared" si="51"/>
        <v>2.2286339172410838E-2</v>
      </c>
      <c r="X86">
        <f t="shared" si="52"/>
        <v>1.3939969772117707E-2</v>
      </c>
      <c r="Y86">
        <f t="shared" si="53"/>
        <v>0</v>
      </c>
      <c r="Z86">
        <f t="shared" si="54"/>
        <v>27.676689718667209</v>
      </c>
      <c r="AA86">
        <f t="shared" si="55"/>
        <v>27.4953419354839</v>
      </c>
      <c r="AB86">
        <f t="shared" si="56"/>
        <v>3.6846186370883465</v>
      </c>
      <c r="AC86">
        <f t="shared" si="57"/>
        <v>75.030488546878246</v>
      </c>
      <c r="AD86">
        <f t="shared" si="58"/>
        <v>2.8050739221405117</v>
      </c>
      <c r="AE86">
        <f t="shared" si="59"/>
        <v>3.7385787783961066</v>
      </c>
      <c r="AF86">
        <f t="shared" si="60"/>
        <v>0.87954471494783482</v>
      </c>
      <c r="AG86">
        <f t="shared" si="61"/>
        <v>-8.9647942249958987</v>
      </c>
      <c r="AH86">
        <f t="shared" si="62"/>
        <v>30.193564486194752</v>
      </c>
      <c r="AI86">
        <f t="shared" si="63"/>
        <v>2.9113645239689268</v>
      </c>
      <c r="AJ86">
        <f t="shared" si="64"/>
        <v>24.140134785167781</v>
      </c>
      <c r="AK86">
        <v>-4.1239419502721801E-2</v>
      </c>
      <c r="AL86">
        <v>4.6294861163377103E-2</v>
      </c>
      <c r="AM86">
        <v>3.4589170252466501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52457.14106504542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-0.18709196593735181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1584030287.90645</v>
      </c>
      <c r="BY86">
        <v>400.15538709677401</v>
      </c>
      <c r="BZ86">
        <v>399.99677419354799</v>
      </c>
      <c r="CA86">
        <v>28.1433258064516</v>
      </c>
      <c r="CB86">
        <v>27.846996774193499</v>
      </c>
      <c r="CC86">
        <v>400.01935483871</v>
      </c>
      <c r="CD86">
        <v>99.471000000000004</v>
      </c>
      <c r="CE86">
        <v>0.20001761290322601</v>
      </c>
      <c r="CF86">
        <v>27.744025806451599</v>
      </c>
      <c r="CG86">
        <v>27.4953419354839</v>
      </c>
      <c r="CH86">
        <v>999.9</v>
      </c>
      <c r="CI86">
        <v>0</v>
      </c>
      <c r="CJ86">
        <v>0</v>
      </c>
      <c r="CK86">
        <v>9997.97580645161</v>
      </c>
      <c r="CL86">
        <v>0</v>
      </c>
      <c r="CM86">
        <v>0.21165100000000001</v>
      </c>
      <c r="CN86">
        <v>0</v>
      </c>
      <c r="CO86">
        <v>0</v>
      </c>
      <c r="CP86">
        <v>0</v>
      </c>
      <c r="CQ86">
        <v>0</v>
      </c>
      <c r="CR86">
        <v>0.29032258064516098</v>
      </c>
      <c r="CS86">
        <v>0</v>
      </c>
      <c r="CT86">
        <v>117.01935483871</v>
      </c>
      <c r="CU86">
        <v>-1.67741935483871</v>
      </c>
      <c r="CV86">
        <v>38.133000000000003</v>
      </c>
      <c r="CW86">
        <v>43.515999999999998</v>
      </c>
      <c r="CX86">
        <v>40.8122258064516</v>
      </c>
      <c r="CY86">
        <v>42.186999999999998</v>
      </c>
      <c r="CZ86">
        <v>39.061999999999998</v>
      </c>
      <c r="DA86">
        <v>0</v>
      </c>
      <c r="DB86">
        <v>0</v>
      </c>
      <c r="DC86">
        <v>0</v>
      </c>
      <c r="DD86">
        <v>13297.9000000954</v>
      </c>
      <c r="DE86">
        <v>0.42692307692307702</v>
      </c>
      <c r="DF86">
        <v>-4.50940198140069</v>
      </c>
      <c r="DG86">
        <v>-0.49572606846202699</v>
      </c>
      <c r="DH86">
        <v>116.05</v>
      </c>
      <c r="DI86">
        <v>15</v>
      </c>
      <c r="DJ86">
        <v>100</v>
      </c>
      <c r="DK86">
        <v>100</v>
      </c>
      <c r="DL86">
        <v>1.9790000000000001</v>
      </c>
      <c r="DM86">
        <v>0.314</v>
      </c>
      <c r="DN86">
        <v>2</v>
      </c>
      <c r="DO86">
        <v>403.202</v>
      </c>
      <c r="DP86">
        <v>598.02700000000004</v>
      </c>
      <c r="DQ86">
        <v>26.507999999999999</v>
      </c>
      <c r="DR86">
        <v>31.82</v>
      </c>
      <c r="DS86">
        <v>30</v>
      </c>
      <c r="DT86">
        <v>31.773399999999999</v>
      </c>
      <c r="DU86">
        <v>31.810400000000001</v>
      </c>
      <c r="DV86">
        <v>20.918700000000001</v>
      </c>
      <c r="DW86">
        <v>22.9603</v>
      </c>
      <c r="DX86">
        <v>44.692599999999999</v>
      </c>
      <c r="DY86">
        <v>26.515599999999999</v>
      </c>
      <c r="DZ86">
        <v>400</v>
      </c>
      <c r="EA86">
        <v>27.803799999999999</v>
      </c>
      <c r="EB86">
        <v>100.149</v>
      </c>
      <c r="EC86">
        <v>100.54</v>
      </c>
    </row>
    <row r="87" spans="1:133" x14ac:dyDescent="0.35">
      <c r="A87">
        <v>71</v>
      </c>
      <c r="B87">
        <v>1584030306.0999999</v>
      </c>
      <c r="C87">
        <v>730</v>
      </c>
      <c r="D87" t="s">
        <v>380</v>
      </c>
      <c r="E87" t="s">
        <v>381</v>
      </c>
      <c r="F87" t="s">
        <v>233</v>
      </c>
      <c r="G87">
        <v>20200312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1584030297.90645</v>
      </c>
      <c r="O87">
        <f t="shared" si="43"/>
        <v>1.9750709631012251E-4</v>
      </c>
      <c r="P87">
        <f t="shared" si="44"/>
        <v>-0.21158453730168014</v>
      </c>
      <c r="Q87">
        <f t="shared" si="45"/>
        <v>400.200806451613</v>
      </c>
      <c r="R87">
        <f t="shared" si="46"/>
        <v>409.929279407482</v>
      </c>
      <c r="S87">
        <f t="shared" si="47"/>
        <v>40.858354703963684</v>
      </c>
      <c r="T87">
        <f t="shared" si="48"/>
        <v>39.888701110706457</v>
      </c>
      <c r="U87">
        <f t="shared" si="49"/>
        <v>2.1739939395660816E-2</v>
      </c>
      <c r="V87">
        <f t="shared" si="50"/>
        <v>2.2523049670606223</v>
      </c>
      <c r="W87">
        <f t="shared" si="51"/>
        <v>2.1624032370420963E-2</v>
      </c>
      <c r="X87">
        <f t="shared" si="52"/>
        <v>1.352538239586196E-2</v>
      </c>
      <c r="Y87">
        <f t="shared" si="53"/>
        <v>0</v>
      </c>
      <c r="Z87">
        <f t="shared" si="54"/>
        <v>27.675460781809846</v>
      </c>
      <c r="AA87">
        <f t="shared" si="55"/>
        <v>27.496570967741899</v>
      </c>
      <c r="AB87">
        <f t="shared" si="56"/>
        <v>3.6848836357355883</v>
      </c>
      <c r="AC87">
        <f t="shared" si="57"/>
        <v>75.019515581347378</v>
      </c>
      <c r="AD87">
        <f t="shared" si="58"/>
        <v>2.8041479809532301</v>
      </c>
      <c r="AE87">
        <f t="shared" si="59"/>
        <v>3.7378913463024874</v>
      </c>
      <c r="AF87">
        <f t="shared" si="60"/>
        <v>0.88073565478235816</v>
      </c>
      <c r="AG87">
        <f t="shared" si="61"/>
        <v>-8.710062947276402</v>
      </c>
      <c r="AH87">
        <f t="shared" si="62"/>
        <v>29.665220028613426</v>
      </c>
      <c r="AI87">
        <f t="shared" si="63"/>
        <v>2.8600902721631267</v>
      </c>
      <c r="AJ87">
        <f t="shared" si="64"/>
        <v>23.815247353500151</v>
      </c>
      <c r="AK87">
        <v>-4.1245829125979898E-2</v>
      </c>
      <c r="AL87">
        <v>4.6302056526998099E-2</v>
      </c>
      <c r="AM87">
        <v>3.45934247643391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52465.52613373319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-0.21158453730168014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1584030297.90645</v>
      </c>
      <c r="BY87">
        <v>400.200806451613</v>
      </c>
      <c r="BZ87">
        <v>400.00200000000001</v>
      </c>
      <c r="CA87">
        <v>28.133838709677399</v>
      </c>
      <c r="CB87">
        <v>27.845922580645201</v>
      </c>
      <c r="CC87">
        <v>400.01329032258099</v>
      </c>
      <c r="CD87">
        <v>99.471729032258096</v>
      </c>
      <c r="CE87">
        <v>0.199986935483871</v>
      </c>
      <c r="CF87">
        <v>27.740877419354799</v>
      </c>
      <c r="CG87">
        <v>27.496570967741899</v>
      </c>
      <c r="CH87">
        <v>999.9</v>
      </c>
      <c r="CI87">
        <v>0</v>
      </c>
      <c r="CJ87">
        <v>0</v>
      </c>
      <c r="CK87">
        <v>9999.4564516128994</v>
      </c>
      <c r="CL87">
        <v>0</v>
      </c>
      <c r="CM87">
        <v>0.21165100000000001</v>
      </c>
      <c r="CN87">
        <v>0</v>
      </c>
      <c r="CO87">
        <v>0</v>
      </c>
      <c r="CP87">
        <v>0</v>
      </c>
      <c r="CQ87">
        <v>0</v>
      </c>
      <c r="CR87">
        <v>3.3741935483871002</v>
      </c>
      <c r="CS87">
        <v>0</v>
      </c>
      <c r="CT87">
        <v>111.690322580645</v>
      </c>
      <c r="CU87">
        <v>-1.5064516129032299</v>
      </c>
      <c r="CV87">
        <v>38.136935483871</v>
      </c>
      <c r="CW87">
        <v>43.522064516128999</v>
      </c>
      <c r="CX87">
        <v>40.806161290322599</v>
      </c>
      <c r="CY87">
        <v>42.193096774193499</v>
      </c>
      <c r="CZ87">
        <v>39.070129032258102</v>
      </c>
      <c r="DA87">
        <v>0</v>
      </c>
      <c r="DB87">
        <v>0</v>
      </c>
      <c r="DC87">
        <v>0</v>
      </c>
      <c r="DD87">
        <v>13308.1000001431</v>
      </c>
      <c r="DE87">
        <v>3.76538461538461</v>
      </c>
      <c r="DF87">
        <v>38.300854722441699</v>
      </c>
      <c r="DG87">
        <v>-43.829060240381502</v>
      </c>
      <c r="DH87">
        <v>111.546153846154</v>
      </c>
      <c r="DI87">
        <v>15</v>
      </c>
      <c r="DJ87">
        <v>100</v>
      </c>
      <c r="DK87">
        <v>100</v>
      </c>
      <c r="DL87">
        <v>1.9790000000000001</v>
      </c>
      <c r="DM87">
        <v>0.314</v>
      </c>
      <c r="DN87">
        <v>2</v>
      </c>
      <c r="DO87">
        <v>403.31900000000002</v>
      </c>
      <c r="DP87">
        <v>597.90899999999999</v>
      </c>
      <c r="DQ87">
        <v>26.5184</v>
      </c>
      <c r="DR87">
        <v>31.822099999999999</v>
      </c>
      <c r="DS87">
        <v>30.0001</v>
      </c>
      <c r="DT87">
        <v>31.777000000000001</v>
      </c>
      <c r="DU87">
        <v>31.813199999999998</v>
      </c>
      <c r="DV87">
        <v>20.916</v>
      </c>
      <c r="DW87">
        <v>22.9603</v>
      </c>
      <c r="DX87">
        <v>44.692599999999999</v>
      </c>
      <c r="DY87">
        <v>26.519600000000001</v>
      </c>
      <c r="DZ87">
        <v>400</v>
      </c>
      <c r="EA87">
        <v>27.803799999999999</v>
      </c>
      <c r="EB87">
        <v>100.151</v>
      </c>
      <c r="EC87">
        <v>100.542</v>
      </c>
    </row>
    <row r="88" spans="1:133" x14ac:dyDescent="0.35">
      <c r="A88">
        <v>72</v>
      </c>
      <c r="B88">
        <v>1584030316.0999999</v>
      </c>
      <c r="C88">
        <v>740</v>
      </c>
      <c r="D88" t="s">
        <v>382</v>
      </c>
      <c r="E88" t="s">
        <v>383</v>
      </c>
      <c r="F88" t="s">
        <v>233</v>
      </c>
      <c r="G88">
        <v>20200312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1584030307.90645</v>
      </c>
      <c r="O88">
        <f t="shared" si="43"/>
        <v>1.9752937571761473E-4</v>
      </c>
      <c r="P88">
        <f t="shared" si="44"/>
        <v>-0.20738069980112964</v>
      </c>
      <c r="Q88">
        <f t="shared" si="45"/>
        <v>400.20980645161302</v>
      </c>
      <c r="R88">
        <f t="shared" si="46"/>
        <v>409.62786502658611</v>
      </c>
      <c r="S88">
        <f t="shared" si="47"/>
        <v>40.828636270685088</v>
      </c>
      <c r="T88">
        <f t="shared" si="48"/>
        <v>39.889914760837058</v>
      </c>
      <c r="U88">
        <f t="shared" si="49"/>
        <v>2.174242343837339E-2</v>
      </c>
      <c r="V88">
        <f t="shared" si="50"/>
        <v>2.2523158422504985</v>
      </c>
      <c r="W88">
        <f t="shared" si="51"/>
        <v>2.1626490556938684E-2</v>
      </c>
      <c r="X88">
        <f t="shared" si="52"/>
        <v>1.3526921068405617E-2</v>
      </c>
      <c r="Y88">
        <f t="shared" si="53"/>
        <v>0</v>
      </c>
      <c r="Z88">
        <f t="shared" si="54"/>
        <v>27.676763443362518</v>
      </c>
      <c r="AA88">
        <f t="shared" si="55"/>
        <v>27.4947451612903</v>
      </c>
      <c r="AB88">
        <f t="shared" si="56"/>
        <v>3.6844899692029442</v>
      </c>
      <c r="AC88">
        <f t="shared" si="57"/>
        <v>75.002975993589899</v>
      </c>
      <c r="AD88">
        <f t="shared" si="58"/>
        <v>2.8037442179556313</v>
      </c>
      <c r="AE88">
        <f t="shared" si="59"/>
        <v>3.7381772933853346</v>
      </c>
      <c r="AF88">
        <f t="shared" si="60"/>
        <v>0.88074575124731291</v>
      </c>
      <c r="AG88">
        <f t="shared" si="61"/>
        <v>-8.7110454691468089</v>
      </c>
      <c r="AH88">
        <f t="shared" si="62"/>
        <v>30.04609520124875</v>
      </c>
      <c r="AI88">
        <f t="shared" si="63"/>
        <v>2.8967898652326318</v>
      </c>
      <c r="AJ88">
        <f t="shared" si="64"/>
        <v>24.231839597334574</v>
      </c>
      <c r="AK88">
        <v>-4.1246122173985302E-2</v>
      </c>
      <c r="AL88">
        <v>4.6302385499056603E-2</v>
      </c>
      <c r="AM88">
        <v>3.4593619275196299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52465.671592930121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-0.20738069980112964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1584030307.90645</v>
      </c>
      <c r="BY88">
        <v>400.20980645161302</v>
      </c>
      <c r="BZ88">
        <v>400.01732258064499</v>
      </c>
      <c r="CA88">
        <v>28.129564516129001</v>
      </c>
      <c r="CB88">
        <v>27.8416161290323</v>
      </c>
      <c r="CC88">
        <v>400.01535483870998</v>
      </c>
      <c r="CD88">
        <v>99.472490322580697</v>
      </c>
      <c r="CE88">
        <v>0.20001674193548399</v>
      </c>
      <c r="CF88">
        <v>27.742187096774199</v>
      </c>
      <c r="CG88">
        <v>27.4947451612903</v>
      </c>
      <c r="CH88">
        <v>999.9</v>
      </c>
      <c r="CI88">
        <v>0</v>
      </c>
      <c r="CJ88">
        <v>0</v>
      </c>
      <c r="CK88">
        <v>9999.4509677419392</v>
      </c>
      <c r="CL88">
        <v>0</v>
      </c>
      <c r="CM88">
        <v>0.21165100000000001</v>
      </c>
      <c r="CN88">
        <v>0</v>
      </c>
      <c r="CO88">
        <v>0</v>
      </c>
      <c r="CP88">
        <v>0</v>
      </c>
      <c r="CQ88">
        <v>0</v>
      </c>
      <c r="CR88">
        <v>4.2741935483870996</v>
      </c>
      <c r="CS88">
        <v>0</v>
      </c>
      <c r="CT88">
        <v>108.96451612903201</v>
      </c>
      <c r="CU88">
        <v>-1.99677419354839</v>
      </c>
      <c r="CV88">
        <v>38.130935483870999</v>
      </c>
      <c r="CW88">
        <v>43.503999999999998</v>
      </c>
      <c r="CX88">
        <v>40.796129032258101</v>
      </c>
      <c r="CY88">
        <v>42.2093548387097</v>
      </c>
      <c r="CZ88">
        <v>39.0741935483871</v>
      </c>
      <c r="DA88">
        <v>0</v>
      </c>
      <c r="DB88">
        <v>0</v>
      </c>
      <c r="DC88">
        <v>0</v>
      </c>
      <c r="DD88">
        <v>13317.7000000477</v>
      </c>
      <c r="DE88">
        <v>4.75</v>
      </c>
      <c r="DF88">
        <v>-20.5641024620457</v>
      </c>
      <c r="DG88">
        <v>22.2358973515503</v>
      </c>
      <c r="DH88">
        <v>108.7</v>
      </c>
      <c r="DI88">
        <v>15</v>
      </c>
      <c r="DJ88">
        <v>100</v>
      </c>
      <c r="DK88">
        <v>100</v>
      </c>
      <c r="DL88">
        <v>1.9790000000000001</v>
      </c>
      <c r="DM88">
        <v>0.314</v>
      </c>
      <c r="DN88">
        <v>2</v>
      </c>
      <c r="DO88">
        <v>403.23700000000002</v>
      </c>
      <c r="DP88">
        <v>598.00599999999997</v>
      </c>
      <c r="DQ88">
        <v>26.523</v>
      </c>
      <c r="DR88">
        <v>31.8245</v>
      </c>
      <c r="DS88">
        <v>30.0001</v>
      </c>
      <c r="DT88">
        <v>31.7791</v>
      </c>
      <c r="DU88">
        <v>31.814299999999999</v>
      </c>
      <c r="DV88">
        <v>20.914899999999999</v>
      </c>
      <c r="DW88">
        <v>22.9603</v>
      </c>
      <c r="DX88">
        <v>44.3215</v>
      </c>
      <c r="DY88">
        <v>26.525600000000001</v>
      </c>
      <c r="DZ88">
        <v>400</v>
      </c>
      <c r="EA88">
        <v>27.803799999999999</v>
      </c>
      <c r="EB88">
        <v>100.151</v>
      </c>
      <c r="EC88">
        <v>100.539</v>
      </c>
    </row>
    <row r="89" spans="1:133" x14ac:dyDescent="0.35">
      <c r="A89">
        <v>73</v>
      </c>
      <c r="B89">
        <v>1584030326.0999999</v>
      </c>
      <c r="C89">
        <v>750</v>
      </c>
      <c r="D89" t="s">
        <v>384</v>
      </c>
      <c r="E89" t="s">
        <v>385</v>
      </c>
      <c r="F89" t="s">
        <v>233</v>
      </c>
      <c r="G89">
        <v>20200312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1584030317.90645</v>
      </c>
      <c r="O89">
        <f t="shared" si="43"/>
        <v>2.0806468485062187E-4</v>
      </c>
      <c r="P89">
        <f t="shared" si="44"/>
        <v>-0.19823442539534905</v>
      </c>
      <c r="Q89">
        <f t="shared" si="45"/>
        <v>400.17577419354802</v>
      </c>
      <c r="R89">
        <f t="shared" si="46"/>
        <v>408.18295915084781</v>
      </c>
      <c r="S89">
        <f t="shared" si="47"/>
        <v>40.685029169287901</v>
      </c>
      <c r="T89">
        <f t="shared" si="48"/>
        <v>39.886924921552186</v>
      </c>
      <c r="U89">
        <f t="shared" si="49"/>
        <v>2.2917636788262325E-2</v>
      </c>
      <c r="V89">
        <f t="shared" si="50"/>
        <v>2.2528223591415428</v>
      </c>
      <c r="W89">
        <f t="shared" si="51"/>
        <v>2.2788901310098222E-2</v>
      </c>
      <c r="X89">
        <f t="shared" si="52"/>
        <v>1.4254569296731353E-2</v>
      </c>
      <c r="Y89">
        <f t="shared" si="53"/>
        <v>0</v>
      </c>
      <c r="Z89">
        <f t="shared" si="54"/>
        <v>27.674007575164772</v>
      </c>
      <c r="AA89">
        <f t="shared" si="55"/>
        <v>27.488941935483901</v>
      </c>
      <c r="AB89">
        <f t="shared" si="56"/>
        <v>3.6832389654000766</v>
      </c>
      <c r="AC89">
        <f t="shared" si="57"/>
        <v>74.975105424735304</v>
      </c>
      <c r="AD89">
        <f t="shared" si="58"/>
        <v>2.8028201283720597</v>
      </c>
      <c r="AE89">
        <f t="shared" si="59"/>
        <v>3.7383343611109767</v>
      </c>
      <c r="AF89">
        <f t="shared" si="60"/>
        <v>0.88041883702801682</v>
      </c>
      <c r="AG89">
        <f t="shared" si="61"/>
        <v>-9.1756526019124252</v>
      </c>
      <c r="AH89">
        <f t="shared" si="62"/>
        <v>30.845046728902449</v>
      </c>
      <c r="AI89">
        <f t="shared" si="63"/>
        <v>2.9730739849876167</v>
      </c>
      <c r="AJ89">
        <f t="shared" si="64"/>
        <v>24.642468111977642</v>
      </c>
      <c r="AK89">
        <v>-4.1259772439360298E-2</v>
      </c>
      <c r="AL89">
        <v>4.6317709117769001E-2</v>
      </c>
      <c r="AM89">
        <v>3.4602679122518998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52482.221430651691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-0.19823442539534905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1584030317.90645</v>
      </c>
      <c r="BY89">
        <v>400.17577419354802</v>
      </c>
      <c r="BZ89">
        <v>400.00332258064498</v>
      </c>
      <c r="CA89">
        <v>28.1200096774194</v>
      </c>
      <c r="CB89">
        <v>27.816700000000001</v>
      </c>
      <c r="CC89">
        <v>400.01474193548398</v>
      </c>
      <c r="CD89">
        <v>99.473522580645195</v>
      </c>
      <c r="CE89">
        <v>0.19998964516129</v>
      </c>
      <c r="CF89">
        <v>27.7429064516129</v>
      </c>
      <c r="CG89">
        <v>27.488941935483901</v>
      </c>
      <c r="CH89">
        <v>999.9</v>
      </c>
      <c r="CI89">
        <v>0</v>
      </c>
      <c r="CJ89">
        <v>0</v>
      </c>
      <c r="CK89">
        <v>10002.6564516129</v>
      </c>
      <c r="CL89">
        <v>0</v>
      </c>
      <c r="CM89">
        <v>0.21165100000000001</v>
      </c>
      <c r="CN89">
        <v>0</v>
      </c>
      <c r="CO89">
        <v>0</v>
      </c>
      <c r="CP89">
        <v>0</v>
      </c>
      <c r="CQ89">
        <v>0</v>
      </c>
      <c r="CR89">
        <v>3.6096774193548402</v>
      </c>
      <c r="CS89">
        <v>0</v>
      </c>
      <c r="CT89">
        <v>122.56774193548399</v>
      </c>
      <c r="CU89">
        <v>-2.1129032258064502</v>
      </c>
      <c r="CV89">
        <v>38.140935483870997</v>
      </c>
      <c r="CW89">
        <v>43.503999999999998</v>
      </c>
      <c r="CX89">
        <v>40.784193548387101</v>
      </c>
      <c r="CY89">
        <v>42.219516129032201</v>
      </c>
      <c r="CZ89">
        <v>39.066064516129003</v>
      </c>
      <c r="DA89">
        <v>0</v>
      </c>
      <c r="DB89">
        <v>0</v>
      </c>
      <c r="DC89">
        <v>0</v>
      </c>
      <c r="DD89">
        <v>13327.9000000954</v>
      </c>
      <c r="DE89">
        <v>3.6038461538461499</v>
      </c>
      <c r="DF89">
        <v>0.59145298300332905</v>
      </c>
      <c r="DG89">
        <v>174.208546945374</v>
      </c>
      <c r="DH89">
        <v>124.476923076923</v>
      </c>
      <c r="DI89">
        <v>15</v>
      </c>
      <c r="DJ89">
        <v>100</v>
      </c>
      <c r="DK89">
        <v>100</v>
      </c>
      <c r="DL89">
        <v>1.9790000000000001</v>
      </c>
      <c r="DM89">
        <v>0.314</v>
      </c>
      <c r="DN89">
        <v>2</v>
      </c>
      <c r="DO89">
        <v>403.20699999999999</v>
      </c>
      <c r="DP89">
        <v>598.03399999999999</v>
      </c>
      <c r="DQ89">
        <v>26.5367</v>
      </c>
      <c r="DR89">
        <v>31.827300000000001</v>
      </c>
      <c r="DS89">
        <v>30.0001</v>
      </c>
      <c r="DT89">
        <v>31.7807</v>
      </c>
      <c r="DU89">
        <v>31.8171</v>
      </c>
      <c r="DV89">
        <v>20.913699999999999</v>
      </c>
      <c r="DW89">
        <v>22.9603</v>
      </c>
      <c r="DX89">
        <v>44.3215</v>
      </c>
      <c r="DY89">
        <v>26.5425</v>
      </c>
      <c r="DZ89">
        <v>400</v>
      </c>
      <c r="EA89">
        <v>27.803799999999999</v>
      </c>
      <c r="EB89">
        <v>100.15</v>
      </c>
      <c r="EC89">
        <v>100.53700000000001</v>
      </c>
    </row>
    <row r="90" spans="1:133" x14ac:dyDescent="0.35">
      <c r="A90">
        <v>74</v>
      </c>
      <c r="B90">
        <v>1584030336.0999999</v>
      </c>
      <c r="C90">
        <v>760</v>
      </c>
      <c r="D90" t="s">
        <v>386</v>
      </c>
      <c r="E90" t="s">
        <v>387</v>
      </c>
      <c r="F90" t="s">
        <v>233</v>
      </c>
      <c r="G90">
        <v>20200312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1584030327.90645</v>
      </c>
      <c r="O90">
        <f t="shared" si="43"/>
        <v>2.122081920398545E-4</v>
      </c>
      <c r="P90">
        <f t="shared" si="44"/>
        <v>-0.19128594771076421</v>
      </c>
      <c r="Q90">
        <f t="shared" si="45"/>
        <v>400.15593548387102</v>
      </c>
      <c r="R90">
        <f t="shared" si="46"/>
        <v>407.42866488523538</v>
      </c>
      <c r="S90">
        <f t="shared" si="47"/>
        <v>40.609939614032555</v>
      </c>
      <c r="T90">
        <f t="shared" si="48"/>
        <v>39.885039460279756</v>
      </c>
      <c r="U90">
        <f t="shared" si="49"/>
        <v>2.3345988798969954E-2</v>
      </c>
      <c r="V90">
        <f t="shared" si="50"/>
        <v>2.2532764403966636</v>
      </c>
      <c r="W90">
        <f t="shared" si="51"/>
        <v>2.3212437864516274E-2</v>
      </c>
      <c r="X90">
        <f t="shared" si="52"/>
        <v>1.4519708887996866E-2</v>
      </c>
      <c r="Y90">
        <f t="shared" si="53"/>
        <v>0</v>
      </c>
      <c r="Z90">
        <f t="shared" si="54"/>
        <v>27.674890476119167</v>
      </c>
      <c r="AA90">
        <f t="shared" si="55"/>
        <v>27.486951612903201</v>
      </c>
      <c r="AB90">
        <f t="shared" si="56"/>
        <v>3.6828099961082619</v>
      </c>
      <c r="AC90">
        <f t="shared" si="57"/>
        <v>74.922780763457936</v>
      </c>
      <c r="AD90">
        <f t="shared" si="58"/>
        <v>2.8012308442614193</v>
      </c>
      <c r="AE90">
        <f t="shared" si="59"/>
        <v>3.7388239140580097</v>
      </c>
      <c r="AF90">
        <f t="shared" si="60"/>
        <v>0.88157915184684255</v>
      </c>
      <c r="AG90">
        <f t="shared" si="61"/>
        <v>-9.3583812689575829</v>
      </c>
      <c r="AH90">
        <f t="shared" si="62"/>
        <v>31.365392840621844</v>
      </c>
      <c r="AI90">
        <f t="shared" si="63"/>
        <v>3.0226233665483684</v>
      </c>
      <c r="AJ90">
        <f t="shared" si="64"/>
        <v>25.029634938212631</v>
      </c>
      <c r="AK90">
        <v>-4.1272011969641198E-2</v>
      </c>
      <c r="AL90">
        <v>4.63314490627511E-2</v>
      </c>
      <c r="AM90">
        <v>3.4610801769272399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52496.766176985955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-0.19128594771076421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1584030327.90645</v>
      </c>
      <c r="BY90">
        <v>400.15593548387102</v>
      </c>
      <c r="BZ90">
        <v>399.99638709677401</v>
      </c>
      <c r="CA90">
        <v>28.103999999999999</v>
      </c>
      <c r="CB90">
        <v>27.794645161290301</v>
      </c>
      <c r="CC90">
        <v>400.01499999999999</v>
      </c>
      <c r="CD90">
        <v>99.473774193548394</v>
      </c>
      <c r="CE90">
        <v>0.199967774193548</v>
      </c>
      <c r="CF90">
        <v>27.745148387096801</v>
      </c>
      <c r="CG90">
        <v>27.486951612903201</v>
      </c>
      <c r="CH90">
        <v>999.9</v>
      </c>
      <c r="CI90">
        <v>0</v>
      </c>
      <c r="CJ90">
        <v>0</v>
      </c>
      <c r="CK90">
        <v>10005.598387096799</v>
      </c>
      <c r="CL90">
        <v>0</v>
      </c>
      <c r="CM90">
        <v>0.21165100000000001</v>
      </c>
      <c r="CN90">
        <v>0</v>
      </c>
      <c r="CO90">
        <v>0</v>
      </c>
      <c r="CP90">
        <v>0</v>
      </c>
      <c r="CQ90">
        <v>0</v>
      </c>
      <c r="CR90">
        <v>2.35161290322581</v>
      </c>
      <c r="CS90">
        <v>0</v>
      </c>
      <c r="CT90">
        <v>264.177419354839</v>
      </c>
      <c r="CU90">
        <v>-1.90967741935484</v>
      </c>
      <c r="CV90">
        <v>38.122870967741903</v>
      </c>
      <c r="CW90">
        <v>43.495870967741901</v>
      </c>
      <c r="CX90">
        <v>40.7882580645161</v>
      </c>
      <c r="CY90">
        <v>42.215451612903202</v>
      </c>
      <c r="CZ90">
        <v>39.070129032258102</v>
      </c>
      <c r="DA90">
        <v>0</v>
      </c>
      <c r="DB90">
        <v>0</v>
      </c>
      <c r="DC90">
        <v>0</v>
      </c>
      <c r="DD90">
        <v>13338.1000001431</v>
      </c>
      <c r="DE90">
        <v>3.12692307692308</v>
      </c>
      <c r="DF90">
        <v>-23.073504353690801</v>
      </c>
      <c r="DG90">
        <v>1334.8923080986699</v>
      </c>
      <c r="DH90">
        <v>274.50769230769203</v>
      </c>
      <c r="DI90">
        <v>15</v>
      </c>
      <c r="DJ90">
        <v>100</v>
      </c>
      <c r="DK90">
        <v>100</v>
      </c>
      <c r="DL90">
        <v>1.9790000000000001</v>
      </c>
      <c r="DM90">
        <v>0.314</v>
      </c>
      <c r="DN90">
        <v>2</v>
      </c>
      <c r="DO90">
        <v>403.089</v>
      </c>
      <c r="DP90">
        <v>598.06299999999999</v>
      </c>
      <c r="DQ90">
        <v>26.555599999999998</v>
      </c>
      <c r="DR90">
        <v>31.827300000000001</v>
      </c>
      <c r="DS90">
        <v>30.0001</v>
      </c>
      <c r="DT90">
        <v>31.7836</v>
      </c>
      <c r="DU90">
        <v>31.819900000000001</v>
      </c>
      <c r="DV90">
        <v>20.914300000000001</v>
      </c>
      <c r="DW90">
        <v>22.9603</v>
      </c>
      <c r="DX90">
        <v>44.3215</v>
      </c>
      <c r="DY90">
        <v>26.561399999999999</v>
      </c>
      <c r="DZ90">
        <v>400</v>
      </c>
      <c r="EA90">
        <v>27.803799999999999</v>
      </c>
      <c r="EB90">
        <v>100.149</v>
      </c>
      <c r="EC90">
        <v>100.539</v>
      </c>
    </row>
    <row r="91" spans="1:133" x14ac:dyDescent="0.35">
      <c r="A91">
        <v>75</v>
      </c>
      <c r="B91">
        <v>1584030346.0999999</v>
      </c>
      <c r="C91">
        <v>770</v>
      </c>
      <c r="D91" t="s">
        <v>388</v>
      </c>
      <c r="E91" t="s">
        <v>389</v>
      </c>
      <c r="F91" t="s">
        <v>233</v>
      </c>
      <c r="G91">
        <v>20200312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1584030337.90645</v>
      </c>
      <c r="O91">
        <f t="shared" si="43"/>
        <v>2.0461614008121176E-4</v>
      </c>
      <c r="P91">
        <f t="shared" si="44"/>
        <v>-0.18979497001028919</v>
      </c>
      <c r="Q91">
        <f t="shared" si="45"/>
        <v>400.14270967741902</v>
      </c>
      <c r="R91">
        <f t="shared" si="46"/>
        <v>407.80728088979788</v>
      </c>
      <c r="S91">
        <f t="shared" si="47"/>
        <v>40.64733927370839</v>
      </c>
      <c r="T91">
        <f t="shared" si="48"/>
        <v>39.883389140750246</v>
      </c>
      <c r="U91">
        <f t="shared" si="49"/>
        <v>2.2470853768350996E-2</v>
      </c>
      <c r="V91">
        <f t="shared" si="50"/>
        <v>2.252378686788659</v>
      </c>
      <c r="W91">
        <f t="shared" si="51"/>
        <v>2.2347049932651439E-2</v>
      </c>
      <c r="X91">
        <f t="shared" si="52"/>
        <v>1.397797252023702E-2</v>
      </c>
      <c r="Y91">
        <f t="shared" si="53"/>
        <v>0</v>
      </c>
      <c r="Z91">
        <f t="shared" si="54"/>
        <v>27.680605427392667</v>
      </c>
      <c r="AA91">
        <f t="shared" si="55"/>
        <v>27.488051612903199</v>
      </c>
      <c r="AB91">
        <f t="shared" si="56"/>
        <v>3.6830470709915644</v>
      </c>
      <c r="AC91">
        <f t="shared" si="57"/>
        <v>74.878250231766359</v>
      </c>
      <c r="AD91">
        <f t="shared" si="58"/>
        <v>2.8000934365371419</v>
      </c>
      <c r="AE91">
        <f t="shared" si="59"/>
        <v>3.7395284049375794</v>
      </c>
      <c r="AF91">
        <f t="shared" si="60"/>
        <v>0.88295363445442243</v>
      </c>
      <c r="AG91">
        <f t="shared" si="61"/>
        <v>-9.0235717775814379</v>
      </c>
      <c r="AH91">
        <f t="shared" si="62"/>
        <v>31.611033383248511</v>
      </c>
      <c r="AI91">
        <f t="shared" si="63"/>
        <v>3.0475752617619896</v>
      </c>
      <c r="AJ91">
        <f t="shared" si="64"/>
        <v>25.635036867429065</v>
      </c>
      <c r="AK91">
        <v>-4.1247815637738702E-2</v>
      </c>
      <c r="AL91">
        <v>4.6304286560475402E-2</v>
      </c>
      <c r="AM91">
        <v>3.4594743303844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52466.667678781989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-0.18979497001028919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1584030337.90645</v>
      </c>
      <c r="BY91">
        <v>400.14270967741902</v>
      </c>
      <c r="BZ91">
        <v>399.98083870967702</v>
      </c>
      <c r="CA91">
        <v>28.092822580645201</v>
      </c>
      <c r="CB91">
        <v>27.794535483871002</v>
      </c>
      <c r="CC91">
        <v>400.01977419354802</v>
      </c>
      <c r="CD91">
        <v>99.472925806451599</v>
      </c>
      <c r="CE91">
        <v>0.199986322580645</v>
      </c>
      <c r="CF91">
        <v>27.748374193548401</v>
      </c>
      <c r="CG91">
        <v>27.488051612903199</v>
      </c>
      <c r="CH91">
        <v>999.9</v>
      </c>
      <c r="CI91">
        <v>0</v>
      </c>
      <c r="CJ91">
        <v>0</v>
      </c>
      <c r="CK91">
        <v>9999.8177419354906</v>
      </c>
      <c r="CL91">
        <v>0</v>
      </c>
      <c r="CM91">
        <v>0.21165100000000001</v>
      </c>
      <c r="CN91">
        <v>0</v>
      </c>
      <c r="CO91">
        <v>0</v>
      </c>
      <c r="CP91">
        <v>0</v>
      </c>
      <c r="CQ91">
        <v>0</v>
      </c>
      <c r="CR91">
        <v>0.71935483870967798</v>
      </c>
      <c r="CS91">
        <v>0</v>
      </c>
      <c r="CT91">
        <v>292.14516129032302</v>
      </c>
      <c r="CU91">
        <v>-1.67096774193548</v>
      </c>
      <c r="CV91">
        <v>38.120935483871001</v>
      </c>
      <c r="CW91">
        <v>43.495935483871001</v>
      </c>
      <c r="CX91">
        <v>40.816451612903201</v>
      </c>
      <c r="CY91">
        <v>42.205290322580602</v>
      </c>
      <c r="CZ91">
        <v>39.0741935483871</v>
      </c>
      <c r="DA91">
        <v>0</v>
      </c>
      <c r="DB91">
        <v>0</v>
      </c>
      <c r="DC91">
        <v>0</v>
      </c>
      <c r="DD91">
        <v>13347.7000000477</v>
      </c>
      <c r="DE91">
        <v>1.3192307692307701</v>
      </c>
      <c r="DF91">
        <v>-2.0615383456401202</v>
      </c>
      <c r="DG91">
        <v>-1498.3145273611501</v>
      </c>
      <c r="DH91">
        <v>281.43461538461497</v>
      </c>
      <c r="DI91">
        <v>15</v>
      </c>
      <c r="DJ91">
        <v>100</v>
      </c>
      <c r="DK91">
        <v>100</v>
      </c>
      <c r="DL91">
        <v>1.9790000000000001</v>
      </c>
      <c r="DM91">
        <v>0.314</v>
      </c>
      <c r="DN91">
        <v>2</v>
      </c>
      <c r="DO91">
        <v>403.17</v>
      </c>
      <c r="DP91">
        <v>597.98</v>
      </c>
      <c r="DQ91">
        <v>26.5731</v>
      </c>
      <c r="DR91">
        <v>31.827300000000001</v>
      </c>
      <c r="DS91">
        <v>30.0001</v>
      </c>
      <c r="DT91">
        <v>31.7836</v>
      </c>
      <c r="DU91">
        <v>31.819900000000001</v>
      </c>
      <c r="DV91">
        <v>20.9146</v>
      </c>
      <c r="DW91">
        <v>22.9603</v>
      </c>
      <c r="DX91">
        <v>44.3215</v>
      </c>
      <c r="DY91">
        <v>26.573899999999998</v>
      </c>
      <c r="DZ91">
        <v>400</v>
      </c>
      <c r="EA91">
        <v>27.805700000000002</v>
      </c>
      <c r="EB91">
        <v>100.149</v>
      </c>
      <c r="EC91">
        <v>100.539</v>
      </c>
    </row>
    <row r="92" spans="1:133" x14ac:dyDescent="0.35">
      <c r="A92">
        <v>76</v>
      </c>
      <c r="B92">
        <v>1584030356.0999999</v>
      </c>
      <c r="C92">
        <v>780</v>
      </c>
      <c r="D92" t="s">
        <v>390</v>
      </c>
      <c r="E92" t="s">
        <v>391</v>
      </c>
      <c r="F92" t="s">
        <v>233</v>
      </c>
      <c r="G92">
        <v>20200312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1584030347.90645</v>
      </c>
      <c r="O92">
        <f t="shared" si="43"/>
        <v>1.9910708364748067E-4</v>
      </c>
      <c r="P92">
        <f t="shared" si="44"/>
        <v>-0.18944526370002648</v>
      </c>
      <c r="Q92">
        <f t="shared" si="45"/>
        <v>400.16861290322601</v>
      </c>
      <c r="R92">
        <f t="shared" si="46"/>
        <v>408.18673103733977</v>
      </c>
      <c r="S92">
        <f t="shared" si="47"/>
        <v>40.685483761660898</v>
      </c>
      <c r="T92">
        <f t="shared" si="48"/>
        <v>39.886288221140688</v>
      </c>
      <c r="U92">
        <f t="shared" si="49"/>
        <v>2.1845234222124504E-2</v>
      </c>
      <c r="V92">
        <f t="shared" si="50"/>
        <v>2.2508071299221339</v>
      </c>
      <c r="W92">
        <f t="shared" si="51"/>
        <v>2.1728127547415571E-2</v>
      </c>
      <c r="X92">
        <f t="shared" si="52"/>
        <v>1.3590548846489334E-2</v>
      </c>
      <c r="Y92">
        <f t="shared" si="53"/>
        <v>0</v>
      </c>
      <c r="Z92">
        <f t="shared" si="54"/>
        <v>27.685075289340794</v>
      </c>
      <c r="AA92">
        <f t="shared" si="55"/>
        <v>27.4883806451613</v>
      </c>
      <c r="AB92">
        <f t="shared" si="56"/>
        <v>3.6831179874739597</v>
      </c>
      <c r="AC92">
        <f t="shared" si="57"/>
        <v>74.849385883971919</v>
      </c>
      <c r="AD92">
        <f t="shared" si="58"/>
        <v>2.7994533590504092</v>
      </c>
      <c r="AE92">
        <f t="shared" si="59"/>
        <v>3.7401153342660596</v>
      </c>
      <c r="AF92">
        <f t="shared" si="60"/>
        <v>0.88366462842355054</v>
      </c>
      <c r="AG92">
        <f t="shared" si="61"/>
        <v>-8.7806223888538977</v>
      </c>
      <c r="AH92">
        <f t="shared" si="62"/>
        <v>31.875117901892505</v>
      </c>
      <c r="AI92">
        <f t="shared" si="63"/>
        <v>3.0752272221684831</v>
      </c>
      <c r="AJ92">
        <f t="shared" si="64"/>
        <v>26.169722735207088</v>
      </c>
      <c r="AK92">
        <v>-4.1205479949563903E-2</v>
      </c>
      <c r="AL92">
        <v>4.6256761041689097E-2</v>
      </c>
      <c r="AM92">
        <v>3.4566638418563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52414.558000344237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-0.18944526370002648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1584030347.90645</v>
      </c>
      <c r="BY92">
        <v>400.16861290322601</v>
      </c>
      <c r="BZ92">
        <v>400.00396774193501</v>
      </c>
      <c r="CA92">
        <v>28.086177419354801</v>
      </c>
      <c r="CB92">
        <v>27.795919354838698</v>
      </c>
      <c r="CC92">
        <v>400.01974193548398</v>
      </c>
      <c r="CD92">
        <v>99.473674193548405</v>
      </c>
      <c r="CE92">
        <v>0.20003067741935501</v>
      </c>
      <c r="CF92">
        <v>27.7510612903226</v>
      </c>
      <c r="CG92">
        <v>27.4883806451613</v>
      </c>
      <c r="CH92">
        <v>999.9</v>
      </c>
      <c r="CI92">
        <v>0</v>
      </c>
      <c r="CJ92">
        <v>0</v>
      </c>
      <c r="CK92">
        <v>9989.4790322580593</v>
      </c>
      <c r="CL92">
        <v>0</v>
      </c>
      <c r="CM92">
        <v>0.21165100000000001</v>
      </c>
      <c r="CN92">
        <v>0</v>
      </c>
      <c r="CO92">
        <v>0</v>
      </c>
      <c r="CP92">
        <v>0</v>
      </c>
      <c r="CQ92">
        <v>0</v>
      </c>
      <c r="CR92">
        <v>1.9032258064516101</v>
      </c>
      <c r="CS92">
        <v>0</v>
      </c>
      <c r="CT92">
        <v>123.029032258065</v>
      </c>
      <c r="CU92">
        <v>-2.06129032258064</v>
      </c>
      <c r="CV92">
        <v>38.120935483871001</v>
      </c>
      <c r="CW92">
        <v>43.491870967741903</v>
      </c>
      <c r="CX92">
        <v>40.808322580645203</v>
      </c>
      <c r="CY92">
        <v>42.207322580645098</v>
      </c>
      <c r="CZ92">
        <v>39.062064516128999</v>
      </c>
      <c r="DA92">
        <v>0</v>
      </c>
      <c r="DB92">
        <v>0</v>
      </c>
      <c r="DC92">
        <v>0</v>
      </c>
      <c r="DD92">
        <v>13357.9000000954</v>
      </c>
      <c r="DE92">
        <v>2.3653846153846199</v>
      </c>
      <c r="DF92">
        <v>13.432478505283701</v>
      </c>
      <c r="DG92">
        <v>-154.478632444461</v>
      </c>
      <c r="DH92">
        <v>117.596153846154</v>
      </c>
      <c r="DI92">
        <v>15</v>
      </c>
      <c r="DJ92">
        <v>100</v>
      </c>
      <c r="DK92">
        <v>100</v>
      </c>
      <c r="DL92">
        <v>1.9790000000000001</v>
      </c>
      <c r="DM92">
        <v>0.314</v>
      </c>
      <c r="DN92">
        <v>2</v>
      </c>
      <c r="DO92">
        <v>403.26900000000001</v>
      </c>
      <c r="DP92">
        <v>598.04200000000003</v>
      </c>
      <c r="DQ92">
        <v>26.591100000000001</v>
      </c>
      <c r="DR92">
        <v>31.827300000000001</v>
      </c>
      <c r="DS92">
        <v>30</v>
      </c>
      <c r="DT92">
        <v>31.784300000000002</v>
      </c>
      <c r="DU92">
        <v>31.819900000000001</v>
      </c>
      <c r="DV92">
        <v>20.9192</v>
      </c>
      <c r="DW92">
        <v>22.9603</v>
      </c>
      <c r="DX92">
        <v>44.3215</v>
      </c>
      <c r="DY92">
        <v>26.5943</v>
      </c>
      <c r="DZ92">
        <v>400</v>
      </c>
      <c r="EA92">
        <v>27.809200000000001</v>
      </c>
      <c r="EB92">
        <v>100.151</v>
      </c>
      <c r="EC92">
        <v>100.54</v>
      </c>
    </row>
    <row r="93" spans="1:133" x14ac:dyDescent="0.35">
      <c r="A93">
        <v>77</v>
      </c>
      <c r="B93">
        <v>1584030366.0999999</v>
      </c>
      <c r="C93">
        <v>790</v>
      </c>
      <c r="D93" t="s">
        <v>392</v>
      </c>
      <c r="E93" t="s">
        <v>393</v>
      </c>
      <c r="F93" t="s">
        <v>233</v>
      </c>
      <c r="G93">
        <v>20200312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1584030357.90645</v>
      </c>
      <c r="O93">
        <f t="shared" si="43"/>
        <v>1.9675658897980695E-4</v>
      </c>
      <c r="P93">
        <f t="shared" si="44"/>
        <v>-0.18280203329561118</v>
      </c>
      <c r="Q93">
        <f t="shared" si="45"/>
        <v>400.15587096774198</v>
      </c>
      <c r="R93">
        <f t="shared" si="46"/>
        <v>407.85817757069856</v>
      </c>
      <c r="S93">
        <f t="shared" si="47"/>
        <v>40.653420769504002</v>
      </c>
      <c r="T93">
        <f t="shared" si="48"/>
        <v>39.885690395453949</v>
      </c>
      <c r="U93">
        <f t="shared" si="49"/>
        <v>2.1558442519513634E-2</v>
      </c>
      <c r="V93">
        <f t="shared" si="50"/>
        <v>2.2529374502129169</v>
      </c>
      <c r="W93">
        <f t="shared" si="51"/>
        <v>2.1444489066943673E-2</v>
      </c>
      <c r="X93">
        <f t="shared" si="52"/>
        <v>1.3412993613739254E-2</v>
      </c>
      <c r="Y93">
        <f t="shared" si="53"/>
        <v>0</v>
      </c>
      <c r="Z93">
        <f t="shared" si="54"/>
        <v>27.691517269272541</v>
      </c>
      <c r="AA93">
        <f t="shared" si="55"/>
        <v>27.491622580645199</v>
      </c>
      <c r="AB93">
        <f t="shared" si="56"/>
        <v>3.683816787119353</v>
      </c>
      <c r="AC93">
        <f t="shared" si="57"/>
        <v>74.813294459166329</v>
      </c>
      <c r="AD93">
        <f t="shared" si="58"/>
        <v>2.7990198476231996</v>
      </c>
      <c r="AE93">
        <f t="shared" si="59"/>
        <v>3.7413401827277188</v>
      </c>
      <c r="AF93">
        <f t="shared" si="60"/>
        <v>0.88479693949615346</v>
      </c>
      <c r="AG93">
        <f t="shared" si="61"/>
        <v>-8.6769655740094862</v>
      </c>
      <c r="AH93">
        <f t="shared" si="62"/>
        <v>32.192481717958429</v>
      </c>
      <c r="AI93">
        <f t="shared" si="63"/>
        <v>3.1030458451177343</v>
      </c>
      <c r="AJ93">
        <f t="shared" si="64"/>
        <v>26.618561989066677</v>
      </c>
      <c r="AK93">
        <v>-4.1262874449091103E-2</v>
      </c>
      <c r="AL93">
        <v>4.6321191395442801E-2</v>
      </c>
      <c r="AM93">
        <v>3.46047378200754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52483.644712535439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-0.18280203329561118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1584030357.90645</v>
      </c>
      <c r="BY93">
        <v>400.15587096774198</v>
      </c>
      <c r="BZ93">
        <v>399.99977419354798</v>
      </c>
      <c r="CA93">
        <v>28.0813548387097</v>
      </c>
      <c r="CB93">
        <v>27.794519354838702</v>
      </c>
      <c r="CC93">
        <v>400.01619354838698</v>
      </c>
      <c r="CD93">
        <v>99.475403225806403</v>
      </c>
      <c r="CE93">
        <v>0.19998151612903201</v>
      </c>
      <c r="CF93">
        <v>27.756667741935502</v>
      </c>
      <c r="CG93">
        <v>27.491622580645199</v>
      </c>
      <c r="CH93">
        <v>999.9</v>
      </c>
      <c r="CI93">
        <v>0</v>
      </c>
      <c r="CJ93">
        <v>0</v>
      </c>
      <c r="CK93">
        <v>10003.2193548387</v>
      </c>
      <c r="CL93">
        <v>0</v>
      </c>
      <c r="CM93">
        <v>0.21165100000000001</v>
      </c>
      <c r="CN93">
        <v>0</v>
      </c>
      <c r="CO93">
        <v>0</v>
      </c>
      <c r="CP93">
        <v>0</v>
      </c>
      <c r="CQ93">
        <v>0</v>
      </c>
      <c r="CR93">
        <v>1.08709677419355</v>
      </c>
      <c r="CS93">
        <v>0</v>
      </c>
      <c r="CT93">
        <v>110.958064516129</v>
      </c>
      <c r="CU93">
        <v>-1.59032258064516</v>
      </c>
      <c r="CV93">
        <v>38.125</v>
      </c>
      <c r="CW93">
        <v>43.485838709677402</v>
      </c>
      <c r="CX93">
        <v>40.808193548387102</v>
      </c>
      <c r="CY93">
        <v>42.215451612903202</v>
      </c>
      <c r="CZ93">
        <v>39.064096774193501</v>
      </c>
      <c r="DA93">
        <v>0</v>
      </c>
      <c r="DB93">
        <v>0</v>
      </c>
      <c r="DC93">
        <v>0</v>
      </c>
      <c r="DD93">
        <v>13368.1000001431</v>
      </c>
      <c r="DE93">
        <v>1.92307692307692</v>
      </c>
      <c r="DF93">
        <v>-0.25299153691038101</v>
      </c>
      <c r="DG93">
        <v>-7.2170940228344902</v>
      </c>
      <c r="DH93">
        <v>109.726923076923</v>
      </c>
      <c r="DI93">
        <v>15</v>
      </c>
      <c r="DJ93">
        <v>100</v>
      </c>
      <c r="DK93">
        <v>100</v>
      </c>
      <c r="DL93">
        <v>1.9790000000000001</v>
      </c>
      <c r="DM93">
        <v>0.314</v>
      </c>
      <c r="DN93">
        <v>2</v>
      </c>
      <c r="DO93">
        <v>403.20100000000002</v>
      </c>
      <c r="DP93">
        <v>598.15499999999997</v>
      </c>
      <c r="DQ93">
        <v>26.604099999999999</v>
      </c>
      <c r="DR93">
        <v>31.827300000000001</v>
      </c>
      <c r="DS93">
        <v>30</v>
      </c>
      <c r="DT93">
        <v>31.786300000000001</v>
      </c>
      <c r="DU93">
        <v>31.822700000000001</v>
      </c>
      <c r="DV93">
        <v>20.9145</v>
      </c>
      <c r="DW93">
        <v>22.9603</v>
      </c>
      <c r="DX93">
        <v>44.3215</v>
      </c>
      <c r="DY93">
        <v>26.606100000000001</v>
      </c>
      <c r="DZ93">
        <v>400</v>
      </c>
      <c r="EA93">
        <v>27.816099999999999</v>
      </c>
      <c r="EB93">
        <v>100.15300000000001</v>
      </c>
      <c r="EC93">
        <v>100.54300000000001</v>
      </c>
    </row>
    <row r="94" spans="1:133" x14ac:dyDescent="0.35">
      <c r="A94">
        <v>78</v>
      </c>
      <c r="B94">
        <v>1584030376.0999999</v>
      </c>
      <c r="C94">
        <v>800</v>
      </c>
      <c r="D94" t="s">
        <v>394</v>
      </c>
      <c r="E94" t="s">
        <v>395</v>
      </c>
      <c r="F94" t="s">
        <v>233</v>
      </c>
      <c r="G94">
        <v>20200312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1584030367.90645</v>
      </c>
      <c r="O94">
        <f t="shared" si="43"/>
        <v>1.957751584134361E-4</v>
      </c>
      <c r="P94">
        <f t="shared" si="44"/>
        <v>-0.15883391752695797</v>
      </c>
      <c r="Q94">
        <f t="shared" si="45"/>
        <v>400.13325806451599</v>
      </c>
      <c r="R94">
        <f t="shared" si="46"/>
        <v>406.12304390004158</v>
      </c>
      <c r="S94">
        <f t="shared" si="47"/>
        <v>40.480895562812464</v>
      </c>
      <c r="T94">
        <f t="shared" si="48"/>
        <v>39.883855088272909</v>
      </c>
      <c r="U94">
        <f t="shared" si="49"/>
        <v>2.1442662404118237E-2</v>
      </c>
      <c r="V94">
        <f t="shared" si="50"/>
        <v>2.2530028525618078</v>
      </c>
      <c r="W94">
        <f t="shared" si="51"/>
        <v>2.1329929443830161E-2</v>
      </c>
      <c r="X94">
        <f t="shared" si="52"/>
        <v>1.3341284997792194E-2</v>
      </c>
      <c r="Y94">
        <f t="shared" si="53"/>
        <v>0</v>
      </c>
      <c r="Z94">
        <f t="shared" si="54"/>
        <v>27.696237757336505</v>
      </c>
      <c r="AA94">
        <f t="shared" si="55"/>
        <v>27.491225806451599</v>
      </c>
      <c r="AB94">
        <f t="shared" si="56"/>
        <v>3.6837312561732389</v>
      </c>
      <c r="AC94">
        <f t="shared" si="57"/>
        <v>74.783080417070138</v>
      </c>
      <c r="AD94">
        <f t="shared" si="58"/>
        <v>2.7986074363020226</v>
      </c>
      <c r="AE94">
        <f t="shared" si="59"/>
        <v>3.7423002913145669</v>
      </c>
      <c r="AF94">
        <f t="shared" si="60"/>
        <v>0.88512381987121636</v>
      </c>
      <c r="AG94">
        <f t="shared" si="61"/>
        <v>-8.6336844860325321</v>
      </c>
      <c r="AH94">
        <f t="shared" si="62"/>
        <v>32.775267473613496</v>
      </c>
      <c r="AI94">
        <f t="shared" si="63"/>
        <v>3.1591921054165137</v>
      </c>
      <c r="AJ94">
        <f t="shared" si="64"/>
        <v>27.300775092997476</v>
      </c>
      <c r="AK94">
        <v>-4.1264637279999503E-2</v>
      </c>
      <c r="AL94">
        <v>4.6323170327570003E-2</v>
      </c>
      <c r="AM94">
        <v>3.4605907726763698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52485.050744286054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-0.15883391752695797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1584030367.90645</v>
      </c>
      <c r="BY94">
        <v>400.13325806451599</v>
      </c>
      <c r="BZ94">
        <v>400.01251612903201</v>
      </c>
      <c r="CA94">
        <v>28.076922580645199</v>
      </c>
      <c r="CB94">
        <v>27.791516129032299</v>
      </c>
      <c r="CC94">
        <v>400.01561290322599</v>
      </c>
      <c r="CD94">
        <v>99.476438709677396</v>
      </c>
      <c r="CE94">
        <v>0.19999229032258101</v>
      </c>
      <c r="CF94">
        <v>27.761061290322601</v>
      </c>
      <c r="CG94">
        <v>27.491225806451599</v>
      </c>
      <c r="CH94">
        <v>999.9</v>
      </c>
      <c r="CI94">
        <v>0</v>
      </c>
      <c r="CJ94">
        <v>0</v>
      </c>
      <c r="CK94">
        <v>10003.5425806452</v>
      </c>
      <c r="CL94">
        <v>0</v>
      </c>
      <c r="CM94">
        <v>0.21165100000000001</v>
      </c>
      <c r="CN94">
        <v>0</v>
      </c>
      <c r="CO94">
        <v>0</v>
      </c>
      <c r="CP94">
        <v>0</v>
      </c>
      <c r="CQ94">
        <v>0</v>
      </c>
      <c r="CR94">
        <v>4.8</v>
      </c>
      <c r="CS94">
        <v>0</v>
      </c>
      <c r="CT94">
        <v>115.277419354839</v>
      </c>
      <c r="CU94">
        <v>-1.8612903225806501</v>
      </c>
      <c r="CV94">
        <v>38.128999999999998</v>
      </c>
      <c r="CW94">
        <v>43.473580645161299</v>
      </c>
      <c r="CX94">
        <v>40.78</v>
      </c>
      <c r="CY94">
        <v>42.1991935483871</v>
      </c>
      <c r="CZ94">
        <v>39.064032258064501</v>
      </c>
      <c r="DA94">
        <v>0</v>
      </c>
      <c r="DB94">
        <v>0</v>
      </c>
      <c r="DC94">
        <v>0</v>
      </c>
      <c r="DD94">
        <v>13377.7000000477</v>
      </c>
      <c r="DE94">
        <v>4.7076923076923096</v>
      </c>
      <c r="DF94">
        <v>43.391453078972297</v>
      </c>
      <c r="DG94">
        <v>53.138461137183398</v>
      </c>
      <c r="DH94">
        <v>114.280769230769</v>
      </c>
      <c r="DI94">
        <v>15</v>
      </c>
      <c r="DJ94">
        <v>100</v>
      </c>
      <c r="DK94">
        <v>100</v>
      </c>
      <c r="DL94">
        <v>1.9790000000000001</v>
      </c>
      <c r="DM94">
        <v>0.314</v>
      </c>
      <c r="DN94">
        <v>2</v>
      </c>
      <c r="DO94">
        <v>403.29599999999999</v>
      </c>
      <c r="DP94">
        <v>598.09199999999998</v>
      </c>
      <c r="DQ94">
        <v>26.6157</v>
      </c>
      <c r="DR94">
        <v>31.825500000000002</v>
      </c>
      <c r="DS94">
        <v>30</v>
      </c>
      <c r="DT94">
        <v>31.786300000000001</v>
      </c>
      <c r="DU94">
        <v>31.822700000000001</v>
      </c>
      <c r="DV94">
        <v>20.913</v>
      </c>
      <c r="DW94">
        <v>22.9603</v>
      </c>
      <c r="DX94">
        <v>44.3215</v>
      </c>
      <c r="DY94">
        <v>26.616099999999999</v>
      </c>
      <c r="DZ94">
        <v>400</v>
      </c>
      <c r="EA94">
        <v>27.826699999999999</v>
      </c>
      <c r="EB94">
        <v>100.152</v>
      </c>
      <c r="EC94">
        <v>100.54300000000001</v>
      </c>
    </row>
    <row r="95" spans="1:133" x14ac:dyDescent="0.35">
      <c r="A95">
        <v>79</v>
      </c>
      <c r="B95">
        <v>1584030386.0999999</v>
      </c>
      <c r="C95">
        <v>810</v>
      </c>
      <c r="D95" t="s">
        <v>396</v>
      </c>
      <c r="E95" t="s">
        <v>397</v>
      </c>
      <c r="F95" t="s">
        <v>233</v>
      </c>
      <c r="G95">
        <v>20200312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1584030377.90645</v>
      </c>
      <c r="O95">
        <f t="shared" si="43"/>
        <v>1.9350305277041839E-4</v>
      </c>
      <c r="P95">
        <f t="shared" si="44"/>
        <v>-0.14988010220861697</v>
      </c>
      <c r="Q95">
        <f t="shared" si="45"/>
        <v>400.12745161290297</v>
      </c>
      <c r="R95">
        <f t="shared" si="46"/>
        <v>405.59717182178787</v>
      </c>
      <c r="S95">
        <f t="shared" si="47"/>
        <v>40.428406419263226</v>
      </c>
      <c r="T95">
        <f t="shared" si="48"/>
        <v>39.883205202471665</v>
      </c>
      <c r="U95">
        <f t="shared" si="49"/>
        <v>2.1133316567468363E-2</v>
      </c>
      <c r="V95">
        <f t="shared" si="50"/>
        <v>2.2530249035157315</v>
      </c>
      <c r="W95">
        <f t="shared" si="51"/>
        <v>2.1023804962859247E-2</v>
      </c>
      <c r="X95">
        <f t="shared" si="52"/>
        <v>1.3149669873118894E-2</v>
      </c>
      <c r="Y95">
        <f t="shared" si="53"/>
        <v>0</v>
      </c>
      <c r="Z95">
        <f t="shared" si="54"/>
        <v>27.699500469597623</v>
      </c>
      <c r="AA95">
        <f t="shared" si="55"/>
        <v>27.499745161290299</v>
      </c>
      <c r="AB95">
        <f t="shared" si="56"/>
        <v>3.6855681186409037</v>
      </c>
      <c r="AC95">
        <f t="shared" si="57"/>
        <v>74.755501821258292</v>
      </c>
      <c r="AD95">
        <f t="shared" si="58"/>
        <v>2.7979854176941577</v>
      </c>
      <c r="AE95">
        <f t="shared" si="59"/>
        <v>3.7428488198556806</v>
      </c>
      <c r="AF95">
        <f t="shared" si="60"/>
        <v>0.88758270094674607</v>
      </c>
      <c r="AG95">
        <f t="shared" si="61"/>
        <v>-8.5334846271754508</v>
      </c>
      <c r="AH95">
        <f t="shared" si="62"/>
        <v>32.045622316913999</v>
      </c>
      <c r="AI95">
        <f t="shared" si="63"/>
        <v>3.0890016868467738</v>
      </c>
      <c r="AJ95">
        <f t="shared" si="64"/>
        <v>26.601139376585323</v>
      </c>
      <c r="AK95">
        <v>-4.1265231643788002E-2</v>
      </c>
      <c r="AL95">
        <v>4.6323837552991597E-2</v>
      </c>
      <c r="AM95">
        <v>3.4606302173741499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52485.333755320542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-0.14988010220861697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1584030377.90645</v>
      </c>
      <c r="BY95">
        <v>400.12745161290297</v>
      </c>
      <c r="BZ95">
        <v>400.01877419354798</v>
      </c>
      <c r="CA95">
        <v>28.070732258064499</v>
      </c>
      <c r="CB95">
        <v>27.788635483871001</v>
      </c>
      <c r="CC95">
        <v>400.01438709677399</v>
      </c>
      <c r="CD95">
        <v>99.476251612903198</v>
      </c>
      <c r="CE95">
        <v>0.20000164516128999</v>
      </c>
      <c r="CF95">
        <v>27.763570967741899</v>
      </c>
      <c r="CG95">
        <v>27.499745161290299</v>
      </c>
      <c r="CH95">
        <v>999.9</v>
      </c>
      <c r="CI95">
        <v>0</v>
      </c>
      <c r="CJ95">
        <v>0</v>
      </c>
      <c r="CK95">
        <v>10003.705483870999</v>
      </c>
      <c r="CL95">
        <v>0</v>
      </c>
      <c r="CM95">
        <v>0.21165100000000001</v>
      </c>
      <c r="CN95">
        <v>0</v>
      </c>
      <c r="CO95">
        <v>0</v>
      </c>
      <c r="CP95">
        <v>0</v>
      </c>
      <c r="CQ95">
        <v>0</v>
      </c>
      <c r="CR95">
        <v>4.7419354838709697</v>
      </c>
      <c r="CS95">
        <v>0</v>
      </c>
      <c r="CT95">
        <v>116.151612903226</v>
      </c>
      <c r="CU95">
        <v>-1.65161290322581</v>
      </c>
      <c r="CV95">
        <v>38.134999999999998</v>
      </c>
      <c r="CW95">
        <v>43.447225806451598</v>
      </c>
      <c r="CX95">
        <v>40.749741935483897</v>
      </c>
      <c r="CY95">
        <v>42.193096774193499</v>
      </c>
      <c r="CZ95">
        <v>39.061999999999998</v>
      </c>
      <c r="DA95">
        <v>0</v>
      </c>
      <c r="DB95">
        <v>0</v>
      </c>
      <c r="DC95">
        <v>0</v>
      </c>
      <c r="DD95">
        <v>13387.9000000954</v>
      </c>
      <c r="DE95">
        <v>4.62307692307692</v>
      </c>
      <c r="DF95">
        <v>-15.3709401582427</v>
      </c>
      <c r="DG95">
        <v>-120.47521359160901</v>
      </c>
      <c r="DH95">
        <v>115.003846153846</v>
      </c>
      <c r="DI95">
        <v>15</v>
      </c>
      <c r="DJ95">
        <v>100</v>
      </c>
      <c r="DK95">
        <v>100</v>
      </c>
      <c r="DL95">
        <v>1.9790000000000001</v>
      </c>
      <c r="DM95">
        <v>0.314</v>
      </c>
      <c r="DN95">
        <v>2</v>
      </c>
      <c r="DO95">
        <v>403.20100000000002</v>
      </c>
      <c r="DP95">
        <v>598.04999999999995</v>
      </c>
      <c r="DQ95">
        <v>26.601199999999999</v>
      </c>
      <c r="DR95">
        <v>31.8245</v>
      </c>
      <c r="DS95">
        <v>30.000399999999999</v>
      </c>
      <c r="DT95">
        <v>31.786300000000001</v>
      </c>
      <c r="DU95">
        <v>31.822700000000001</v>
      </c>
      <c r="DV95">
        <v>20.9133</v>
      </c>
      <c r="DW95">
        <v>22.9603</v>
      </c>
      <c r="DX95">
        <v>44.3215</v>
      </c>
      <c r="DY95">
        <v>26.564900000000002</v>
      </c>
      <c r="DZ95">
        <v>400</v>
      </c>
      <c r="EA95">
        <v>27.840399999999999</v>
      </c>
      <c r="EB95">
        <v>100.154</v>
      </c>
      <c r="EC95">
        <v>100.54300000000001</v>
      </c>
    </row>
    <row r="96" spans="1:133" x14ac:dyDescent="0.35">
      <c r="A96">
        <v>80</v>
      </c>
      <c r="B96">
        <v>1584030396.0999999</v>
      </c>
      <c r="C96">
        <v>820</v>
      </c>
      <c r="D96" t="s">
        <v>398</v>
      </c>
      <c r="E96" t="s">
        <v>399</v>
      </c>
      <c r="F96" t="s">
        <v>233</v>
      </c>
      <c r="G96">
        <v>20200312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1584030387.90645</v>
      </c>
      <c r="O96">
        <f t="shared" si="43"/>
        <v>1.8858589608726487E-4</v>
      </c>
      <c r="P96">
        <f t="shared" si="44"/>
        <v>-0.16322478880973904</v>
      </c>
      <c r="Q96">
        <f t="shared" si="45"/>
        <v>400.116806451613</v>
      </c>
      <c r="R96">
        <f t="shared" si="46"/>
        <v>406.92612982022405</v>
      </c>
      <c r="S96">
        <f t="shared" si="47"/>
        <v>40.560987592812154</v>
      </c>
      <c r="T96">
        <f t="shared" si="48"/>
        <v>39.88225781747996</v>
      </c>
      <c r="U96">
        <f t="shared" si="49"/>
        <v>2.0561086971484118E-2</v>
      </c>
      <c r="V96">
        <f t="shared" si="50"/>
        <v>2.2530272967712035</v>
      </c>
      <c r="W96">
        <f t="shared" si="51"/>
        <v>2.0457410003593968E-2</v>
      </c>
      <c r="X96">
        <f t="shared" si="52"/>
        <v>1.2795152533437389E-2</v>
      </c>
      <c r="Y96">
        <f t="shared" si="53"/>
        <v>0</v>
      </c>
      <c r="Z96">
        <f t="shared" si="54"/>
        <v>27.701270585538854</v>
      </c>
      <c r="AA96">
        <f t="shared" si="55"/>
        <v>27.501180645161298</v>
      </c>
      <c r="AB96">
        <f t="shared" si="56"/>
        <v>3.6858777027305725</v>
      </c>
      <c r="AC96">
        <f t="shared" si="57"/>
        <v>74.725715293964399</v>
      </c>
      <c r="AD96">
        <f t="shared" si="58"/>
        <v>2.7968937361207189</v>
      </c>
      <c r="AE96">
        <f t="shared" si="59"/>
        <v>3.7428798441312803</v>
      </c>
      <c r="AF96">
        <f t="shared" si="60"/>
        <v>0.88898396660985357</v>
      </c>
      <c r="AG96">
        <f t="shared" si="61"/>
        <v>-8.3166380174483798</v>
      </c>
      <c r="AH96">
        <f t="shared" si="62"/>
        <v>31.888535233678823</v>
      </c>
      <c r="AI96">
        <f t="shared" si="63"/>
        <v>3.0738803762615516</v>
      </c>
      <c r="AJ96">
        <f t="shared" si="64"/>
        <v>26.645777592491996</v>
      </c>
      <c r="AK96">
        <v>-4.1265296152171602E-2</v>
      </c>
      <c r="AL96">
        <v>4.6323909969303502E-2</v>
      </c>
      <c r="AM96">
        <v>3.46063449843356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52485.393599966395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-0.16322478880973904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1584030387.90645</v>
      </c>
      <c r="BY96">
        <v>400.116806451613</v>
      </c>
      <c r="BZ96">
        <v>399.98516129032299</v>
      </c>
      <c r="CA96">
        <v>28.059699999999999</v>
      </c>
      <c r="CB96">
        <v>27.784774193548401</v>
      </c>
      <c r="CC96">
        <v>400.02261290322599</v>
      </c>
      <c r="CD96">
        <v>99.476525806451605</v>
      </c>
      <c r="CE96">
        <v>0.200011580645161</v>
      </c>
      <c r="CF96">
        <v>27.763712903225802</v>
      </c>
      <c r="CG96">
        <v>27.501180645161298</v>
      </c>
      <c r="CH96">
        <v>999.9</v>
      </c>
      <c r="CI96">
        <v>0</v>
      </c>
      <c r="CJ96">
        <v>0</v>
      </c>
      <c r="CK96">
        <v>10003.6935483871</v>
      </c>
      <c r="CL96">
        <v>0</v>
      </c>
      <c r="CM96">
        <v>0.21165100000000001</v>
      </c>
      <c r="CN96">
        <v>0</v>
      </c>
      <c r="CO96">
        <v>0</v>
      </c>
      <c r="CP96">
        <v>0</v>
      </c>
      <c r="CQ96">
        <v>0</v>
      </c>
      <c r="CR96">
        <v>2.2161290322580598</v>
      </c>
      <c r="CS96">
        <v>0</v>
      </c>
      <c r="CT96">
        <v>107.09032258064499</v>
      </c>
      <c r="CU96">
        <v>-2.0129032258064501</v>
      </c>
      <c r="CV96">
        <v>38.131</v>
      </c>
      <c r="CW96">
        <v>43.441064516129003</v>
      </c>
      <c r="CX96">
        <v>40.739677419354798</v>
      </c>
      <c r="CY96">
        <v>42.191064516129003</v>
      </c>
      <c r="CZ96">
        <v>39.070129032258102</v>
      </c>
      <c r="DA96">
        <v>0</v>
      </c>
      <c r="DB96">
        <v>0</v>
      </c>
      <c r="DC96">
        <v>0</v>
      </c>
      <c r="DD96">
        <v>13398.1000001431</v>
      </c>
      <c r="DE96">
        <v>3.10769230769231</v>
      </c>
      <c r="DF96">
        <v>-15.781196719849399</v>
      </c>
      <c r="DG96">
        <v>-17.340170501677498</v>
      </c>
      <c r="DH96">
        <v>106.2</v>
      </c>
      <c r="DI96">
        <v>15</v>
      </c>
      <c r="DJ96">
        <v>100</v>
      </c>
      <c r="DK96">
        <v>100</v>
      </c>
      <c r="DL96">
        <v>1.9790000000000001</v>
      </c>
      <c r="DM96">
        <v>0.314</v>
      </c>
      <c r="DN96">
        <v>2</v>
      </c>
      <c r="DO96">
        <v>403.22800000000001</v>
      </c>
      <c r="DP96">
        <v>598.15499999999997</v>
      </c>
      <c r="DQ96">
        <v>26.5581</v>
      </c>
      <c r="DR96">
        <v>31.824100000000001</v>
      </c>
      <c r="DS96">
        <v>30</v>
      </c>
      <c r="DT96">
        <v>31.786300000000001</v>
      </c>
      <c r="DU96">
        <v>31.822700000000001</v>
      </c>
      <c r="DV96">
        <v>20.915800000000001</v>
      </c>
      <c r="DW96">
        <v>22.9603</v>
      </c>
      <c r="DX96">
        <v>43.945700000000002</v>
      </c>
      <c r="DY96">
        <v>26.563300000000002</v>
      </c>
      <c r="DZ96">
        <v>400</v>
      </c>
      <c r="EA96">
        <v>27.8718</v>
      </c>
      <c r="EB96">
        <v>100.15300000000001</v>
      </c>
      <c r="EC96">
        <v>100.539</v>
      </c>
    </row>
    <row r="97" spans="1:133" x14ac:dyDescent="0.35">
      <c r="A97">
        <v>81</v>
      </c>
      <c r="B97">
        <v>1584030406.0999999</v>
      </c>
      <c r="C97">
        <v>830</v>
      </c>
      <c r="D97" t="s">
        <v>400</v>
      </c>
      <c r="E97" t="s">
        <v>401</v>
      </c>
      <c r="F97" t="s">
        <v>233</v>
      </c>
      <c r="G97">
        <v>20200312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1584030397.90645</v>
      </c>
      <c r="O97">
        <f t="shared" si="43"/>
        <v>1.8274236723119181E-4</v>
      </c>
      <c r="P97">
        <f t="shared" si="44"/>
        <v>-0.1484495431347089</v>
      </c>
      <c r="Q97">
        <f t="shared" si="45"/>
        <v>400.08941935483898</v>
      </c>
      <c r="R97">
        <f t="shared" si="46"/>
        <v>406.12325914565736</v>
      </c>
      <c r="S97">
        <f t="shared" si="47"/>
        <v>40.481122123073874</v>
      </c>
      <c r="T97">
        <f t="shared" si="48"/>
        <v>39.879687460215571</v>
      </c>
      <c r="U97">
        <f t="shared" si="49"/>
        <v>1.9914197163769826E-2</v>
      </c>
      <c r="V97">
        <f t="shared" si="50"/>
        <v>2.2519492159449639</v>
      </c>
      <c r="W97">
        <f t="shared" si="51"/>
        <v>1.9816878330471674E-2</v>
      </c>
      <c r="X97">
        <f t="shared" si="52"/>
        <v>1.2394252921335109E-2</v>
      </c>
      <c r="Y97">
        <f t="shared" si="53"/>
        <v>0</v>
      </c>
      <c r="Z97">
        <f t="shared" si="54"/>
        <v>27.700443379979326</v>
      </c>
      <c r="AA97">
        <f t="shared" si="55"/>
        <v>27.4951774193548</v>
      </c>
      <c r="AB97">
        <f t="shared" si="56"/>
        <v>3.6845831660906021</v>
      </c>
      <c r="AC97">
        <f t="shared" si="57"/>
        <v>74.69464879666522</v>
      </c>
      <c r="AD97">
        <f t="shared" si="58"/>
        <v>2.7952843679275734</v>
      </c>
      <c r="AE97">
        <f t="shared" si="59"/>
        <v>3.7422819612378579</v>
      </c>
      <c r="AF97">
        <f t="shared" si="60"/>
        <v>0.8892987981630287</v>
      </c>
      <c r="AG97">
        <f t="shared" si="61"/>
        <v>-8.0589383948955593</v>
      </c>
      <c r="AH97">
        <f t="shared" si="62"/>
        <v>32.270003493360463</v>
      </c>
      <c r="AI97">
        <f t="shared" si="63"/>
        <v>3.1120053219201176</v>
      </c>
      <c r="AJ97">
        <f t="shared" si="64"/>
        <v>27.323070420385022</v>
      </c>
      <c r="AK97">
        <v>-4.1236243595713602E-2</v>
      </c>
      <c r="AL97">
        <v>4.6291295929535597E-2</v>
      </c>
      <c r="AM97">
        <v>3.4587062098134398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52450.437017728182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-0.1484495431347089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1584030397.90645</v>
      </c>
      <c r="BY97">
        <v>400.08941935483898</v>
      </c>
      <c r="BZ97">
        <v>399.97641935483898</v>
      </c>
      <c r="CA97">
        <v>28.043441935483902</v>
      </c>
      <c r="CB97">
        <v>27.777025806451601</v>
      </c>
      <c r="CC97">
        <v>400.01551612903199</v>
      </c>
      <c r="CD97">
        <v>99.476916129032304</v>
      </c>
      <c r="CE97">
        <v>0.20001990322580601</v>
      </c>
      <c r="CF97">
        <v>27.760977419354798</v>
      </c>
      <c r="CG97">
        <v>27.4951774193548</v>
      </c>
      <c r="CH97">
        <v>999.9</v>
      </c>
      <c r="CI97">
        <v>0</v>
      </c>
      <c r="CJ97">
        <v>0</v>
      </c>
      <c r="CK97">
        <v>9996.6112903225803</v>
      </c>
      <c r="CL97">
        <v>0</v>
      </c>
      <c r="CM97">
        <v>0.21165100000000001</v>
      </c>
      <c r="CN97">
        <v>0</v>
      </c>
      <c r="CO97">
        <v>0</v>
      </c>
      <c r="CP97">
        <v>0</v>
      </c>
      <c r="CQ97">
        <v>0</v>
      </c>
      <c r="CR97">
        <v>3.1225806451612899</v>
      </c>
      <c r="CS97">
        <v>0</v>
      </c>
      <c r="CT97">
        <v>106.05806451612899</v>
      </c>
      <c r="CU97">
        <v>-2.2548387096774198</v>
      </c>
      <c r="CV97">
        <v>38.132935483871002</v>
      </c>
      <c r="CW97">
        <v>43.436999999999998</v>
      </c>
      <c r="CX97">
        <v>40.693290322580602</v>
      </c>
      <c r="CY97">
        <v>42.186999999999998</v>
      </c>
      <c r="CZ97">
        <v>39.066064516129003</v>
      </c>
      <c r="DA97">
        <v>0</v>
      </c>
      <c r="DB97">
        <v>0</v>
      </c>
      <c r="DC97">
        <v>0</v>
      </c>
      <c r="DD97">
        <v>13407.7000000477</v>
      </c>
      <c r="DE97">
        <v>3.1769230769230798</v>
      </c>
      <c r="DF97">
        <v>-7.1794875349235996</v>
      </c>
      <c r="DG97">
        <v>11.7846157508919</v>
      </c>
      <c r="DH97">
        <v>105.319230769231</v>
      </c>
      <c r="DI97">
        <v>15</v>
      </c>
      <c r="DJ97">
        <v>100</v>
      </c>
      <c r="DK97">
        <v>100</v>
      </c>
      <c r="DL97">
        <v>1.9790000000000001</v>
      </c>
      <c r="DM97">
        <v>0.314</v>
      </c>
      <c r="DN97">
        <v>2</v>
      </c>
      <c r="DO97">
        <v>403.25599999999997</v>
      </c>
      <c r="DP97">
        <v>598.21799999999996</v>
      </c>
      <c r="DQ97">
        <v>26.562899999999999</v>
      </c>
      <c r="DR97">
        <v>31.8217</v>
      </c>
      <c r="DS97">
        <v>29.9999</v>
      </c>
      <c r="DT97">
        <v>31.786300000000001</v>
      </c>
      <c r="DU97">
        <v>31.822700000000001</v>
      </c>
      <c r="DV97">
        <v>20.915400000000002</v>
      </c>
      <c r="DW97">
        <v>22.379300000000001</v>
      </c>
      <c r="DX97">
        <v>43.945700000000002</v>
      </c>
      <c r="DY97">
        <v>26.5688</v>
      </c>
      <c r="DZ97">
        <v>400</v>
      </c>
      <c r="EA97">
        <v>27.904699999999998</v>
      </c>
      <c r="EB97">
        <v>100.155</v>
      </c>
      <c r="EC97">
        <v>100.541</v>
      </c>
    </row>
    <row r="98" spans="1:133" x14ac:dyDescent="0.35">
      <c r="A98">
        <v>82</v>
      </c>
      <c r="B98">
        <v>1584030416.0999999</v>
      </c>
      <c r="C98">
        <v>840</v>
      </c>
      <c r="D98" t="s">
        <v>402</v>
      </c>
      <c r="E98" t="s">
        <v>403</v>
      </c>
      <c r="F98" t="s">
        <v>233</v>
      </c>
      <c r="G98">
        <v>20200312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1584030407.90645</v>
      </c>
      <c r="O98">
        <f t="shared" si="43"/>
        <v>1.526186076685309E-4</v>
      </c>
      <c r="P98">
        <f t="shared" si="44"/>
        <v>-0.15807464174780275</v>
      </c>
      <c r="Q98">
        <f t="shared" si="45"/>
        <v>400.07351612903199</v>
      </c>
      <c r="R98">
        <f t="shared" si="46"/>
        <v>409.37622508722751</v>
      </c>
      <c r="S98">
        <f t="shared" si="47"/>
        <v>40.80557289863561</v>
      </c>
      <c r="T98">
        <f t="shared" si="48"/>
        <v>39.878302712225661</v>
      </c>
      <c r="U98">
        <f t="shared" si="49"/>
        <v>1.6622100457883336E-2</v>
      </c>
      <c r="V98">
        <f t="shared" si="50"/>
        <v>2.252274705839167</v>
      </c>
      <c r="W98">
        <f t="shared" si="51"/>
        <v>1.6554248948789277E-2</v>
      </c>
      <c r="X98">
        <f t="shared" si="52"/>
        <v>1.0352478610213843E-2</v>
      </c>
      <c r="Y98">
        <f t="shared" si="53"/>
        <v>0</v>
      </c>
      <c r="Z98">
        <f t="shared" si="54"/>
        <v>27.710467353398659</v>
      </c>
      <c r="AA98">
        <f t="shared" si="55"/>
        <v>27.492709677419299</v>
      </c>
      <c r="AB98">
        <f t="shared" si="56"/>
        <v>3.6840511368832942</v>
      </c>
      <c r="AC98">
        <f t="shared" si="57"/>
        <v>74.685833699215252</v>
      </c>
      <c r="AD98">
        <f t="shared" si="58"/>
        <v>2.7949608005665487</v>
      </c>
      <c r="AE98">
        <f t="shared" si="59"/>
        <v>3.7422904212635393</v>
      </c>
      <c r="AF98">
        <f t="shared" si="60"/>
        <v>0.8890903363167455</v>
      </c>
      <c r="AG98">
        <f t="shared" si="61"/>
        <v>-6.7304805981822131</v>
      </c>
      <c r="AH98">
        <f t="shared" si="62"/>
        <v>32.579012671171171</v>
      </c>
      <c r="AI98">
        <f t="shared" si="63"/>
        <v>3.1413129751215103</v>
      </c>
      <c r="AJ98">
        <f t="shared" si="64"/>
        <v>28.989845048110467</v>
      </c>
      <c r="AK98">
        <v>-4.12450136995594E-2</v>
      </c>
      <c r="AL98">
        <v>4.6301141139405901E-2</v>
      </c>
      <c r="AM98">
        <v>3.4592883521868698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52461.141291999986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-0.15807464174780275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1584030407.90645</v>
      </c>
      <c r="BY98">
        <v>400.07351612903199</v>
      </c>
      <c r="BZ98">
        <v>399.928</v>
      </c>
      <c r="CA98">
        <v>28.0400548387097</v>
      </c>
      <c r="CB98">
        <v>27.817558064516099</v>
      </c>
      <c r="CC98">
        <v>400.02154838709703</v>
      </c>
      <c r="CD98">
        <v>99.477438709677401</v>
      </c>
      <c r="CE98">
        <v>0.19999832258064501</v>
      </c>
      <c r="CF98">
        <v>27.761016129032299</v>
      </c>
      <c r="CG98">
        <v>27.492709677419299</v>
      </c>
      <c r="CH98">
        <v>999.9</v>
      </c>
      <c r="CI98">
        <v>0</v>
      </c>
      <c r="CJ98">
        <v>0</v>
      </c>
      <c r="CK98">
        <v>9998.6848387096798</v>
      </c>
      <c r="CL98">
        <v>0</v>
      </c>
      <c r="CM98">
        <v>0.21165100000000001</v>
      </c>
      <c r="CN98">
        <v>0</v>
      </c>
      <c r="CO98">
        <v>0</v>
      </c>
      <c r="CP98">
        <v>0</v>
      </c>
      <c r="CQ98">
        <v>0</v>
      </c>
      <c r="CR98">
        <v>4.7225806451612904</v>
      </c>
      <c r="CS98">
        <v>0</v>
      </c>
      <c r="CT98">
        <v>108.04516129032299</v>
      </c>
      <c r="CU98">
        <v>-1.8838709677419401</v>
      </c>
      <c r="CV98">
        <v>38.126935483871002</v>
      </c>
      <c r="CW98">
        <v>43.436999999999998</v>
      </c>
      <c r="CX98">
        <v>40.6871935483871</v>
      </c>
      <c r="CY98">
        <v>42.186999999999998</v>
      </c>
      <c r="CZ98">
        <v>39.066064516129003</v>
      </c>
      <c r="DA98">
        <v>0</v>
      </c>
      <c r="DB98">
        <v>0</v>
      </c>
      <c r="DC98">
        <v>0</v>
      </c>
      <c r="DD98">
        <v>13417.9000000954</v>
      </c>
      <c r="DE98">
        <v>4.8692307692307697</v>
      </c>
      <c r="DF98">
        <v>15.664957283693401</v>
      </c>
      <c r="DG98">
        <v>-8.29059808857882</v>
      </c>
      <c r="DH98">
        <v>107.75</v>
      </c>
      <c r="DI98">
        <v>15</v>
      </c>
      <c r="DJ98">
        <v>100</v>
      </c>
      <c r="DK98">
        <v>100</v>
      </c>
      <c r="DL98">
        <v>1.9790000000000001</v>
      </c>
      <c r="DM98">
        <v>0.314</v>
      </c>
      <c r="DN98">
        <v>2</v>
      </c>
      <c r="DO98">
        <v>403.27600000000001</v>
      </c>
      <c r="DP98">
        <v>598.34400000000005</v>
      </c>
      <c r="DQ98">
        <v>26.577200000000001</v>
      </c>
      <c r="DR98">
        <v>31.818899999999999</v>
      </c>
      <c r="DS98">
        <v>29.9998</v>
      </c>
      <c r="DT98">
        <v>31.7852</v>
      </c>
      <c r="DU98">
        <v>31.822700000000001</v>
      </c>
      <c r="DV98">
        <v>20.925999999999998</v>
      </c>
      <c r="DW98">
        <v>22.379300000000001</v>
      </c>
      <c r="DX98">
        <v>43.945700000000002</v>
      </c>
      <c r="DY98">
        <v>26.580500000000001</v>
      </c>
      <c r="DZ98">
        <v>400</v>
      </c>
      <c r="EA98">
        <v>27.910399999999999</v>
      </c>
      <c r="EB98">
        <v>100.15900000000001</v>
      </c>
      <c r="EC98">
        <v>100.54300000000001</v>
      </c>
    </row>
    <row r="99" spans="1:133" x14ac:dyDescent="0.35">
      <c r="A99">
        <v>83</v>
      </c>
      <c r="B99">
        <v>1584030426.0999999</v>
      </c>
      <c r="C99">
        <v>850</v>
      </c>
      <c r="D99" t="s">
        <v>404</v>
      </c>
      <c r="E99" t="s">
        <v>405</v>
      </c>
      <c r="F99" t="s">
        <v>233</v>
      </c>
      <c r="G99">
        <v>20200312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1584030417.90645</v>
      </c>
      <c r="O99">
        <f t="shared" si="43"/>
        <v>1.3136192316303541E-4</v>
      </c>
      <c r="P99">
        <f t="shared" si="44"/>
        <v>-0.12866614338440466</v>
      </c>
      <c r="Q99">
        <f t="shared" si="45"/>
        <v>400.08303225806497</v>
      </c>
      <c r="R99">
        <f t="shared" si="46"/>
        <v>408.53245415171136</v>
      </c>
      <c r="S99">
        <f t="shared" si="47"/>
        <v>40.722096125935494</v>
      </c>
      <c r="T99">
        <f t="shared" si="48"/>
        <v>39.879866415505006</v>
      </c>
      <c r="U99">
        <f t="shared" si="49"/>
        <v>1.4350703412774777E-2</v>
      </c>
      <c r="V99">
        <f t="shared" si="50"/>
        <v>2.2521131888911556</v>
      </c>
      <c r="W99">
        <f t="shared" si="51"/>
        <v>1.4300094534183657E-2</v>
      </c>
      <c r="X99">
        <f t="shared" si="52"/>
        <v>8.9420911440247185E-3</v>
      </c>
      <c r="Y99">
        <f t="shared" si="53"/>
        <v>0</v>
      </c>
      <c r="Z99">
        <f t="shared" si="54"/>
        <v>27.71678877325035</v>
      </c>
      <c r="AA99">
        <f t="shared" si="55"/>
        <v>27.487348387096802</v>
      </c>
      <c r="AB99">
        <f t="shared" si="56"/>
        <v>3.6828955083869475</v>
      </c>
      <c r="AC99">
        <f t="shared" si="57"/>
        <v>74.743400467621285</v>
      </c>
      <c r="AD99">
        <f t="shared" si="58"/>
        <v>2.796998136994576</v>
      </c>
      <c r="AE99">
        <f t="shared" si="59"/>
        <v>3.742133913490103</v>
      </c>
      <c r="AF99">
        <f t="shared" si="60"/>
        <v>0.88589737139237146</v>
      </c>
      <c r="AG99">
        <f t="shared" si="61"/>
        <v>-5.7930608114898616</v>
      </c>
      <c r="AH99">
        <f t="shared" si="62"/>
        <v>33.140672899207388</v>
      </c>
      <c r="AI99">
        <f t="shared" si="63"/>
        <v>3.1956013129634822</v>
      </c>
      <c r="AJ99">
        <f t="shared" si="64"/>
        <v>30.543213400681008</v>
      </c>
      <c r="AK99">
        <v>-4.1240661591606803E-2</v>
      </c>
      <c r="AL99">
        <v>4.6296255516963397E-2</v>
      </c>
      <c r="AM99">
        <v>3.45899947308722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52455.989343718597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-0.12866614338440466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1584030417.90645</v>
      </c>
      <c r="BY99">
        <v>400.08303225806497</v>
      </c>
      <c r="BZ99">
        <v>399.96887096774202</v>
      </c>
      <c r="CA99">
        <v>28.060061290322601</v>
      </c>
      <c r="CB99">
        <v>27.868554838709699</v>
      </c>
      <c r="CC99">
        <v>400.01545161290301</v>
      </c>
      <c r="CD99">
        <v>99.478961290322601</v>
      </c>
      <c r="CE99">
        <v>0.200013322580645</v>
      </c>
      <c r="CF99">
        <v>27.760300000000001</v>
      </c>
      <c r="CG99">
        <v>27.487348387096802</v>
      </c>
      <c r="CH99">
        <v>999.9</v>
      </c>
      <c r="CI99">
        <v>0</v>
      </c>
      <c r="CJ99">
        <v>0</v>
      </c>
      <c r="CK99">
        <v>9997.4767741935502</v>
      </c>
      <c r="CL99">
        <v>0</v>
      </c>
      <c r="CM99">
        <v>0.21165100000000001</v>
      </c>
      <c r="CN99">
        <v>0</v>
      </c>
      <c r="CO99">
        <v>0</v>
      </c>
      <c r="CP99">
        <v>0</v>
      </c>
      <c r="CQ99">
        <v>0</v>
      </c>
      <c r="CR99">
        <v>5.3322580645161297</v>
      </c>
      <c r="CS99">
        <v>0</v>
      </c>
      <c r="CT99">
        <v>109.89032258064501</v>
      </c>
      <c r="CU99">
        <v>-1.52258064516129</v>
      </c>
      <c r="CV99">
        <v>38.156999999999996</v>
      </c>
      <c r="CW99">
        <v>43.436999999999998</v>
      </c>
      <c r="CX99">
        <v>40.812064516128999</v>
      </c>
      <c r="CY99">
        <v>42.195193548387103</v>
      </c>
      <c r="CZ99">
        <v>39.088419354838699</v>
      </c>
      <c r="DA99">
        <v>0</v>
      </c>
      <c r="DB99">
        <v>0</v>
      </c>
      <c r="DC99">
        <v>0</v>
      </c>
      <c r="DD99">
        <v>13428.1000001431</v>
      </c>
      <c r="DE99">
        <v>5.1384615384615397</v>
      </c>
      <c r="DF99">
        <v>-11.1931621305796</v>
      </c>
      <c r="DG99">
        <v>-0.53333328283986003</v>
      </c>
      <c r="DH99">
        <v>109.35384615384601</v>
      </c>
      <c r="DI99">
        <v>15</v>
      </c>
      <c r="DJ99">
        <v>100</v>
      </c>
      <c r="DK99">
        <v>100</v>
      </c>
      <c r="DL99">
        <v>1.9790000000000001</v>
      </c>
      <c r="DM99">
        <v>0.314</v>
      </c>
      <c r="DN99">
        <v>2</v>
      </c>
      <c r="DO99">
        <v>403.14299999999997</v>
      </c>
      <c r="DP99">
        <v>598.34199999999998</v>
      </c>
      <c r="DQ99">
        <v>26.591799999999999</v>
      </c>
      <c r="DR99">
        <v>31.816099999999999</v>
      </c>
      <c r="DS99">
        <v>29.9999</v>
      </c>
      <c r="DT99">
        <v>31.7836</v>
      </c>
      <c r="DU99">
        <v>31.822399999999998</v>
      </c>
      <c r="DV99">
        <v>20.924499999999998</v>
      </c>
      <c r="DW99">
        <v>22.379300000000001</v>
      </c>
      <c r="DX99">
        <v>43.945700000000002</v>
      </c>
      <c r="DY99">
        <v>26.5959</v>
      </c>
      <c r="DZ99">
        <v>400</v>
      </c>
      <c r="EA99">
        <v>27.903400000000001</v>
      </c>
      <c r="EB99">
        <v>100.158</v>
      </c>
      <c r="EC99">
        <v>100.544</v>
      </c>
    </row>
    <row r="100" spans="1:133" x14ac:dyDescent="0.35">
      <c r="A100">
        <v>84</v>
      </c>
      <c r="B100">
        <v>1584030436.0999999</v>
      </c>
      <c r="C100">
        <v>860</v>
      </c>
      <c r="D100" t="s">
        <v>406</v>
      </c>
      <c r="E100" t="s">
        <v>407</v>
      </c>
      <c r="F100" t="s">
        <v>233</v>
      </c>
      <c r="G100">
        <v>20200312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1584030427.90645</v>
      </c>
      <c r="O100">
        <f t="shared" si="43"/>
        <v>1.4614394427857035E-4</v>
      </c>
      <c r="P100">
        <f t="shared" si="44"/>
        <v>-0.1245024622812677</v>
      </c>
      <c r="Q100">
        <f t="shared" si="45"/>
        <v>400.13458064516101</v>
      </c>
      <c r="R100">
        <f t="shared" si="46"/>
        <v>406.69463736850025</v>
      </c>
      <c r="S100">
        <f t="shared" si="47"/>
        <v>40.538941154048622</v>
      </c>
      <c r="T100">
        <f t="shared" si="48"/>
        <v>39.885040834154054</v>
      </c>
      <c r="U100">
        <f t="shared" si="49"/>
        <v>1.6040803513521707E-2</v>
      </c>
      <c r="V100">
        <f t="shared" si="50"/>
        <v>2.2522849057559702</v>
      </c>
      <c r="W100">
        <f t="shared" si="51"/>
        <v>1.5977605282976152E-2</v>
      </c>
      <c r="X100">
        <f t="shared" si="52"/>
        <v>9.9916605763811402E-3</v>
      </c>
      <c r="Y100">
        <f t="shared" si="53"/>
        <v>0</v>
      </c>
      <c r="Z100">
        <f t="shared" si="54"/>
        <v>27.708021507430161</v>
      </c>
      <c r="AA100">
        <f t="shared" si="55"/>
        <v>27.478938709677401</v>
      </c>
      <c r="AB100">
        <f t="shared" si="56"/>
        <v>3.6810834360080928</v>
      </c>
      <c r="AC100">
        <f t="shared" si="57"/>
        <v>74.813151732338454</v>
      </c>
      <c r="AD100">
        <f t="shared" si="58"/>
        <v>2.7989749591223858</v>
      </c>
      <c r="AE100">
        <f t="shared" si="59"/>
        <v>3.7412873195562906</v>
      </c>
      <c r="AF100">
        <f t="shared" si="60"/>
        <v>0.88210847688570704</v>
      </c>
      <c r="AG100">
        <f t="shared" si="61"/>
        <v>-6.4449479426849523</v>
      </c>
      <c r="AH100">
        <f t="shared" si="62"/>
        <v>33.693921738789562</v>
      </c>
      <c r="AI100">
        <f t="shared" si="63"/>
        <v>3.2485017352508079</v>
      </c>
      <c r="AJ100">
        <f t="shared" si="64"/>
        <v>30.49747553135542</v>
      </c>
      <c r="AK100">
        <v>-4.1245288547951502E-2</v>
      </c>
      <c r="AL100">
        <v>4.6301449680803998E-2</v>
      </c>
      <c r="AM100">
        <v>3.4593065953974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52462.31197232438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-0.1245024622812677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1584030427.90645</v>
      </c>
      <c r="BY100">
        <v>400.13458064516101</v>
      </c>
      <c r="BZ100">
        <v>400.03554838709698</v>
      </c>
      <c r="CA100">
        <v>28.079867741935502</v>
      </c>
      <c r="CB100">
        <v>27.8668193548387</v>
      </c>
      <c r="CC100">
        <v>400.02248387096802</v>
      </c>
      <c r="CD100">
        <v>99.479048387096796</v>
      </c>
      <c r="CE100">
        <v>0.20001651612903201</v>
      </c>
      <c r="CF100">
        <v>27.756425806451599</v>
      </c>
      <c r="CG100">
        <v>27.478938709677401</v>
      </c>
      <c r="CH100">
        <v>999.9</v>
      </c>
      <c r="CI100">
        <v>0</v>
      </c>
      <c r="CJ100">
        <v>0</v>
      </c>
      <c r="CK100">
        <v>9998.5896774193607</v>
      </c>
      <c r="CL100">
        <v>0</v>
      </c>
      <c r="CM100">
        <v>0.21165100000000001</v>
      </c>
      <c r="CN100">
        <v>0</v>
      </c>
      <c r="CO100">
        <v>0</v>
      </c>
      <c r="CP100">
        <v>0</v>
      </c>
      <c r="CQ100">
        <v>0</v>
      </c>
      <c r="CR100">
        <v>4.6838709677419397</v>
      </c>
      <c r="CS100">
        <v>0</v>
      </c>
      <c r="CT100">
        <v>108.38709677419401</v>
      </c>
      <c r="CU100">
        <v>-1.54516129032258</v>
      </c>
      <c r="CV100">
        <v>38.186999999999998</v>
      </c>
      <c r="CW100">
        <v>43.436999999999998</v>
      </c>
      <c r="CX100">
        <v>40.933</v>
      </c>
      <c r="CY100">
        <v>42.193096774193499</v>
      </c>
      <c r="CZ100">
        <v>39.112806451612897</v>
      </c>
      <c r="DA100">
        <v>0</v>
      </c>
      <c r="DB100">
        <v>0</v>
      </c>
      <c r="DC100">
        <v>0</v>
      </c>
      <c r="DD100">
        <v>13437.7000000477</v>
      </c>
      <c r="DE100">
        <v>4.1884615384615396</v>
      </c>
      <c r="DF100">
        <v>-5.9247861603327499</v>
      </c>
      <c r="DG100">
        <v>-5.5692307410825803</v>
      </c>
      <c r="DH100">
        <v>107.87307692307699</v>
      </c>
      <c r="DI100">
        <v>15</v>
      </c>
      <c r="DJ100">
        <v>100</v>
      </c>
      <c r="DK100">
        <v>100</v>
      </c>
      <c r="DL100">
        <v>1.9790000000000001</v>
      </c>
      <c r="DM100">
        <v>0.314</v>
      </c>
      <c r="DN100">
        <v>2</v>
      </c>
      <c r="DO100">
        <v>403.16800000000001</v>
      </c>
      <c r="DP100">
        <v>598.44100000000003</v>
      </c>
      <c r="DQ100">
        <v>26.6172</v>
      </c>
      <c r="DR100">
        <v>31.813300000000002</v>
      </c>
      <c r="DS100">
        <v>29.9999</v>
      </c>
      <c r="DT100">
        <v>31.783100000000001</v>
      </c>
      <c r="DU100">
        <v>31.819900000000001</v>
      </c>
      <c r="DV100">
        <v>20.9206</v>
      </c>
      <c r="DW100">
        <v>22.379300000000001</v>
      </c>
      <c r="DX100">
        <v>43.945700000000002</v>
      </c>
      <c r="DY100">
        <v>26.6235</v>
      </c>
      <c r="DZ100">
        <v>400</v>
      </c>
      <c r="EA100">
        <v>27.899799999999999</v>
      </c>
      <c r="EB100">
        <v>100.157</v>
      </c>
      <c r="EC100">
        <v>100.542</v>
      </c>
    </row>
    <row r="101" spans="1:133" x14ac:dyDescent="0.35">
      <c r="A101">
        <v>85</v>
      </c>
      <c r="B101">
        <v>1584030446.0999999</v>
      </c>
      <c r="C101">
        <v>870</v>
      </c>
      <c r="D101" t="s">
        <v>408</v>
      </c>
      <c r="E101" t="s">
        <v>409</v>
      </c>
      <c r="F101" t="s">
        <v>233</v>
      </c>
      <c r="G101">
        <v>20200312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1584030437.90645</v>
      </c>
      <c r="O101">
        <f t="shared" si="43"/>
        <v>1.5568440531291364E-4</v>
      </c>
      <c r="P101">
        <f t="shared" si="44"/>
        <v>-0.1586691621289596</v>
      </c>
      <c r="Q101">
        <f t="shared" si="45"/>
        <v>400.174096774193</v>
      </c>
      <c r="R101">
        <f t="shared" si="46"/>
        <v>409.1427860257275</v>
      </c>
      <c r="S101">
        <f t="shared" si="47"/>
        <v>40.78202628535805</v>
      </c>
      <c r="T101">
        <f t="shared" si="48"/>
        <v>39.888056421306018</v>
      </c>
      <c r="U101">
        <f t="shared" si="49"/>
        <v>1.7129146078960919E-2</v>
      </c>
      <c r="V101">
        <f t="shared" si="50"/>
        <v>2.2517834006310968</v>
      </c>
      <c r="W101">
        <f t="shared" si="51"/>
        <v>1.7057085943575943E-2</v>
      </c>
      <c r="X101">
        <f t="shared" si="52"/>
        <v>1.0667127675137878E-2</v>
      </c>
      <c r="Y101">
        <f t="shared" si="53"/>
        <v>0</v>
      </c>
      <c r="Z101">
        <f t="shared" si="54"/>
        <v>27.698915388187775</v>
      </c>
      <c r="AA101">
        <f t="shared" si="55"/>
        <v>27.4728806451613</v>
      </c>
      <c r="AB101">
        <f t="shared" si="56"/>
        <v>3.6797785588028211</v>
      </c>
      <c r="AC101">
        <f t="shared" si="57"/>
        <v>74.855068530247209</v>
      </c>
      <c r="AD101">
        <f t="shared" si="58"/>
        <v>2.7995725370344831</v>
      </c>
      <c r="AE101">
        <f t="shared" si="59"/>
        <v>3.7399906138663681</v>
      </c>
      <c r="AF101">
        <f t="shared" si="60"/>
        <v>0.88020602176833806</v>
      </c>
      <c r="AG101">
        <f t="shared" si="61"/>
        <v>-6.8656822742994912</v>
      </c>
      <c r="AH101">
        <f t="shared" si="62"/>
        <v>33.701300343250786</v>
      </c>
      <c r="AI101">
        <f t="shared" si="63"/>
        <v>3.2497422829171745</v>
      </c>
      <c r="AJ101">
        <f t="shared" si="64"/>
        <v>30.08536035186847</v>
      </c>
      <c r="AK101">
        <v>-4.1231776256594001E-2</v>
      </c>
      <c r="AL101">
        <v>4.6286280950013498E-2</v>
      </c>
      <c r="AM101">
        <v>3.4584096601684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52446.811553887463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-0.1586691621289596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1584030437.90645</v>
      </c>
      <c r="BY101">
        <v>400.174096774193</v>
      </c>
      <c r="BZ101">
        <v>400.02954838709701</v>
      </c>
      <c r="CA101">
        <v>28.086512903225799</v>
      </c>
      <c r="CB101">
        <v>27.8595516129032</v>
      </c>
      <c r="CC101">
        <v>400.01122580645199</v>
      </c>
      <c r="CD101">
        <v>99.476745161290296</v>
      </c>
      <c r="CE101">
        <v>0.20001238709677399</v>
      </c>
      <c r="CF101">
        <v>27.7504903225806</v>
      </c>
      <c r="CG101">
        <v>27.4728806451613</v>
      </c>
      <c r="CH101">
        <v>999.9</v>
      </c>
      <c r="CI101">
        <v>0</v>
      </c>
      <c r="CJ101">
        <v>0</v>
      </c>
      <c r="CK101">
        <v>9995.5454838709702</v>
      </c>
      <c r="CL101">
        <v>0</v>
      </c>
      <c r="CM101">
        <v>0.21165100000000001</v>
      </c>
      <c r="CN101">
        <v>0</v>
      </c>
      <c r="CO101">
        <v>0</v>
      </c>
      <c r="CP101">
        <v>0</v>
      </c>
      <c r="CQ101">
        <v>0</v>
      </c>
      <c r="CR101">
        <v>1.43225806451613</v>
      </c>
      <c r="CS101">
        <v>0</v>
      </c>
      <c r="CT101">
        <v>109.267741935484</v>
      </c>
      <c r="CU101">
        <v>-1.41290322580645</v>
      </c>
      <c r="CV101">
        <v>38.186999999999998</v>
      </c>
      <c r="CW101">
        <v>43.430999999999997</v>
      </c>
      <c r="CX101">
        <v>40.917000000000002</v>
      </c>
      <c r="CY101">
        <v>42.186999999999998</v>
      </c>
      <c r="CZ101">
        <v>39.125</v>
      </c>
      <c r="DA101">
        <v>0</v>
      </c>
      <c r="DB101">
        <v>0</v>
      </c>
      <c r="DC101">
        <v>0</v>
      </c>
      <c r="DD101">
        <v>13447.9000000954</v>
      </c>
      <c r="DE101">
        <v>0.40769230769230702</v>
      </c>
      <c r="DF101">
        <v>-17.442734545339601</v>
      </c>
      <c r="DG101">
        <v>14.0136752205583</v>
      </c>
      <c r="DH101">
        <v>109.926923076923</v>
      </c>
      <c r="DI101">
        <v>15</v>
      </c>
      <c r="DJ101">
        <v>100</v>
      </c>
      <c r="DK101">
        <v>100</v>
      </c>
      <c r="DL101">
        <v>1.9790000000000001</v>
      </c>
      <c r="DM101">
        <v>0.314</v>
      </c>
      <c r="DN101">
        <v>2</v>
      </c>
      <c r="DO101">
        <v>403.41</v>
      </c>
      <c r="DP101">
        <v>598.24400000000003</v>
      </c>
      <c r="DQ101">
        <v>26.654800000000002</v>
      </c>
      <c r="DR101">
        <v>31.810500000000001</v>
      </c>
      <c r="DS101">
        <v>29.9999</v>
      </c>
      <c r="DT101">
        <v>31.7807</v>
      </c>
      <c r="DU101">
        <v>31.8171</v>
      </c>
      <c r="DV101">
        <v>20.920100000000001</v>
      </c>
      <c r="DW101">
        <v>22.379300000000001</v>
      </c>
      <c r="DX101">
        <v>43.945700000000002</v>
      </c>
      <c r="DY101">
        <v>26.662099999999999</v>
      </c>
      <c r="DZ101">
        <v>400</v>
      </c>
      <c r="EA101">
        <v>27.900400000000001</v>
      </c>
      <c r="EB101">
        <v>100.15600000000001</v>
      </c>
      <c r="EC101">
        <v>100.544</v>
      </c>
    </row>
    <row r="102" spans="1:133" x14ac:dyDescent="0.35">
      <c r="A102">
        <v>86</v>
      </c>
      <c r="B102">
        <v>1584030456.0999999</v>
      </c>
      <c r="C102">
        <v>880</v>
      </c>
      <c r="D102" t="s">
        <v>410</v>
      </c>
      <c r="E102" t="s">
        <v>411</v>
      </c>
      <c r="F102" t="s">
        <v>233</v>
      </c>
      <c r="G102">
        <v>20200312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1584030447.90645</v>
      </c>
      <c r="O102">
        <f t="shared" si="43"/>
        <v>1.6262530560238697E-4</v>
      </c>
      <c r="P102">
        <f t="shared" si="44"/>
        <v>-0.17815169102770145</v>
      </c>
      <c r="Q102">
        <f t="shared" si="45"/>
        <v>400.15387096774202</v>
      </c>
      <c r="R102">
        <f t="shared" si="46"/>
        <v>410.22277009495173</v>
      </c>
      <c r="S102">
        <f t="shared" si="47"/>
        <v>40.889854558573951</v>
      </c>
      <c r="T102">
        <f t="shared" si="48"/>
        <v>39.886214948853457</v>
      </c>
      <c r="U102">
        <f t="shared" si="49"/>
        <v>1.790575504270428E-2</v>
      </c>
      <c r="V102">
        <f t="shared" si="50"/>
        <v>2.2533373663854732</v>
      </c>
      <c r="W102">
        <f t="shared" si="51"/>
        <v>1.782708283621532E-2</v>
      </c>
      <c r="X102">
        <f t="shared" si="52"/>
        <v>1.114896625306468E-2</v>
      </c>
      <c r="Y102">
        <f t="shared" si="53"/>
        <v>0</v>
      </c>
      <c r="Z102">
        <f t="shared" si="54"/>
        <v>27.695091760958533</v>
      </c>
      <c r="AA102">
        <f t="shared" si="55"/>
        <v>27.470861290322599</v>
      </c>
      <c r="AB102">
        <f t="shared" si="56"/>
        <v>3.6793436894484488</v>
      </c>
      <c r="AC102">
        <f t="shared" si="57"/>
        <v>74.862689727636038</v>
      </c>
      <c r="AD102">
        <f t="shared" si="58"/>
        <v>2.7996027962049959</v>
      </c>
      <c r="AE102">
        <f t="shared" si="59"/>
        <v>3.7396502936114846</v>
      </c>
      <c r="AF102">
        <f t="shared" si="60"/>
        <v>0.87974089324345295</v>
      </c>
      <c r="AG102">
        <f t="shared" si="61"/>
        <v>-7.1717759770652654</v>
      </c>
      <c r="AH102">
        <f t="shared" si="62"/>
        <v>33.780596196682325</v>
      </c>
      <c r="AI102">
        <f t="shared" si="63"/>
        <v>3.2550841156421906</v>
      </c>
      <c r="AJ102">
        <f t="shared" si="64"/>
        <v>29.863904335259249</v>
      </c>
      <c r="AK102">
        <v>-4.1273654369194002E-2</v>
      </c>
      <c r="AL102">
        <v>4.6333292800131202E-2</v>
      </c>
      <c r="AM102">
        <v>3.4611891668756698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52498.184404355234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-0.17815169102770145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1584030447.90645</v>
      </c>
      <c r="BY102">
        <v>400.15387096774202</v>
      </c>
      <c r="BZ102">
        <v>399.98425806451598</v>
      </c>
      <c r="CA102">
        <v>28.0866935483871</v>
      </c>
      <c r="CB102">
        <v>27.849609677419402</v>
      </c>
      <c r="CC102">
        <v>400.00451612903203</v>
      </c>
      <c r="CD102">
        <v>99.477254838709698</v>
      </c>
      <c r="CE102">
        <v>0.19993896774193501</v>
      </c>
      <c r="CF102">
        <v>27.748932258064499</v>
      </c>
      <c r="CG102">
        <v>27.470861290322599</v>
      </c>
      <c r="CH102">
        <v>999.9</v>
      </c>
      <c r="CI102">
        <v>0</v>
      </c>
      <c r="CJ102">
        <v>0</v>
      </c>
      <c r="CK102">
        <v>10005.6464516129</v>
      </c>
      <c r="CL102">
        <v>0</v>
      </c>
      <c r="CM102">
        <v>0.21165100000000001</v>
      </c>
      <c r="CN102">
        <v>0</v>
      </c>
      <c r="CO102">
        <v>0</v>
      </c>
      <c r="CP102">
        <v>0</v>
      </c>
      <c r="CQ102">
        <v>0</v>
      </c>
      <c r="CR102">
        <v>0.93870967741935496</v>
      </c>
      <c r="CS102">
        <v>0</v>
      </c>
      <c r="CT102">
        <v>116.477419354839</v>
      </c>
      <c r="CU102">
        <v>-1.7032258064516099</v>
      </c>
      <c r="CV102">
        <v>38.186999999999998</v>
      </c>
      <c r="CW102">
        <v>43.423000000000002</v>
      </c>
      <c r="CX102">
        <v>40.884999999999998</v>
      </c>
      <c r="CY102">
        <v>42.186999999999998</v>
      </c>
      <c r="CZ102">
        <v>39.120935483871001</v>
      </c>
      <c r="DA102">
        <v>0</v>
      </c>
      <c r="DB102">
        <v>0</v>
      </c>
      <c r="DC102">
        <v>0</v>
      </c>
      <c r="DD102">
        <v>13458.1000001431</v>
      </c>
      <c r="DE102">
        <v>0.84615384615384603</v>
      </c>
      <c r="DF102">
        <v>-7.7743588672680399</v>
      </c>
      <c r="DG102">
        <v>107.490598570339</v>
      </c>
      <c r="DH102">
        <v>117.81153846153801</v>
      </c>
      <c r="DI102">
        <v>15</v>
      </c>
      <c r="DJ102">
        <v>100</v>
      </c>
      <c r="DK102">
        <v>100</v>
      </c>
      <c r="DL102">
        <v>1.9790000000000001</v>
      </c>
      <c r="DM102">
        <v>0.314</v>
      </c>
      <c r="DN102">
        <v>2</v>
      </c>
      <c r="DO102">
        <v>403.27100000000002</v>
      </c>
      <c r="DP102">
        <v>598.23500000000001</v>
      </c>
      <c r="DQ102">
        <v>26.695599999999999</v>
      </c>
      <c r="DR102">
        <v>31.805199999999999</v>
      </c>
      <c r="DS102">
        <v>29.9999</v>
      </c>
      <c r="DT102">
        <v>31.777899999999999</v>
      </c>
      <c r="DU102">
        <v>31.816099999999999</v>
      </c>
      <c r="DV102">
        <v>20.921099999999999</v>
      </c>
      <c r="DW102">
        <v>22.379300000000001</v>
      </c>
      <c r="DX102">
        <v>43.945700000000002</v>
      </c>
      <c r="DY102">
        <v>26.703900000000001</v>
      </c>
      <c r="DZ102">
        <v>400</v>
      </c>
      <c r="EA102">
        <v>27.9008</v>
      </c>
      <c r="EB102">
        <v>100.158</v>
      </c>
      <c r="EC102">
        <v>100.54600000000001</v>
      </c>
    </row>
    <row r="103" spans="1:133" x14ac:dyDescent="0.35">
      <c r="A103">
        <v>87</v>
      </c>
      <c r="B103">
        <v>1584030466.0999999</v>
      </c>
      <c r="C103">
        <v>890</v>
      </c>
      <c r="D103" t="s">
        <v>412</v>
      </c>
      <c r="E103" t="s">
        <v>413</v>
      </c>
      <c r="F103" t="s">
        <v>233</v>
      </c>
      <c r="G103">
        <v>20200312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1584030457.90645</v>
      </c>
      <c r="O103">
        <f t="shared" si="43"/>
        <v>1.7114359669149944E-4</v>
      </c>
      <c r="P103">
        <f t="shared" si="44"/>
        <v>-0.17390766504976107</v>
      </c>
      <c r="Q103">
        <f t="shared" si="45"/>
        <v>400.15251612903199</v>
      </c>
      <c r="R103">
        <f t="shared" si="46"/>
        <v>409.07476229536195</v>
      </c>
      <c r="S103">
        <f t="shared" si="47"/>
        <v>40.775802426899034</v>
      </c>
      <c r="T103">
        <f t="shared" si="48"/>
        <v>39.886449720706551</v>
      </c>
      <c r="U103">
        <f t="shared" si="49"/>
        <v>1.8843121995313735E-2</v>
      </c>
      <c r="V103">
        <f t="shared" si="50"/>
        <v>2.2531842715499857</v>
      </c>
      <c r="W103">
        <f t="shared" si="51"/>
        <v>1.8756012937735746E-2</v>
      </c>
      <c r="X103">
        <f t="shared" si="52"/>
        <v>1.173030082486488E-2</v>
      </c>
      <c r="Y103">
        <f t="shared" si="53"/>
        <v>0</v>
      </c>
      <c r="Z103">
        <f t="shared" si="54"/>
        <v>27.698674862396398</v>
      </c>
      <c r="AA103">
        <f t="shared" si="55"/>
        <v>27.4725580645161</v>
      </c>
      <c r="AB103">
        <f t="shared" si="56"/>
        <v>3.6797090878446141</v>
      </c>
      <c r="AC103">
        <f t="shared" si="57"/>
        <v>74.83820569159289</v>
      </c>
      <c r="AD103">
        <f t="shared" si="58"/>
        <v>2.7997345411679757</v>
      </c>
      <c r="AE103">
        <f t="shared" si="59"/>
        <v>3.7410497957495652</v>
      </c>
      <c r="AF103">
        <f t="shared" si="60"/>
        <v>0.87997454667663844</v>
      </c>
      <c r="AG103">
        <f t="shared" si="61"/>
        <v>-7.5474326140951256</v>
      </c>
      <c r="AH103">
        <f t="shared" si="62"/>
        <v>34.350402899340743</v>
      </c>
      <c r="AI103">
        <f t="shared" si="63"/>
        <v>3.3103492226614941</v>
      </c>
      <c r="AJ103">
        <f t="shared" si="64"/>
        <v>30.113319507907111</v>
      </c>
      <c r="AK103">
        <v>-4.1269527423937399E-2</v>
      </c>
      <c r="AL103">
        <v>4.6328659942540297E-2</v>
      </c>
      <c r="AM103">
        <v>3.4609152991564902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52492.05125995812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-0.17390766504976107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1584030457.90645</v>
      </c>
      <c r="BY103">
        <v>400.15251612903199</v>
      </c>
      <c r="BZ103">
        <v>399.99438709677401</v>
      </c>
      <c r="CA103">
        <v>28.087754838709699</v>
      </c>
      <c r="CB103">
        <v>27.838261290322599</v>
      </c>
      <c r="CC103">
        <v>400.01809677419402</v>
      </c>
      <c r="CD103">
        <v>99.478138709677395</v>
      </c>
      <c r="CE103">
        <v>0.19997929032258099</v>
      </c>
      <c r="CF103">
        <v>27.7553387096774</v>
      </c>
      <c r="CG103">
        <v>27.4725580645161</v>
      </c>
      <c r="CH103">
        <v>999.9</v>
      </c>
      <c r="CI103">
        <v>0</v>
      </c>
      <c r="CJ103">
        <v>0</v>
      </c>
      <c r="CK103">
        <v>10004.557096774201</v>
      </c>
      <c r="CL103">
        <v>0</v>
      </c>
      <c r="CM103">
        <v>0.21165100000000001</v>
      </c>
      <c r="CN103">
        <v>0</v>
      </c>
      <c r="CO103">
        <v>0</v>
      </c>
      <c r="CP103">
        <v>0</v>
      </c>
      <c r="CQ103">
        <v>0</v>
      </c>
      <c r="CR103">
        <v>3.2290322580645201</v>
      </c>
      <c r="CS103">
        <v>0</v>
      </c>
      <c r="CT103">
        <v>284.80322580645202</v>
      </c>
      <c r="CU103">
        <v>-1.54516129032258</v>
      </c>
      <c r="CV103">
        <v>38.186999999999998</v>
      </c>
      <c r="CW103">
        <v>43.411000000000001</v>
      </c>
      <c r="CX103">
        <v>40.878999999999998</v>
      </c>
      <c r="CY103">
        <v>42.186999999999998</v>
      </c>
      <c r="CZ103">
        <v>39.088419354838699</v>
      </c>
      <c r="DA103">
        <v>0</v>
      </c>
      <c r="DB103">
        <v>0</v>
      </c>
      <c r="DC103">
        <v>0</v>
      </c>
      <c r="DD103">
        <v>13467.7000000477</v>
      </c>
      <c r="DE103">
        <v>2.7153846153846199</v>
      </c>
      <c r="DF103">
        <v>29.176068120736499</v>
      </c>
      <c r="DG103">
        <v>2047.30939860952</v>
      </c>
      <c r="DH103">
        <v>293.269230769231</v>
      </c>
      <c r="DI103">
        <v>15</v>
      </c>
      <c r="DJ103">
        <v>100</v>
      </c>
      <c r="DK103">
        <v>100</v>
      </c>
      <c r="DL103">
        <v>1.9790000000000001</v>
      </c>
      <c r="DM103">
        <v>0.314</v>
      </c>
      <c r="DN103">
        <v>2</v>
      </c>
      <c r="DO103">
        <v>403.30799999999999</v>
      </c>
      <c r="DP103">
        <v>598.38800000000003</v>
      </c>
      <c r="DQ103">
        <v>26.738399999999999</v>
      </c>
      <c r="DR103">
        <v>31.800999999999998</v>
      </c>
      <c r="DS103">
        <v>29.9999</v>
      </c>
      <c r="DT103">
        <v>31.775099999999998</v>
      </c>
      <c r="DU103">
        <v>31.8126</v>
      </c>
      <c r="DV103">
        <v>20.921600000000002</v>
      </c>
      <c r="DW103">
        <v>22.379300000000001</v>
      </c>
      <c r="DX103">
        <v>43.945700000000002</v>
      </c>
      <c r="DY103">
        <v>26.744399999999999</v>
      </c>
      <c r="DZ103">
        <v>400</v>
      </c>
      <c r="EA103">
        <v>27.901599999999998</v>
      </c>
      <c r="EB103">
        <v>100.15600000000001</v>
      </c>
      <c r="EC103">
        <v>100.548</v>
      </c>
    </row>
    <row r="104" spans="1:133" x14ac:dyDescent="0.35">
      <c r="A104">
        <v>88</v>
      </c>
      <c r="B104">
        <v>1584030476.0999999</v>
      </c>
      <c r="C104">
        <v>900</v>
      </c>
      <c r="D104" t="s">
        <v>414</v>
      </c>
      <c r="E104" t="s">
        <v>415</v>
      </c>
      <c r="F104" t="s">
        <v>233</v>
      </c>
      <c r="G104">
        <v>20200312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1584030467.90645</v>
      </c>
      <c r="O104">
        <f t="shared" si="43"/>
        <v>1.7653100845594334E-4</v>
      </c>
      <c r="P104">
        <f t="shared" si="44"/>
        <v>-0.17984807159290064</v>
      </c>
      <c r="Q104">
        <f t="shared" si="45"/>
        <v>400.16077419354798</v>
      </c>
      <c r="R104">
        <f t="shared" si="46"/>
        <v>409.14751322589598</v>
      </c>
      <c r="S104">
        <f t="shared" si="47"/>
        <v>40.784120327958561</v>
      </c>
      <c r="T104">
        <f t="shared" si="48"/>
        <v>39.888315675104955</v>
      </c>
      <c r="U104">
        <f t="shared" si="49"/>
        <v>1.9381041975104017E-2</v>
      </c>
      <c r="V104">
        <f t="shared" si="50"/>
        <v>2.2521501186450732</v>
      </c>
      <c r="W104">
        <f t="shared" si="51"/>
        <v>1.9288859507732303E-2</v>
      </c>
      <c r="X104">
        <f t="shared" si="52"/>
        <v>1.2063782773451739E-2</v>
      </c>
      <c r="Y104">
        <f t="shared" si="53"/>
        <v>0</v>
      </c>
      <c r="Z104">
        <f t="shared" si="54"/>
        <v>27.709509256532488</v>
      </c>
      <c r="AA104">
        <f t="shared" si="55"/>
        <v>27.4857032258064</v>
      </c>
      <c r="AB104">
        <f t="shared" si="56"/>
        <v>3.6825409565825051</v>
      </c>
      <c r="AC104">
        <f t="shared" si="57"/>
        <v>74.788192717114583</v>
      </c>
      <c r="AD104">
        <f t="shared" si="58"/>
        <v>2.7999299262255679</v>
      </c>
      <c r="AE104">
        <f t="shared" si="59"/>
        <v>3.7438127925035816</v>
      </c>
      <c r="AF104">
        <f t="shared" si="60"/>
        <v>0.88261103035693722</v>
      </c>
      <c r="AG104">
        <f t="shared" si="61"/>
        <v>-7.7850174729071009</v>
      </c>
      <c r="AH104">
        <f t="shared" si="62"/>
        <v>34.273536329644564</v>
      </c>
      <c r="AI104">
        <f t="shared" si="63"/>
        <v>3.3048834569662326</v>
      </c>
      <c r="AJ104">
        <f t="shared" si="64"/>
        <v>29.793402313703695</v>
      </c>
      <c r="AK104">
        <v>-4.1241656646597499E-2</v>
      </c>
      <c r="AL104">
        <v>4.62973725533622E-2</v>
      </c>
      <c r="AM104">
        <v>3.4590655226024101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52455.902426386871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-0.17984807159290064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1584030467.90645</v>
      </c>
      <c r="BY104">
        <v>400.16077419354798</v>
      </c>
      <c r="BZ104">
        <v>399.99696774193501</v>
      </c>
      <c r="CA104">
        <v>28.0889806451613</v>
      </c>
      <c r="CB104">
        <v>27.8316290322581</v>
      </c>
      <c r="CC104">
        <v>400.01093548387098</v>
      </c>
      <c r="CD104">
        <v>99.480758064516095</v>
      </c>
      <c r="CE104">
        <v>0.19996590322580601</v>
      </c>
      <c r="CF104">
        <v>27.767980645161298</v>
      </c>
      <c r="CG104">
        <v>27.4857032258064</v>
      </c>
      <c r="CH104">
        <v>999.9</v>
      </c>
      <c r="CI104">
        <v>0</v>
      </c>
      <c r="CJ104">
        <v>0</v>
      </c>
      <c r="CK104">
        <v>9997.5374193548396</v>
      </c>
      <c r="CL104">
        <v>0</v>
      </c>
      <c r="CM104">
        <v>0.21165100000000001</v>
      </c>
      <c r="CN104">
        <v>0</v>
      </c>
      <c r="CO104">
        <v>0</v>
      </c>
      <c r="CP104">
        <v>0</v>
      </c>
      <c r="CQ104">
        <v>0</v>
      </c>
      <c r="CR104">
        <v>2.7967741935483899</v>
      </c>
      <c r="CS104">
        <v>0</v>
      </c>
      <c r="CT104">
        <v>486.138709677419</v>
      </c>
      <c r="CU104">
        <v>-1.34516129032258</v>
      </c>
      <c r="CV104">
        <v>38.186999999999998</v>
      </c>
      <c r="CW104">
        <v>43.384999999999998</v>
      </c>
      <c r="CX104">
        <v>40.875</v>
      </c>
      <c r="CY104">
        <v>42.186999999999998</v>
      </c>
      <c r="CZ104">
        <v>39.076225806451603</v>
      </c>
      <c r="DA104">
        <v>0</v>
      </c>
      <c r="DB104">
        <v>0</v>
      </c>
      <c r="DC104">
        <v>0</v>
      </c>
      <c r="DD104">
        <v>13477.9000000954</v>
      </c>
      <c r="DE104">
        <v>2.3961538461538501</v>
      </c>
      <c r="DF104">
        <v>-21.022222512674801</v>
      </c>
      <c r="DG104">
        <v>79.538461708680202</v>
      </c>
      <c r="DH104">
        <v>489.657692307692</v>
      </c>
      <c r="DI104">
        <v>15</v>
      </c>
      <c r="DJ104">
        <v>100</v>
      </c>
      <c r="DK104">
        <v>100</v>
      </c>
      <c r="DL104">
        <v>1.9790000000000001</v>
      </c>
      <c r="DM104">
        <v>0.314</v>
      </c>
      <c r="DN104">
        <v>2</v>
      </c>
      <c r="DO104">
        <v>403.24299999999999</v>
      </c>
      <c r="DP104">
        <v>598.62400000000002</v>
      </c>
      <c r="DQ104">
        <v>26.7668</v>
      </c>
      <c r="DR104">
        <v>31.795400000000001</v>
      </c>
      <c r="DS104">
        <v>29.9999</v>
      </c>
      <c r="DT104">
        <v>31.7712</v>
      </c>
      <c r="DU104">
        <v>31.809100000000001</v>
      </c>
      <c r="DV104">
        <v>20.925000000000001</v>
      </c>
      <c r="DW104">
        <v>22.104600000000001</v>
      </c>
      <c r="DX104">
        <v>43.945700000000002</v>
      </c>
      <c r="DY104">
        <v>26.7639</v>
      </c>
      <c r="DZ104">
        <v>400</v>
      </c>
      <c r="EA104">
        <v>27.901</v>
      </c>
      <c r="EB104">
        <v>100.161</v>
      </c>
      <c r="EC104">
        <v>100.548</v>
      </c>
    </row>
    <row r="105" spans="1:133" x14ac:dyDescent="0.35">
      <c r="A105">
        <v>89</v>
      </c>
      <c r="B105">
        <v>1584030486.0999999</v>
      </c>
      <c r="C105">
        <v>910</v>
      </c>
      <c r="D105" t="s">
        <v>416</v>
      </c>
      <c r="E105" t="s">
        <v>417</v>
      </c>
      <c r="F105" t="s">
        <v>233</v>
      </c>
      <c r="G105">
        <v>20200312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1584030477.90645</v>
      </c>
      <c r="O105">
        <f t="shared" si="43"/>
        <v>1.635385599876952E-4</v>
      </c>
      <c r="P105">
        <f t="shared" si="44"/>
        <v>-0.1633350007181707</v>
      </c>
      <c r="Q105">
        <f t="shared" si="45"/>
        <v>400.14106451612901</v>
      </c>
      <c r="R105">
        <f t="shared" si="46"/>
        <v>408.86304942370833</v>
      </c>
      <c r="S105">
        <f t="shared" si="47"/>
        <v>40.75617286829376</v>
      </c>
      <c r="T105">
        <f t="shared" si="48"/>
        <v>39.886750392604185</v>
      </c>
      <c r="U105">
        <f t="shared" si="49"/>
        <v>1.7895094655466098E-2</v>
      </c>
      <c r="V105">
        <f t="shared" si="50"/>
        <v>2.2525807599199879</v>
      </c>
      <c r="W105">
        <f t="shared" si="51"/>
        <v>1.7816489607694878E-2</v>
      </c>
      <c r="X105">
        <f t="shared" si="52"/>
        <v>1.1142339483389545E-2</v>
      </c>
      <c r="Y105">
        <f t="shared" si="53"/>
        <v>0</v>
      </c>
      <c r="Z105">
        <f t="shared" si="54"/>
        <v>27.731135843908124</v>
      </c>
      <c r="AA105">
        <f t="shared" si="55"/>
        <v>27.500022580645201</v>
      </c>
      <c r="AB105">
        <f t="shared" si="56"/>
        <v>3.6856279466060786</v>
      </c>
      <c r="AC105">
        <f t="shared" si="57"/>
        <v>74.725477832268368</v>
      </c>
      <c r="AD105">
        <f t="shared" si="58"/>
        <v>2.8004116752651482</v>
      </c>
      <c r="AE105">
        <f t="shared" si="59"/>
        <v>3.7475995557379487</v>
      </c>
      <c r="AF105">
        <f t="shared" si="60"/>
        <v>0.88521627134093039</v>
      </c>
      <c r="AG105">
        <f t="shared" si="61"/>
        <v>-7.2120504954573583</v>
      </c>
      <c r="AH105">
        <f t="shared" si="62"/>
        <v>34.64362979954403</v>
      </c>
      <c r="AI105">
        <f t="shared" si="63"/>
        <v>3.3404588931524288</v>
      </c>
      <c r="AJ105">
        <f t="shared" si="64"/>
        <v>30.772038197239102</v>
      </c>
      <c r="AK105">
        <v>-4.1253261167061399E-2</v>
      </c>
      <c r="AL105">
        <v>4.63103996441947E-2</v>
      </c>
      <c r="AM105">
        <v>3.4598357640690298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52467.060358724077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-0.1633350007181707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1584030477.90645</v>
      </c>
      <c r="BY105">
        <v>400.14106451612901</v>
      </c>
      <c r="BZ105">
        <v>399.99422580645199</v>
      </c>
      <c r="CA105">
        <v>28.093532258064499</v>
      </c>
      <c r="CB105">
        <v>27.8551258064516</v>
      </c>
      <c r="CC105">
        <v>400.01648387096799</v>
      </c>
      <c r="CD105">
        <v>99.481735483871006</v>
      </c>
      <c r="CE105">
        <v>0.199986612903226</v>
      </c>
      <c r="CF105">
        <v>27.785293548387099</v>
      </c>
      <c r="CG105">
        <v>27.500022580645201</v>
      </c>
      <c r="CH105">
        <v>999.9</v>
      </c>
      <c r="CI105">
        <v>0</v>
      </c>
      <c r="CJ105">
        <v>0</v>
      </c>
      <c r="CK105">
        <v>10000.2522580645</v>
      </c>
      <c r="CL105">
        <v>0</v>
      </c>
      <c r="CM105">
        <v>0.21165100000000001</v>
      </c>
      <c r="CN105">
        <v>0</v>
      </c>
      <c r="CO105">
        <v>0</v>
      </c>
      <c r="CP105">
        <v>0</v>
      </c>
      <c r="CQ105">
        <v>0</v>
      </c>
      <c r="CR105">
        <v>-0.945161290322581</v>
      </c>
      <c r="CS105">
        <v>0</v>
      </c>
      <c r="CT105">
        <v>441.78387096774202</v>
      </c>
      <c r="CU105">
        <v>-2.1419354838709701</v>
      </c>
      <c r="CV105">
        <v>38.186999999999998</v>
      </c>
      <c r="CW105">
        <v>43.360774193548401</v>
      </c>
      <c r="CX105">
        <v>40.875</v>
      </c>
      <c r="CY105">
        <v>42.186999999999998</v>
      </c>
      <c r="CZ105">
        <v>39.072161290322597</v>
      </c>
      <c r="DA105">
        <v>0</v>
      </c>
      <c r="DB105">
        <v>0</v>
      </c>
      <c r="DC105">
        <v>0</v>
      </c>
      <c r="DD105">
        <v>13488.1000001431</v>
      </c>
      <c r="DE105">
        <v>-0.5</v>
      </c>
      <c r="DF105">
        <v>-6.6871796224851403</v>
      </c>
      <c r="DG105">
        <v>-1067.79145435997</v>
      </c>
      <c r="DH105">
        <v>427.33461538461501</v>
      </c>
      <c r="DI105">
        <v>15</v>
      </c>
      <c r="DJ105">
        <v>100</v>
      </c>
      <c r="DK105">
        <v>100</v>
      </c>
      <c r="DL105">
        <v>1.9790000000000001</v>
      </c>
      <c r="DM105">
        <v>0.314</v>
      </c>
      <c r="DN105">
        <v>2</v>
      </c>
      <c r="DO105">
        <v>403.13499999999999</v>
      </c>
      <c r="DP105">
        <v>598.70000000000005</v>
      </c>
      <c r="DQ105">
        <v>26.7316</v>
      </c>
      <c r="DR105">
        <v>31.790500000000002</v>
      </c>
      <c r="DS105">
        <v>30.0002</v>
      </c>
      <c r="DT105">
        <v>31.7669</v>
      </c>
      <c r="DU105">
        <v>31.8063</v>
      </c>
      <c r="DV105">
        <v>20.925599999999999</v>
      </c>
      <c r="DW105">
        <v>22.104600000000001</v>
      </c>
      <c r="DX105">
        <v>43.945700000000002</v>
      </c>
      <c r="DY105">
        <v>26.6676</v>
      </c>
      <c r="DZ105">
        <v>400</v>
      </c>
      <c r="EA105">
        <v>27.901</v>
      </c>
      <c r="EB105">
        <v>100.163</v>
      </c>
      <c r="EC105">
        <v>100.548</v>
      </c>
    </row>
    <row r="106" spans="1:133" x14ac:dyDescent="0.35">
      <c r="A106">
        <v>90</v>
      </c>
      <c r="B106">
        <v>1584030496.0999999</v>
      </c>
      <c r="C106">
        <v>920</v>
      </c>
      <c r="D106" t="s">
        <v>418</v>
      </c>
      <c r="E106" t="s">
        <v>419</v>
      </c>
      <c r="F106" t="s">
        <v>233</v>
      </c>
      <c r="G106">
        <v>20200312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1584030487.90645</v>
      </c>
      <c r="O106">
        <f t="shared" si="43"/>
        <v>1.4981524742980795E-4</v>
      </c>
      <c r="P106">
        <f t="shared" si="44"/>
        <v>-0.15883381781790715</v>
      </c>
      <c r="Q106">
        <f t="shared" si="45"/>
        <v>400.14564516129002</v>
      </c>
      <c r="R106">
        <f t="shared" si="46"/>
        <v>409.77595600876862</v>
      </c>
      <c r="S106">
        <f t="shared" si="47"/>
        <v>40.8467806413746</v>
      </c>
      <c r="T106">
        <f t="shared" si="48"/>
        <v>39.886823892016693</v>
      </c>
      <c r="U106">
        <f t="shared" si="49"/>
        <v>1.6365624528730357E-2</v>
      </c>
      <c r="V106">
        <f t="shared" si="50"/>
        <v>2.2519251528770283</v>
      </c>
      <c r="W106">
        <f t="shared" si="51"/>
        <v>1.6299836099437953E-2</v>
      </c>
      <c r="X106">
        <f t="shared" si="52"/>
        <v>1.0193286263920527E-2</v>
      </c>
      <c r="Y106">
        <f t="shared" si="53"/>
        <v>0</v>
      </c>
      <c r="Z106">
        <f t="shared" si="54"/>
        <v>27.745603224506137</v>
      </c>
      <c r="AA106">
        <f t="shared" si="55"/>
        <v>27.506048387096801</v>
      </c>
      <c r="AB106">
        <f t="shared" si="56"/>
        <v>3.6869276748199558</v>
      </c>
      <c r="AC106">
        <f t="shared" si="57"/>
        <v>74.685951888769438</v>
      </c>
      <c r="AD106">
        <f t="shared" si="58"/>
        <v>2.8005545568244266</v>
      </c>
      <c r="AE106">
        <f t="shared" si="59"/>
        <v>3.7497742025104288</v>
      </c>
      <c r="AF106">
        <f t="shared" si="60"/>
        <v>0.8863731179955292</v>
      </c>
      <c r="AG106">
        <f t="shared" si="61"/>
        <v>-6.6068524116545309</v>
      </c>
      <c r="AH106">
        <f t="shared" si="62"/>
        <v>35.108204343618873</v>
      </c>
      <c r="AI106">
        <f t="shared" si="63"/>
        <v>3.3865100310006091</v>
      </c>
      <c r="AJ106">
        <f t="shared" si="64"/>
        <v>31.887861962964951</v>
      </c>
      <c r="AK106">
        <v>-4.12355952783253E-2</v>
      </c>
      <c r="AL106">
        <v>4.6290568136471602E-2</v>
      </c>
      <c r="AM106">
        <v>3.4586631740779099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52443.756037350708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-0.15883381781790715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1584030487.90645</v>
      </c>
      <c r="BY106">
        <v>400.14564516129002</v>
      </c>
      <c r="BZ106">
        <v>399.997322580645</v>
      </c>
      <c r="CA106">
        <v>28.095235483871001</v>
      </c>
      <c r="CB106">
        <v>27.876835483871002</v>
      </c>
      <c r="CC106">
        <v>400.01690322580703</v>
      </c>
      <c r="CD106">
        <v>99.480751612903205</v>
      </c>
      <c r="CE106">
        <v>0.20001306451612899</v>
      </c>
      <c r="CF106">
        <v>27.795229032258099</v>
      </c>
      <c r="CG106">
        <v>27.506048387096801</v>
      </c>
      <c r="CH106">
        <v>999.9</v>
      </c>
      <c r="CI106">
        <v>0</v>
      </c>
      <c r="CJ106">
        <v>0</v>
      </c>
      <c r="CK106">
        <v>9996.06870967742</v>
      </c>
      <c r="CL106">
        <v>0</v>
      </c>
      <c r="CM106">
        <v>0.21165100000000001</v>
      </c>
      <c r="CN106">
        <v>0</v>
      </c>
      <c r="CO106">
        <v>0</v>
      </c>
      <c r="CP106">
        <v>0</v>
      </c>
      <c r="CQ106">
        <v>0</v>
      </c>
      <c r="CR106">
        <v>0.83225806451612905</v>
      </c>
      <c r="CS106">
        <v>0</v>
      </c>
      <c r="CT106">
        <v>225.46451612903201</v>
      </c>
      <c r="CU106">
        <v>-2.6</v>
      </c>
      <c r="CV106">
        <v>38.186999999999998</v>
      </c>
      <c r="CW106">
        <v>43.338419354838699</v>
      </c>
      <c r="CX106">
        <v>40.875</v>
      </c>
      <c r="CY106">
        <v>42.186999999999998</v>
      </c>
      <c r="CZ106">
        <v>39.076225806451603</v>
      </c>
      <c r="DA106">
        <v>0</v>
      </c>
      <c r="DB106">
        <v>0</v>
      </c>
      <c r="DC106">
        <v>0</v>
      </c>
      <c r="DD106">
        <v>13497.7000000477</v>
      </c>
      <c r="DE106">
        <v>0.45769230769230801</v>
      </c>
      <c r="DF106">
        <v>2.41709416704929</v>
      </c>
      <c r="DG106">
        <v>-1247.07692126245</v>
      </c>
      <c r="DH106">
        <v>211</v>
      </c>
      <c r="DI106">
        <v>15</v>
      </c>
      <c r="DJ106">
        <v>100</v>
      </c>
      <c r="DK106">
        <v>100</v>
      </c>
      <c r="DL106">
        <v>1.9790000000000001</v>
      </c>
      <c r="DM106">
        <v>0.314</v>
      </c>
      <c r="DN106">
        <v>2</v>
      </c>
      <c r="DO106">
        <v>403.18400000000003</v>
      </c>
      <c r="DP106">
        <v>598.72900000000004</v>
      </c>
      <c r="DQ106">
        <v>26.649899999999999</v>
      </c>
      <c r="DR106">
        <v>31.785</v>
      </c>
      <c r="DS106">
        <v>29.9999</v>
      </c>
      <c r="DT106">
        <v>31.7639</v>
      </c>
      <c r="DU106">
        <v>31.803100000000001</v>
      </c>
      <c r="DV106">
        <v>20.9251</v>
      </c>
      <c r="DW106">
        <v>22.104600000000001</v>
      </c>
      <c r="DX106">
        <v>43.945700000000002</v>
      </c>
      <c r="DY106">
        <v>26.654199999999999</v>
      </c>
      <c r="DZ106">
        <v>400</v>
      </c>
      <c r="EA106">
        <v>27.901</v>
      </c>
      <c r="EB106">
        <v>100.163</v>
      </c>
      <c r="EC106">
        <v>100.54900000000001</v>
      </c>
    </row>
    <row r="107" spans="1:133" x14ac:dyDescent="0.35">
      <c r="A107">
        <v>91</v>
      </c>
      <c r="B107">
        <v>1584030506.0999999</v>
      </c>
      <c r="C107">
        <v>930</v>
      </c>
      <c r="D107" t="s">
        <v>420</v>
      </c>
      <c r="E107" t="s">
        <v>421</v>
      </c>
      <c r="F107" t="s">
        <v>233</v>
      </c>
      <c r="G107">
        <v>20200312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1584030497.90645</v>
      </c>
      <c r="O107">
        <f t="shared" si="43"/>
        <v>1.5134740823020051E-4</v>
      </c>
      <c r="P107">
        <f t="shared" si="44"/>
        <v>-0.17044140481152736</v>
      </c>
      <c r="Q107">
        <f t="shared" si="45"/>
        <v>400.16990322580602</v>
      </c>
      <c r="R107">
        <f t="shared" si="46"/>
        <v>410.77095375641159</v>
      </c>
      <c r="S107">
        <f t="shared" si="47"/>
        <v>40.946413207938782</v>
      </c>
      <c r="T107">
        <f t="shared" si="48"/>
        <v>39.889680760099203</v>
      </c>
      <c r="U107">
        <f t="shared" si="49"/>
        <v>1.6519852594218499E-2</v>
      </c>
      <c r="V107">
        <f t="shared" si="50"/>
        <v>2.2528773200130146</v>
      </c>
      <c r="W107">
        <f t="shared" si="51"/>
        <v>1.6452849302465676E-2</v>
      </c>
      <c r="X107">
        <f t="shared" si="52"/>
        <v>1.0289028057220262E-2</v>
      </c>
      <c r="Y107">
        <f t="shared" si="53"/>
        <v>0</v>
      </c>
      <c r="Z107">
        <f t="shared" si="54"/>
        <v>27.74700542989002</v>
      </c>
      <c r="AA107">
        <f t="shared" si="55"/>
        <v>27.507777419354799</v>
      </c>
      <c r="AB107">
        <f t="shared" si="56"/>
        <v>3.6873006899508884</v>
      </c>
      <c r="AC107">
        <f t="shared" si="57"/>
        <v>74.667727328828917</v>
      </c>
      <c r="AD107">
        <f t="shared" si="58"/>
        <v>2.8001802060768517</v>
      </c>
      <c r="AE107">
        <f t="shared" si="59"/>
        <v>3.7501880748896359</v>
      </c>
      <c r="AF107">
        <f t="shared" si="60"/>
        <v>0.88712048387403675</v>
      </c>
      <c r="AG107">
        <f t="shared" si="61"/>
        <v>-6.674420702951843</v>
      </c>
      <c r="AH107">
        <f t="shared" si="62"/>
        <v>35.142638779930934</v>
      </c>
      <c r="AI107">
        <f t="shared" si="63"/>
        <v>3.3884600424581786</v>
      </c>
      <c r="AJ107">
        <f t="shared" si="64"/>
        <v>31.856678119437269</v>
      </c>
      <c r="AK107">
        <v>-4.1261253762728302E-2</v>
      </c>
      <c r="AL107">
        <v>4.6319372033020598E-2</v>
      </c>
      <c r="AM107">
        <v>3.4603662232731098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52474.749624259806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-0.17044140481152736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1584030497.90645</v>
      </c>
      <c r="BY107">
        <v>400.16990322580602</v>
      </c>
      <c r="BZ107">
        <v>400.00509677419399</v>
      </c>
      <c r="CA107">
        <v>28.091170967741899</v>
      </c>
      <c r="CB107">
        <v>27.870538709677401</v>
      </c>
      <c r="CC107">
        <v>400.02096774193501</v>
      </c>
      <c r="CD107">
        <v>99.481874193548407</v>
      </c>
      <c r="CE107">
        <v>0.199987032258065</v>
      </c>
      <c r="CF107">
        <v>27.797119354838699</v>
      </c>
      <c r="CG107">
        <v>27.507777419354799</v>
      </c>
      <c r="CH107">
        <v>999.9</v>
      </c>
      <c r="CI107">
        <v>0</v>
      </c>
      <c r="CJ107">
        <v>0</v>
      </c>
      <c r="CK107">
        <v>10002.1758064516</v>
      </c>
      <c r="CL107">
        <v>0</v>
      </c>
      <c r="CM107">
        <v>0.21165100000000001</v>
      </c>
      <c r="CN107">
        <v>0</v>
      </c>
      <c r="CO107">
        <v>0</v>
      </c>
      <c r="CP107">
        <v>0</v>
      </c>
      <c r="CQ107">
        <v>0</v>
      </c>
      <c r="CR107">
        <v>3.7838709677419402</v>
      </c>
      <c r="CS107">
        <v>0</v>
      </c>
      <c r="CT107">
        <v>138.39032258064501</v>
      </c>
      <c r="CU107">
        <v>-2.14838709677419</v>
      </c>
      <c r="CV107">
        <v>38.186999999999998</v>
      </c>
      <c r="CW107">
        <v>43.318096774193499</v>
      </c>
      <c r="CX107">
        <v>40.875</v>
      </c>
      <c r="CY107">
        <v>42.174999999999997</v>
      </c>
      <c r="CZ107">
        <v>39.064032258064501</v>
      </c>
      <c r="DA107">
        <v>0</v>
      </c>
      <c r="DB107">
        <v>0</v>
      </c>
      <c r="DC107">
        <v>0</v>
      </c>
      <c r="DD107">
        <v>13507.9000000954</v>
      </c>
      <c r="DE107">
        <v>3.6192307692307701</v>
      </c>
      <c r="DF107">
        <v>32.338461846374898</v>
      </c>
      <c r="DG107">
        <v>157.08376121534101</v>
      </c>
      <c r="DH107">
        <v>139.75</v>
      </c>
      <c r="DI107">
        <v>15</v>
      </c>
      <c r="DJ107">
        <v>100</v>
      </c>
      <c r="DK107">
        <v>100</v>
      </c>
      <c r="DL107">
        <v>1.9790000000000001</v>
      </c>
      <c r="DM107">
        <v>0.314</v>
      </c>
      <c r="DN107">
        <v>2</v>
      </c>
      <c r="DO107">
        <v>403.21800000000002</v>
      </c>
      <c r="DP107">
        <v>598.70000000000005</v>
      </c>
      <c r="DQ107">
        <v>26.638200000000001</v>
      </c>
      <c r="DR107">
        <v>31.779399999999999</v>
      </c>
      <c r="DS107">
        <v>29.9999</v>
      </c>
      <c r="DT107">
        <v>31.7607</v>
      </c>
      <c r="DU107">
        <v>31.8002</v>
      </c>
      <c r="DV107">
        <v>20.927700000000002</v>
      </c>
      <c r="DW107">
        <v>22.104600000000001</v>
      </c>
      <c r="DX107">
        <v>43.574399999999997</v>
      </c>
      <c r="DY107">
        <v>26.636800000000001</v>
      </c>
      <c r="DZ107">
        <v>400</v>
      </c>
      <c r="EA107">
        <v>27.9011</v>
      </c>
      <c r="EB107">
        <v>100.16200000000001</v>
      </c>
      <c r="EC107">
        <v>100.54900000000001</v>
      </c>
    </row>
    <row r="108" spans="1:133" x14ac:dyDescent="0.35">
      <c r="A108">
        <v>92</v>
      </c>
      <c r="B108">
        <v>1584030516.0999999</v>
      </c>
      <c r="C108">
        <v>940</v>
      </c>
      <c r="D108" t="s">
        <v>422</v>
      </c>
      <c r="E108" t="s">
        <v>423</v>
      </c>
      <c r="F108" t="s">
        <v>233</v>
      </c>
      <c r="G108">
        <v>20200312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1584030507.90645</v>
      </c>
      <c r="O108">
        <f t="shared" si="43"/>
        <v>1.6737584069922285E-4</v>
      </c>
      <c r="P108">
        <f t="shared" si="44"/>
        <v>-0.1672611968345194</v>
      </c>
      <c r="Q108">
        <f t="shared" si="45"/>
        <v>400.16264516129002</v>
      </c>
      <c r="R108">
        <f t="shared" si="46"/>
        <v>408.90930454472584</v>
      </c>
      <c r="S108">
        <f t="shared" si="47"/>
        <v>40.760626492142777</v>
      </c>
      <c r="T108">
        <f t="shared" si="48"/>
        <v>39.888747784028844</v>
      </c>
      <c r="U108">
        <f t="shared" si="49"/>
        <v>1.828092680480357E-2</v>
      </c>
      <c r="V108">
        <f t="shared" si="50"/>
        <v>2.2537594039345583</v>
      </c>
      <c r="W108">
        <f t="shared" si="51"/>
        <v>1.8198946717500854E-2</v>
      </c>
      <c r="X108">
        <f t="shared" si="52"/>
        <v>1.1381676544869847E-2</v>
      </c>
      <c r="Y108">
        <f t="shared" si="53"/>
        <v>0</v>
      </c>
      <c r="Z108">
        <f t="shared" si="54"/>
        <v>27.739324236361799</v>
      </c>
      <c r="AA108">
        <f t="shared" si="55"/>
        <v>27.5031483870968</v>
      </c>
      <c r="AB108">
        <f t="shared" si="56"/>
        <v>3.6863021133023386</v>
      </c>
      <c r="AC108">
        <f t="shared" si="57"/>
        <v>74.656194544714765</v>
      </c>
      <c r="AD108">
        <f t="shared" si="58"/>
        <v>2.7993564742027179</v>
      </c>
      <c r="AE108">
        <f t="shared" si="59"/>
        <v>3.7496640315976251</v>
      </c>
      <c r="AF108">
        <f t="shared" si="60"/>
        <v>0.88694563909962065</v>
      </c>
      <c r="AG108">
        <f t="shared" si="61"/>
        <v>-7.3812745748357278</v>
      </c>
      <c r="AH108">
        <f t="shared" si="62"/>
        <v>35.428020154801288</v>
      </c>
      <c r="AI108">
        <f t="shared" si="63"/>
        <v>3.4145199895184635</v>
      </c>
      <c r="AJ108">
        <f t="shared" si="64"/>
        <v>31.461265569484024</v>
      </c>
      <c r="AK108">
        <v>-4.1285032465027599E-2</v>
      </c>
      <c r="AL108">
        <v>4.63460657094803E-2</v>
      </c>
      <c r="AM108">
        <v>3.46194417841867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52504.157523226328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-0.1672611968345194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1584030507.90645</v>
      </c>
      <c r="BY108">
        <v>400.16264516129002</v>
      </c>
      <c r="BZ108">
        <v>400.01222580645202</v>
      </c>
      <c r="CA108">
        <v>28.0830548387097</v>
      </c>
      <c r="CB108">
        <v>27.839051612903202</v>
      </c>
      <c r="CC108">
        <v>400.01622580645198</v>
      </c>
      <c r="CD108">
        <v>99.481374193548405</v>
      </c>
      <c r="CE108">
        <v>0.19996354838709701</v>
      </c>
      <c r="CF108">
        <v>27.794725806451599</v>
      </c>
      <c r="CG108">
        <v>27.5031483870968</v>
      </c>
      <c r="CH108">
        <v>999.9</v>
      </c>
      <c r="CI108">
        <v>0</v>
      </c>
      <c r="CJ108">
        <v>0</v>
      </c>
      <c r="CK108">
        <v>10007.990322580599</v>
      </c>
      <c r="CL108">
        <v>0</v>
      </c>
      <c r="CM108">
        <v>0.21165100000000001</v>
      </c>
      <c r="CN108">
        <v>0</v>
      </c>
      <c r="CO108">
        <v>0</v>
      </c>
      <c r="CP108">
        <v>0</v>
      </c>
      <c r="CQ108">
        <v>0</v>
      </c>
      <c r="CR108">
        <v>6.2806451612903196</v>
      </c>
      <c r="CS108">
        <v>0</v>
      </c>
      <c r="CT108">
        <v>284.16129032258101</v>
      </c>
      <c r="CU108">
        <v>-1.35161290322581</v>
      </c>
      <c r="CV108">
        <v>38.186999999999998</v>
      </c>
      <c r="CW108">
        <v>43.311999999999998</v>
      </c>
      <c r="CX108">
        <v>40.875</v>
      </c>
      <c r="CY108">
        <v>42.162999999999997</v>
      </c>
      <c r="CZ108">
        <v>39.061999999999998</v>
      </c>
      <c r="DA108">
        <v>0</v>
      </c>
      <c r="DB108">
        <v>0</v>
      </c>
      <c r="DC108">
        <v>0</v>
      </c>
      <c r="DD108">
        <v>13518.1000001431</v>
      </c>
      <c r="DE108">
        <v>5.9038461538461497</v>
      </c>
      <c r="DF108">
        <v>2.4170942670129598</v>
      </c>
      <c r="DG108">
        <v>1781.57264998664</v>
      </c>
      <c r="DH108">
        <v>301.553846153846</v>
      </c>
      <c r="DI108">
        <v>15</v>
      </c>
      <c r="DJ108">
        <v>100</v>
      </c>
      <c r="DK108">
        <v>100</v>
      </c>
      <c r="DL108">
        <v>1.9790000000000001</v>
      </c>
      <c r="DM108">
        <v>0.314</v>
      </c>
      <c r="DN108">
        <v>2</v>
      </c>
      <c r="DO108">
        <v>403.13099999999997</v>
      </c>
      <c r="DP108">
        <v>599.02599999999995</v>
      </c>
      <c r="DQ108">
        <v>26.625499999999999</v>
      </c>
      <c r="DR108">
        <v>31.773099999999999</v>
      </c>
      <c r="DS108">
        <v>29.9999</v>
      </c>
      <c r="DT108">
        <v>31.755500000000001</v>
      </c>
      <c r="DU108">
        <v>31.7972</v>
      </c>
      <c r="DV108">
        <v>20.924700000000001</v>
      </c>
      <c r="DW108">
        <v>21.831099999999999</v>
      </c>
      <c r="DX108">
        <v>43.574399999999997</v>
      </c>
      <c r="DY108">
        <v>26.627300000000002</v>
      </c>
      <c r="DZ108">
        <v>400</v>
      </c>
      <c r="EA108">
        <v>27.921299999999999</v>
      </c>
      <c r="EB108">
        <v>100.164</v>
      </c>
      <c r="EC108">
        <v>100.55200000000001</v>
      </c>
    </row>
    <row r="109" spans="1:133" x14ac:dyDescent="0.35">
      <c r="A109">
        <v>93</v>
      </c>
      <c r="B109">
        <v>1584030526.0999999</v>
      </c>
      <c r="C109">
        <v>950</v>
      </c>
      <c r="D109" t="s">
        <v>424</v>
      </c>
      <c r="E109" t="s">
        <v>425</v>
      </c>
      <c r="F109" t="s">
        <v>233</v>
      </c>
      <c r="G109">
        <v>20200312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1584030517.90645</v>
      </c>
      <c r="O109">
        <f t="shared" si="43"/>
        <v>1.4640777523652527E-4</v>
      </c>
      <c r="P109">
        <f t="shared" si="44"/>
        <v>-0.17454618815619605</v>
      </c>
      <c r="Q109">
        <f t="shared" si="45"/>
        <v>400.14612903225799</v>
      </c>
      <c r="R109">
        <f t="shared" si="46"/>
        <v>411.69648283128441</v>
      </c>
      <c r="S109">
        <f t="shared" si="47"/>
        <v>41.038683023595311</v>
      </c>
      <c r="T109">
        <f t="shared" si="48"/>
        <v>39.887321940525581</v>
      </c>
      <c r="U109">
        <f t="shared" si="49"/>
        <v>1.6000205939499908E-2</v>
      </c>
      <c r="V109">
        <f t="shared" si="50"/>
        <v>2.2525079887592243</v>
      </c>
      <c r="W109">
        <f t="shared" si="51"/>
        <v>1.5937332724336551E-2</v>
      </c>
      <c r="X109">
        <f t="shared" si="52"/>
        <v>9.9664611869572407E-3</v>
      </c>
      <c r="Y109">
        <f t="shared" si="53"/>
        <v>0</v>
      </c>
      <c r="Z109">
        <f t="shared" si="54"/>
        <v>27.74202060016685</v>
      </c>
      <c r="AA109">
        <f t="shared" si="55"/>
        <v>27.492180645161302</v>
      </c>
      <c r="AB109">
        <f t="shared" si="56"/>
        <v>3.6839370896757568</v>
      </c>
      <c r="AC109">
        <f t="shared" si="57"/>
        <v>74.638023132682065</v>
      </c>
      <c r="AD109">
        <f t="shared" si="58"/>
        <v>2.7979857284143734</v>
      </c>
      <c r="AE109">
        <f t="shared" si="59"/>
        <v>3.7487404019804589</v>
      </c>
      <c r="AF109">
        <f t="shared" si="60"/>
        <v>0.88595136126138341</v>
      </c>
      <c r="AG109">
        <f t="shared" si="61"/>
        <v>-6.4565828879307645</v>
      </c>
      <c r="AH109">
        <f t="shared" si="62"/>
        <v>36.227853812322991</v>
      </c>
      <c r="AI109">
        <f t="shared" si="63"/>
        <v>3.4932823708686693</v>
      </c>
      <c r="AJ109">
        <f t="shared" si="64"/>
        <v>33.264553295260896</v>
      </c>
      <c r="AK109">
        <v>-4.1251300056232301E-2</v>
      </c>
      <c r="AL109">
        <v>4.63081981254862E-2</v>
      </c>
      <c r="AM109">
        <v>3.4597056020306698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52463.762542296303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-0.17454618815619605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1584030517.90645</v>
      </c>
      <c r="BY109">
        <v>400.14612903225799</v>
      </c>
      <c r="BZ109">
        <v>399.972193548387</v>
      </c>
      <c r="CA109">
        <v>28.069148387096799</v>
      </c>
      <c r="CB109">
        <v>27.855709677419402</v>
      </c>
      <c r="CC109">
        <v>400.01619354838698</v>
      </c>
      <c r="CD109">
        <v>99.4819064516129</v>
      </c>
      <c r="CE109">
        <v>0.19998235483870999</v>
      </c>
      <c r="CF109">
        <v>27.790506451612899</v>
      </c>
      <c r="CG109">
        <v>27.492180645161302</v>
      </c>
      <c r="CH109">
        <v>999.9</v>
      </c>
      <c r="CI109">
        <v>0</v>
      </c>
      <c r="CJ109">
        <v>0</v>
      </c>
      <c r="CK109">
        <v>9999.7596774193607</v>
      </c>
      <c r="CL109">
        <v>0</v>
      </c>
      <c r="CM109">
        <v>0.21165100000000001</v>
      </c>
      <c r="CN109">
        <v>0</v>
      </c>
      <c r="CO109">
        <v>0</v>
      </c>
      <c r="CP109">
        <v>0</v>
      </c>
      <c r="CQ109">
        <v>0</v>
      </c>
      <c r="CR109">
        <v>3.8354838709677401</v>
      </c>
      <c r="CS109">
        <v>0</v>
      </c>
      <c r="CT109">
        <v>423.203225806452</v>
      </c>
      <c r="CU109">
        <v>-1.5354838709677401</v>
      </c>
      <c r="CV109">
        <v>38.186999999999998</v>
      </c>
      <c r="CW109">
        <v>43.311999999999998</v>
      </c>
      <c r="CX109">
        <v>40.875</v>
      </c>
      <c r="CY109">
        <v>42.151000000000003</v>
      </c>
      <c r="CZ109">
        <v>39.061999999999998</v>
      </c>
      <c r="DA109">
        <v>0</v>
      </c>
      <c r="DB109">
        <v>0</v>
      </c>
      <c r="DC109">
        <v>0</v>
      </c>
      <c r="DD109">
        <v>13527.7000000477</v>
      </c>
      <c r="DE109">
        <v>3.5923076923076902</v>
      </c>
      <c r="DF109">
        <v>-5.4905980713694698</v>
      </c>
      <c r="DG109">
        <v>-437.66153704891701</v>
      </c>
      <c r="DH109">
        <v>426.63076923076898</v>
      </c>
      <c r="DI109">
        <v>15</v>
      </c>
      <c r="DJ109">
        <v>100</v>
      </c>
      <c r="DK109">
        <v>100</v>
      </c>
      <c r="DL109">
        <v>1.9790000000000001</v>
      </c>
      <c r="DM109">
        <v>0.314</v>
      </c>
      <c r="DN109">
        <v>2</v>
      </c>
      <c r="DO109">
        <v>403.13799999999998</v>
      </c>
      <c r="DP109">
        <v>598.83600000000001</v>
      </c>
      <c r="DQ109">
        <v>26.647300000000001</v>
      </c>
      <c r="DR109">
        <v>31.7668</v>
      </c>
      <c r="DS109">
        <v>29.9998</v>
      </c>
      <c r="DT109">
        <v>31.752199999999998</v>
      </c>
      <c r="DU109">
        <v>31.792999999999999</v>
      </c>
      <c r="DV109">
        <v>20.928999999999998</v>
      </c>
      <c r="DW109">
        <v>21.831099999999999</v>
      </c>
      <c r="DX109">
        <v>43.574399999999997</v>
      </c>
      <c r="DY109">
        <v>26.652100000000001</v>
      </c>
      <c r="DZ109">
        <v>400</v>
      </c>
      <c r="EA109">
        <v>27.9176</v>
      </c>
      <c r="EB109">
        <v>100.161</v>
      </c>
      <c r="EC109">
        <v>100.55200000000001</v>
      </c>
    </row>
    <row r="110" spans="1:133" x14ac:dyDescent="0.35">
      <c r="A110">
        <v>94</v>
      </c>
      <c r="B110">
        <v>1584030536.5</v>
      </c>
      <c r="C110">
        <v>960.40000009536698</v>
      </c>
      <c r="D110" t="s">
        <v>426</v>
      </c>
      <c r="E110" t="s">
        <v>427</v>
      </c>
      <c r="F110" t="s">
        <v>233</v>
      </c>
      <c r="G110">
        <v>20200312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1584030528.3871</v>
      </c>
      <c r="O110">
        <f t="shared" si="43"/>
        <v>1.2597146097123211E-4</v>
      </c>
      <c r="P110">
        <f t="shared" si="44"/>
        <v>-0.13759118926669311</v>
      </c>
      <c r="Q110">
        <f t="shared" si="45"/>
        <v>400.12493548387101</v>
      </c>
      <c r="R110">
        <f t="shared" si="46"/>
        <v>410.21114106594229</v>
      </c>
      <c r="S110">
        <f t="shared" si="47"/>
        <v>40.891023781264899</v>
      </c>
      <c r="T110">
        <f t="shared" si="48"/>
        <v>39.88560186306082</v>
      </c>
      <c r="U110">
        <f t="shared" si="49"/>
        <v>1.3769801704787444E-2</v>
      </c>
      <c r="V110">
        <f t="shared" si="50"/>
        <v>2.252986911985531</v>
      </c>
      <c r="W110">
        <f t="shared" si="51"/>
        <v>1.3723217916237948E-2</v>
      </c>
      <c r="X110">
        <f t="shared" si="52"/>
        <v>8.5811833639604252E-3</v>
      </c>
      <c r="Y110">
        <f t="shared" si="53"/>
        <v>0</v>
      </c>
      <c r="Z110">
        <f t="shared" si="54"/>
        <v>27.752941893160777</v>
      </c>
      <c r="AA110">
        <f t="shared" si="55"/>
        <v>27.496041935483898</v>
      </c>
      <c r="AB110">
        <f t="shared" si="56"/>
        <v>3.6847695660376738</v>
      </c>
      <c r="AC110">
        <f t="shared" si="57"/>
        <v>74.660280991905026</v>
      </c>
      <c r="AD110">
        <f t="shared" si="58"/>
        <v>2.7994975752420563</v>
      </c>
      <c r="AE110">
        <f t="shared" si="59"/>
        <v>3.7496477886891282</v>
      </c>
      <c r="AF110">
        <f t="shared" si="60"/>
        <v>0.88527199079561747</v>
      </c>
      <c r="AG110">
        <f t="shared" si="61"/>
        <v>-5.5553414288313361</v>
      </c>
      <c r="AH110">
        <f t="shared" si="62"/>
        <v>36.270036325805272</v>
      </c>
      <c r="AI110">
        <f t="shared" si="63"/>
        <v>3.4967460744630698</v>
      </c>
      <c r="AJ110">
        <f t="shared" si="64"/>
        <v>34.211440971437007</v>
      </c>
      <c r="AK110">
        <v>-4.1264207619276599E-2</v>
      </c>
      <c r="AL110">
        <v>4.6322687995768101E-2</v>
      </c>
      <c r="AM110">
        <v>3.4605622583048801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52478.805158171082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-0.13759118926669311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1584030528.3871</v>
      </c>
      <c r="BY110">
        <v>400.12493548387101</v>
      </c>
      <c r="BZ110">
        <v>399.99416129032301</v>
      </c>
      <c r="CA110">
        <v>28.084038709677401</v>
      </c>
      <c r="CB110">
        <v>27.900396774193499</v>
      </c>
      <c r="CC110">
        <v>400.01867741935501</v>
      </c>
      <c r="CD110">
        <v>99.482900000000001</v>
      </c>
      <c r="CE110">
        <v>0.19996983870967699</v>
      </c>
      <c r="CF110">
        <v>27.794651612903198</v>
      </c>
      <c r="CG110">
        <v>27.496041935483898</v>
      </c>
      <c r="CH110">
        <v>999.9</v>
      </c>
      <c r="CI110">
        <v>0</v>
      </c>
      <c r="CJ110">
        <v>0</v>
      </c>
      <c r="CK110">
        <v>10002.788709677399</v>
      </c>
      <c r="CL110">
        <v>0</v>
      </c>
      <c r="CM110">
        <v>0.21165100000000001</v>
      </c>
      <c r="CN110">
        <v>0</v>
      </c>
      <c r="CO110">
        <v>0</v>
      </c>
      <c r="CP110">
        <v>0</v>
      </c>
      <c r="CQ110">
        <v>0</v>
      </c>
      <c r="CR110">
        <v>2.1838709677419401</v>
      </c>
      <c r="CS110">
        <v>0</v>
      </c>
      <c r="CT110">
        <v>429.88387096774198</v>
      </c>
      <c r="CU110">
        <v>-1.8</v>
      </c>
      <c r="CV110">
        <v>38.186999999999998</v>
      </c>
      <c r="CW110">
        <v>43.292000000000002</v>
      </c>
      <c r="CX110">
        <v>40.875</v>
      </c>
      <c r="CY110">
        <v>42.128999999999998</v>
      </c>
      <c r="CZ110">
        <v>39.061999999999998</v>
      </c>
      <c r="DA110">
        <v>0</v>
      </c>
      <c r="DB110">
        <v>0</v>
      </c>
      <c r="DC110">
        <v>0</v>
      </c>
      <c r="DD110">
        <v>13538.5</v>
      </c>
      <c r="DE110">
        <v>2.5499999999999998</v>
      </c>
      <c r="DF110">
        <v>1.67863237576713</v>
      </c>
      <c r="DG110">
        <v>378.00341935472198</v>
      </c>
      <c r="DH110">
        <v>429.03846153846098</v>
      </c>
      <c r="DI110">
        <v>15</v>
      </c>
      <c r="DJ110">
        <v>100</v>
      </c>
      <c r="DK110">
        <v>100</v>
      </c>
      <c r="DL110">
        <v>1.9790000000000001</v>
      </c>
      <c r="DM110">
        <v>0.314</v>
      </c>
      <c r="DN110">
        <v>2</v>
      </c>
      <c r="DO110">
        <v>403.214</v>
      </c>
      <c r="DP110">
        <v>599.02499999999998</v>
      </c>
      <c r="DQ110">
        <v>26.661300000000001</v>
      </c>
      <c r="DR110">
        <v>31.761500000000002</v>
      </c>
      <c r="DS110">
        <v>29.9998</v>
      </c>
      <c r="DT110">
        <v>31.747</v>
      </c>
      <c r="DU110">
        <v>31.789000000000001</v>
      </c>
      <c r="DV110">
        <v>20.9255</v>
      </c>
      <c r="DW110">
        <v>21.831099999999999</v>
      </c>
      <c r="DX110">
        <v>43.574399999999997</v>
      </c>
      <c r="DY110">
        <v>26.66</v>
      </c>
      <c r="DZ110">
        <v>400</v>
      </c>
      <c r="EA110">
        <v>27.916499999999999</v>
      </c>
      <c r="EB110">
        <v>100.166</v>
      </c>
      <c r="EC110">
        <v>100.553</v>
      </c>
    </row>
    <row r="111" spans="1:133" x14ac:dyDescent="0.35">
      <c r="A111">
        <v>95</v>
      </c>
      <c r="B111">
        <v>1584030546.5</v>
      </c>
      <c r="C111">
        <v>970.40000009536698</v>
      </c>
      <c r="D111" t="s">
        <v>428</v>
      </c>
      <c r="E111" t="s">
        <v>429</v>
      </c>
      <c r="F111" t="s">
        <v>233</v>
      </c>
      <c r="G111">
        <v>20200312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1584030538.30968</v>
      </c>
      <c r="O111">
        <f t="shared" si="43"/>
        <v>1.3791982131830611E-4</v>
      </c>
      <c r="P111">
        <f t="shared" si="44"/>
        <v>-0.1357277434376955</v>
      </c>
      <c r="Q111">
        <f t="shared" si="45"/>
        <v>400.130870967742</v>
      </c>
      <c r="R111">
        <f t="shared" si="46"/>
        <v>408.64037776460236</v>
      </c>
      <c r="S111">
        <f t="shared" si="47"/>
        <v>40.734227162677108</v>
      </c>
      <c r="T111">
        <f t="shared" si="48"/>
        <v>39.885979652722703</v>
      </c>
      <c r="U111">
        <f t="shared" si="49"/>
        <v>1.5081410733263103E-2</v>
      </c>
      <c r="V111">
        <f t="shared" si="50"/>
        <v>2.2519271959981499</v>
      </c>
      <c r="W111">
        <f t="shared" si="51"/>
        <v>1.5025523087695218E-2</v>
      </c>
      <c r="X111">
        <f t="shared" si="52"/>
        <v>9.3959558750128618E-3</v>
      </c>
      <c r="Y111">
        <f t="shared" si="53"/>
        <v>0</v>
      </c>
      <c r="Z111">
        <f t="shared" si="54"/>
        <v>27.757608422887344</v>
      </c>
      <c r="AA111">
        <f t="shared" si="55"/>
        <v>27.505870967741899</v>
      </c>
      <c r="AB111">
        <f t="shared" si="56"/>
        <v>3.6868894008765678</v>
      </c>
      <c r="AC111">
        <f t="shared" si="57"/>
        <v>74.680822585986888</v>
      </c>
      <c r="AD111">
        <f t="shared" si="58"/>
        <v>2.801681041698143</v>
      </c>
      <c r="AE111">
        <f t="shared" si="59"/>
        <v>3.7515401473682353</v>
      </c>
      <c r="AF111">
        <f t="shared" si="60"/>
        <v>0.88520835917842478</v>
      </c>
      <c r="AG111">
        <f t="shared" si="61"/>
        <v>-6.0822641201372996</v>
      </c>
      <c r="AH111">
        <f t="shared" si="62"/>
        <v>36.108855783350329</v>
      </c>
      <c r="AI111">
        <f t="shared" si="63"/>
        <v>3.4831660350240274</v>
      </c>
      <c r="AJ111">
        <f t="shared" si="64"/>
        <v>33.50975769823706</v>
      </c>
      <c r="AK111">
        <v>-4.1235650324718001E-2</v>
      </c>
      <c r="AL111">
        <v>4.6290629930869603E-2</v>
      </c>
      <c r="AM111">
        <v>3.4586668281027801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52442.451291186349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-0.1357277434376955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1584030538.30968</v>
      </c>
      <c r="BY111">
        <v>400.130870967742</v>
      </c>
      <c r="BZ111">
        <v>400.01006451612898</v>
      </c>
      <c r="CA111">
        <v>28.106093548387101</v>
      </c>
      <c r="CB111">
        <v>27.905038709677399</v>
      </c>
      <c r="CC111">
        <v>400.02051612903199</v>
      </c>
      <c r="CD111">
        <v>99.482338709677407</v>
      </c>
      <c r="CE111">
        <v>0.19999661290322601</v>
      </c>
      <c r="CF111">
        <v>27.803293548387099</v>
      </c>
      <c r="CG111">
        <v>27.505870967741899</v>
      </c>
      <c r="CH111">
        <v>999.9</v>
      </c>
      <c r="CI111">
        <v>0</v>
      </c>
      <c r="CJ111">
        <v>0</v>
      </c>
      <c r="CK111">
        <v>9995.9225806451595</v>
      </c>
      <c r="CL111">
        <v>0</v>
      </c>
      <c r="CM111">
        <v>0.21165100000000001</v>
      </c>
      <c r="CN111">
        <v>0</v>
      </c>
      <c r="CO111">
        <v>0</v>
      </c>
      <c r="CP111">
        <v>0</v>
      </c>
      <c r="CQ111">
        <v>0</v>
      </c>
      <c r="CR111">
        <v>3.23548387096774</v>
      </c>
      <c r="CS111">
        <v>0</v>
      </c>
      <c r="CT111">
        <v>473.30322580645202</v>
      </c>
      <c r="CU111">
        <v>-2.04516129032258</v>
      </c>
      <c r="CV111">
        <v>38.164999999999999</v>
      </c>
      <c r="CW111">
        <v>43.258000000000003</v>
      </c>
      <c r="CX111">
        <v>40.834612903225803</v>
      </c>
      <c r="CY111">
        <v>42.120870967741901</v>
      </c>
      <c r="CZ111">
        <v>39.054000000000002</v>
      </c>
      <c r="DA111">
        <v>0</v>
      </c>
      <c r="DB111">
        <v>0</v>
      </c>
      <c r="DC111">
        <v>0</v>
      </c>
      <c r="DD111">
        <v>13548.1000001431</v>
      </c>
      <c r="DE111">
        <v>3.8</v>
      </c>
      <c r="DF111">
        <v>15.4940168701442</v>
      </c>
      <c r="DG111">
        <v>135.210256610568</v>
      </c>
      <c r="DH111">
        <v>470.66538461538499</v>
      </c>
      <c r="DI111">
        <v>15</v>
      </c>
      <c r="DJ111">
        <v>100</v>
      </c>
      <c r="DK111">
        <v>100</v>
      </c>
      <c r="DL111">
        <v>1.9790000000000001</v>
      </c>
      <c r="DM111">
        <v>0.314</v>
      </c>
      <c r="DN111">
        <v>2</v>
      </c>
      <c r="DO111">
        <v>403.10199999999998</v>
      </c>
      <c r="DP111">
        <v>599.18499999999995</v>
      </c>
      <c r="DQ111">
        <v>26.652100000000001</v>
      </c>
      <c r="DR111">
        <v>31.756</v>
      </c>
      <c r="DS111">
        <v>29.9999</v>
      </c>
      <c r="DT111">
        <v>31.744299999999999</v>
      </c>
      <c r="DU111">
        <v>31.786200000000001</v>
      </c>
      <c r="DV111">
        <v>20.926400000000001</v>
      </c>
      <c r="DW111">
        <v>21.831099999999999</v>
      </c>
      <c r="DX111">
        <v>43.574399999999997</v>
      </c>
      <c r="DY111">
        <v>26.6477</v>
      </c>
      <c r="DZ111">
        <v>400</v>
      </c>
      <c r="EA111">
        <v>27.916499999999999</v>
      </c>
      <c r="EB111">
        <v>100.169</v>
      </c>
      <c r="EC111">
        <v>100.55500000000001</v>
      </c>
    </row>
    <row r="112" spans="1:133" x14ac:dyDescent="0.35">
      <c r="A112">
        <v>96</v>
      </c>
      <c r="B112">
        <v>1584030556.5</v>
      </c>
      <c r="C112">
        <v>980.40000009536698</v>
      </c>
      <c r="D112" t="s">
        <v>430</v>
      </c>
      <c r="E112" t="s">
        <v>431</v>
      </c>
      <c r="F112" t="s">
        <v>233</v>
      </c>
      <c r="G112">
        <v>20200312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1584030548.3064499</v>
      </c>
      <c r="O112">
        <f t="shared" si="43"/>
        <v>1.4252321035078191E-4</v>
      </c>
      <c r="P112">
        <f t="shared" si="44"/>
        <v>-0.14415143592822541</v>
      </c>
      <c r="Q112">
        <f t="shared" si="45"/>
        <v>400.142258064516</v>
      </c>
      <c r="R112">
        <f t="shared" si="46"/>
        <v>409.0666984941422</v>
      </c>
      <c r="S112">
        <f t="shared" si="47"/>
        <v>40.775881645827461</v>
      </c>
      <c r="T112">
        <f t="shared" si="48"/>
        <v>39.886290955474827</v>
      </c>
      <c r="U112">
        <f t="shared" si="49"/>
        <v>1.5556371644643761E-2</v>
      </c>
      <c r="V112">
        <f t="shared" si="50"/>
        <v>2.2526360453871703</v>
      </c>
      <c r="W112">
        <f t="shared" si="51"/>
        <v>1.5496934537314957E-2</v>
      </c>
      <c r="X112">
        <f t="shared" si="52"/>
        <v>9.690905266670621E-3</v>
      </c>
      <c r="Y112">
        <f t="shared" si="53"/>
        <v>0</v>
      </c>
      <c r="Z112">
        <f t="shared" si="54"/>
        <v>27.766520137673023</v>
      </c>
      <c r="AA112">
        <f t="shared" si="55"/>
        <v>27.520009677419399</v>
      </c>
      <c r="AB112">
        <f t="shared" si="56"/>
        <v>3.6899405736245479</v>
      </c>
      <c r="AC112">
        <f t="shared" si="57"/>
        <v>74.671921083164989</v>
      </c>
      <c r="AD112">
        <f t="shared" si="58"/>
        <v>2.80305214350189</v>
      </c>
      <c r="AE112">
        <f t="shared" si="59"/>
        <v>3.7538235294362168</v>
      </c>
      <c r="AF112">
        <f t="shared" si="60"/>
        <v>0.88688843012265783</v>
      </c>
      <c r="AG112">
        <f t="shared" si="61"/>
        <v>-6.285273576469482</v>
      </c>
      <c r="AH112">
        <f t="shared" si="62"/>
        <v>35.668919932872633</v>
      </c>
      <c r="AI112">
        <f t="shared" si="63"/>
        <v>3.4400673080707849</v>
      </c>
      <c r="AJ112">
        <f t="shared" si="64"/>
        <v>32.823713664473935</v>
      </c>
      <c r="AK112">
        <v>-4.1254751094153698E-2</v>
      </c>
      <c r="AL112">
        <v>4.6312072217880598E-2</v>
      </c>
      <c r="AM112">
        <v>3.4599346514694198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52463.88923735272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-0.14415143592822541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1584030548.3064499</v>
      </c>
      <c r="BY112">
        <v>400.142258064516</v>
      </c>
      <c r="BZ112">
        <v>400.01158064516102</v>
      </c>
      <c r="CA112">
        <v>28.120429032258102</v>
      </c>
      <c r="CB112">
        <v>27.912664516128999</v>
      </c>
      <c r="CC112">
        <v>400.01651612903203</v>
      </c>
      <c r="CD112">
        <v>99.480296774193505</v>
      </c>
      <c r="CE112">
        <v>0.19997980645161301</v>
      </c>
      <c r="CF112">
        <v>27.813716129032301</v>
      </c>
      <c r="CG112">
        <v>27.520009677419399</v>
      </c>
      <c r="CH112">
        <v>999.9</v>
      </c>
      <c r="CI112">
        <v>0</v>
      </c>
      <c r="CJ112">
        <v>0</v>
      </c>
      <c r="CK112">
        <v>10000.7580645161</v>
      </c>
      <c r="CL112">
        <v>0</v>
      </c>
      <c r="CM112">
        <v>0.21165100000000001</v>
      </c>
      <c r="CN112">
        <v>0</v>
      </c>
      <c r="CO112">
        <v>0</v>
      </c>
      <c r="CP112">
        <v>0</v>
      </c>
      <c r="CQ112">
        <v>0</v>
      </c>
      <c r="CR112">
        <v>2.9870967741935499</v>
      </c>
      <c r="CS112">
        <v>0</v>
      </c>
      <c r="CT112">
        <v>486.470967741935</v>
      </c>
      <c r="CU112">
        <v>-1.84838709677419</v>
      </c>
      <c r="CV112">
        <v>38.106645161290302</v>
      </c>
      <c r="CW112">
        <v>43.253999999999998</v>
      </c>
      <c r="CX112">
        <v>40.693387096774202</v>
      </c>
      <c r="CY112">
        <v>42.106709677419303</v>
      </c>
      <c r="CZ112">
        <v>39.021999999999998</v>
      </c>
      <c r="DA112">
        <v>0</v>
      </c>
      <c r="DB112">
        <v>0</v>
      </c>
      <c r="DC112">
        <v>0</v>
      </c>
      <c r="DD112">
        <v>13558.2999999523</v>
      </c>
      <c r="DE112">
        <v>3.2692307692307701</v>
      </c>
      <c r="DF112">
        <v>-34.7008546082481</v>
      </c>
      <c r="DG112">
        <v>0.46495702591176102</v>
      </c>
      <c r="DH112">
        <v>485.80769230769198</v>
      </c>
      <c r="DI112">
        <v>15</v>
      </c>
      <c r="DJ112">
        <v>100</v>
      </c>
      <c r="DK112">
        <v>100</v>
      </c>
      <c r="DL112">
        <v>1.9790000000000001</v>
      </c>
      <c r="DM112">
        <v>0.314</v>
      </c>
      <c r="DN112">
        <v>2</v>
      </c>
      <c r="DO112">
        <v>403.166</v>
      </c>
      <c r="DP112">
        <v>598.97500000000002</v>
      </c>
      <c r="DQ112">
        <v>26.620799999999999</v>
      </c>
      <c r="DR112">
        <v>31.751899999999999</v>
      </c>
      <c r="DS112">
        <v>30.0001</v>
      </c>
      <c r="DT112">
        <v>31.741399999999999</v>
      </c>
      <c r="DU112">
        <v>31.786200000000001</v>
      </c>
      <c r="DV112">
        <v>20.928599999999999</v>
      </c>
      <c r="DW112">
        <v>21.831099999999999</v>
      </c>
      <c r="DX112">
        <v>43.574399999999997</v>
      </c>
      <c r="DY112">
        <v>26.611699999999999</v>
      </c>
      <c r="DZ112">
        <v>400</v>
      </c>
      <c r="EA112">
        <v>27.916499999999999</v>
      </c>
      <c r="EB112">
        <v>100.169</v>
      </c>
      <c r="EC112">
        <v>100.55800000000001</v>
      </c>
    </row>
    <row r="113" spans="1:133" x14ac:dyDescent="0.35">
      <c r="A113">
        <v>97</v>
      </c>
      <c r="B113">
        <v>1584030566.5</v>
      </c>
      <c r="C113">
        <v>990.40000009536698</v>
      </c>
      <c r="D113" t="s">
        <v>432</v>
      </c>
      <c r="E113" t="s">
        <v>433</v>
      </c>
      <c r="F113" t="s">
        <v>233</v>
      </c>
      <c r="G113">
        <v>20200312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1584030558.3064499</v>
      </c>
      <c r="O113">
        <f t="shared" si="43"/>
        <v>1.4216434944885301E-4</v>
      </c>
      <c r="P113">
        <f t="shared" si="44"/>
        <v>-0.16835538714081627</v>
      </c>
      <c r="Q113">
        <f t="shared" si="45"/>
        <v>400.16970967741901</v>
      </c>
      <c r="R113">
        <f t="shared" si="46"/>
        <v>411.6474030109743</v>
      </c>
      <c r="S113">
        <f t="shared" si="47"/>
        <v>41.032531823367172</v>
      </c>
      <c r="T113">
        <f t="shared" si="48"/>
        <v>39.888448771893621</v>
      </c>
      <c r="U113">
        <f t="shared" si="49"/>
        <v>1.5475089888679534E-2</v>
      </c>
      <c r="V113">
        <f t="shared" si="50"/>
        <v>2.2507691171890709</v>
      </c>
      <c r="W113">
        <f t="shared" si="51"/>
        <v>1.5416222418942149E-2</v>
      </c>
      <c r="X113">
        <f t="shared" si="52"/>
        <v>9.6404092770917861E-3</v>
      </c>
      <c r="Y113">
        <f t="shared" si="53"/>
        <v>0</v>
      </c>
      <c r="Z113">
        <f t="shared" si="54"/>
        <v>27.775429538240907</v>
      </c>
      <c r="AA113">
        <f t="shared" si="55"/>
        <v>27.535403225806501</v>
      </c>
      <c r="AB113">
        <f t="shared" si="56"/>
        <v>3.6932650494322186</v>
      </c>
      <c r="AC113">
        <f t="shared" si="57"/>
        <v>74.658994023571395</v>
      </c>
      <c r="AD113">
        <f t="shared" si="58"/>
        <v>2.8040111690134495</v>
      </c>
      <c r="AE113">
        <f t="shared" si="59"/>
        <v>3.7557580378435915</v>
      </c>
      <c r="AF113">
        <f t="shared" si="60"/>
        <v>0.88925388041876907</v>
      </c>
      <c r="AG113">
        <f t="shared" si="61"/>
        <v>-6.2694478106944178</v>
      </c>
      <c r="AH113">
        <f t="shared" si="62"/>
        <v>34.842405866208132</v>
      </c>
      <c r="AI113">
        <f t="shared" si="63"/>
        <v>3.3635482919359032</v>
      </c>
      <c r="AJ113">
        <f t="shared" si="64"/>
        <v>31.936506347449619</v>
      </c>
      <c r="AK113">
        <v>-4.1204456267708703E-2</v>
      </c>
      <c r="AL113">
        <v>4.62556118691273E-2</v>
      </c>
      <c r="AM113">
        <v>3.4565958716118201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52400.965104059207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-0.16835538714081627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1584030558.3064499</v>
      </c>
      <c r="BY113">
        <v>400.16970967741901</v>
      </c>
      <c r="BZ113">
        <v>400.00251612903202</v>
      </c>
      <c r="CA113">
        <v>28.130458064516102</v>
      </c>
      <c r="CB113">
        <v>27.923216129032301</v>
      </c>
      <c r="CC113">
        <v>400.01132258064501</v>
      </c>
      <c r="CD113">
        <v>99.478848387096804</v>
      </c>
      <c r="CE113">
        <v>0.19998238709677399</v>
      </c>
      <c r="CF113">
        <v>27.822541935483901</v>
      </c>
      <c r="CG113">
        <v>27.535403225806501</v>
      </c>
      <c r="CH113">
        <v>999.9</v>
      </c>
      <c r="CI113">
        <v>0</v>
      </c>
      <c r="CJ113">
        <v>0</v>
      </c>
      <c r="CK113">
        <v>9988.7112903225807</v>
      </c>
      <c r="CL113">
        <v>0</v>
      </c>
      <c r="CM113">
        <v>0.21165100000000001</v>
      </c>
      <c r="CN113">
        <v>0</v>
      </c>
      <c r="CO113">
        <v>0</v>
      </c>
      <c r="CP113">
        <v>0</v>
      </c>
      <c r="CQ113">
        <v>0</v>
      </c>
      <c r="CR113">
        <v>1.5290322580645199</v>
      </c>
      <c r="CS113">
        <v>0</v>
      </c>
      <c r="CT113">
        <v>483.74838709677402</v>
      </c>
      <c r="CU113">
        <v>-1.7096774193548401</v>
      </c>
      <c r="CV113">
        <v>38.090451612903202</v>
      </c>
      <c r="CW113">
        <v>43.256</v>
      </c>
      <c r="CX113">
        <v>40.632838709677401</v>
      </c>
      <c r="CY113">
        <v>42.090451612903202</v>
      </c>
      <c r="CZ113">
        <v>39.003999999999998</v>
      </c>
      <c r="DA113">
        <v>0</v>
      </c>
      <c r="DB113">
        <v>0</v>
      </c>
      <c r="DC113">
        <v>0</v>
      </c>
      <c r="DD113">
        <v>13568.5</v>
      </c>
      <c r="DE113">
        <v>1.5884615384615399</v>
      </c>
      <c r="DF113">
        <v>8.9333332965027594</v>
      </c>
      <c r="DG113">
        <v>-59.617093945971703</v>
      </c>
      <c r="DH113">
        <v>481.79230769230799</v>
      </c>
      <c r="DI113">
        <v>15</v>
      </c>
      <c r="DJ113">
        <v>100</v>
      </c>
      <c r="DK113">
        <v>100</v>
      </c>
      <c r="DL113">
        <v>1.9790000000000001</v>
      </c>
      <c r="DM113">
        <v>0.314</v>
      </c>
      <c r="DN113">
        <v>2</v>
      </c>
      <c r="DO113">
        <v>403.08499999999998</v>
      </c>
      <c r="DP113">
        <v>599.101</v>
      </c>
      <c r="DQ113">
        <v>26.552499999999998</v>
      </c>
      <c r="DR113">
        <v>31.749099999999999</v>
      </c>
      <c r="DS113">
        <v>30.000399999999999</v>
      </c>
      <c r="DT113">
        <v>31.741399999999999</v>
      </c>
      <c r="DU113">
        <v>31.786200000000001</v>
      </c>
      <c r="DV113">
        <v>20.9255</v>
      </c>
      <c r="DW113">
        <v>21.831099999999999</v>
      </c>
      <c r="DX113">
        <v>43.574399999999997</v>
      </c>
      <c r="DY113">
        <v>26.533799999999999</v>
      </c>
      <c r="DZ113">
        <v>400</v>
      </c>
      <c r="EA113">
        <v>28.016200000000001</v>
      </c>
      <c r="EB113">
        <v>100.166</v>
      </c>
      <c r="EC113">
        <v>100.557</v>
      </c>
    </row>
    <row r="114" spans="1:133" x14ac:dyDescent="0.35">
      <c r="A114">
        <v>98</v>
      </c>
      <c r="B114">
        <v>1584030576.5</v>
      </c>
      <c r="C114">
        <v>1000.40000009537</v>
      </c>
      <c r="D114" t="s">
        <v>434</v>
      </c>
      <c r="E114" t="s">
        <v>435</v>
      </c>
      <c r="F114" t="s">
        <v>233</v>
      </c>
      <c r="G114">
        <v>20200312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1584030568.3064499</v>
      </c>
      <c r="O114">
        <f t="shared" si="43"/>
        <v>1.3563823325959292E-4</v>
      </c>
      <c r="P114">
        <f t="shared" si="44"/>
        <v>-0.15174306753126263</v>
      </c>
      <c r="Q114">
        <f t="shared" si="45"/>
        <v>400.14780645161301</v>
      </c>
      <c r="R114">
        <f t="shared" si="46"/>
        <v>410.67546047547444</v>
      </c>
      <c r="S114">
        <f t="shared" si="47"/>
        <v>40.935547403421197</v>
      </c>
      <c r="T114">
        <f t="shared" si="48"/>
        <v>39.886165782611315</v>
      </c>
      <c r="U114">
        <f t="shared" si="49"/>
        <v>1.4750494723645634E-2</v>
      </c>
      <c r="V114">
        <f t="shared" si="50"/>
        <v>2.2525398198260809</v>
      </c>
      <c r="W114">
        <f t="shared" si="51"/>
        <v>1.4697042533190041E-2</v>
      </c>
      <c r="X114">
        <f t="shared" si="52"/>
        <v>9.1904378322164755E-3</v>
      </c>
      <c r="Y114">
        <f t="shared" si="53"/>
        <v>0</v>
      </c>
      <c r="Z114">
        <f t="shared" si="54"/>
        <v>27.779976180965896</v>
      </c>
      <c r="AA114">
        <f t="shared" si="55"/>
        <v>27.5397903225806</v>
      </c>
      <c r="AB114">
        <f t="shared" si="56"/>
        <v>3.6942129895893689</v>
      </c>
      <c r="AC114">
        <f t="shared" si="57"/>
        <v>74.655681700093496</v>
      </c>
      <c r="AD114">
        <f t="shared" si="58"/>
        <v>2.8042716844435223</v>
      </c>
      <c r="AE114">
        <f t="shared" si="59"/>
        <v>3.7562736292581609</v>
      </c>
      <c r="AF114">
        <f t="shared" si="60"/>
        <v>0.88994130514584668</v>
      </c>
      <c r="AG114">
        <f t="shared" si="61"/>
        <v>-5.9816460867480474</v>
      </c>
      <c r="AH114">
        <f t="shared" si="62"/>
        <v>34.622629759597899</v>
      </c>
      <c r="AI114">
        <f t="shared" si="63"/>
        <v>3.3398168581431142</v>
      </c>
      <c r="AJ114">
        <f t="shared" si="64"/>
        <v>31.980800530992965</v>
      </c>
      <c r="AK114">
        <v>-4.1252157864939402E-2</v>
      </c>
      <c r="AL114">
        <v>4.6309161090908199E-2</v>
      </c>
      <c r="AM114">
        <v>3.4597625364184501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52458.740295369738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-0.15174306753126263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1584030568.3064499</v>
      </c>
      <c r="BY114">
        <v>400.14780645161301</v>
      </c>
      <c r="BZ114">
        <v>400.00161290322598</v>
      </c>
      <c r="CA114">
        <v>28.133141935483899</v>
      </c>
      <c r="CB114">
        <v>27.9354193548387</v>
      </c>
      <c r="CC114">
        <v>400.02199999999999</v>
      </c>
      <c r="CD114">
        <v>99.478593548387096</v>
      </c>
      <c r="CE114">
        <v>0.19998806451612899</v>
      </c>
      <c r="CF114">
        <v>27.824893548387099</v>
      </c>
      <c r="CG114">
        <v>27.5397903225806</v>
      </c>
      <c r="CH114">
        <v>999.9</v>
      </c>
      <c r="CI114">
        <v>0</v>
      </c>
      <c r="CJ114">
        <v>0</v>
      </c>
      <c r="CK114">
        <v>10000.3006451613</v>
      </c>
      <c r="CL114">
        <v>0</v>
      </c>
      <c r="CM114">
        <v>0.21165100000000001</v>
      </c>
      <c r="CN114">
        <v>0</v>
      </c>
      <c r="CO114">
        <v>0</v>
      </c>
      <c r="CP114">
        <v>0</v>
      </c>
      <c r="CQ114">
        <v>0</v>
      </c>
      <c r="CR114">
        <v>2.7709677419354799</v>
      </c>
      <c r="CS114">
        <v>0</v>
      </c>
      <c r="CT114">
        <v>346.35483870967698</v>
      </c>
      <c r="CU114">
        <v>-1.5</v>
      </c>
      <c r="CV114">
        <v>38.088419354838699</v>
      </c>
      <c r="CW114">
        <v>43.252000000000002</v>
      </c>
      <c r="CX114">
        <v>40.643000000000001</v>
      </c>
      <c r="CY114">
        <v>42.082322580645098</v>
      </c>
      <c r="CZ114">
        <v>39</v>
      </c>
      <c r="DA114">
        <v>0</v>
      </c>
      <c r="DB114">
        <v>0</v>
      </c>
      <c r="DC114">
        <v>0</v>
      </c>
      <c r="DD114">
        <v>13578.1000001431</v>
      </c>
      <c r="DE114">
        <v>2.1307692307692299</v>
      </c>
      <c r="DF114">
        <v>3.0085473511016598</v>
      </c>
      <c r="DG114">
        <v>-1828.6119664556199</v>
      </c>
      <c r="DH114">
        <v>338.87307692307701</v>
      </c>
      <c r="DI114">
        <v>15</v>
      </c>
      <c r="DJ114">
        <v>100</v>
      </c>
      <c r="DK114">
        <v>100</v>
      </c>
      <c r="DL114">
        <v>1.9790000000000001</v>
      </c>
      <c r="DM114">
        <v>0.314</v>
      </c>
      <c r="DN114">
        <v>2</v>
      </c>
      <c r="DO114">
        <v>403.09800000000001</v>
      </c>
      <c r="DP114">
        <v>599.05899999999997</v>
      </c>
      <c r="DQ114">
        <v>26.468699999999998</v>
      </c>
      <c r="DR114">
        <v>31.747</v>
      </c>
      <c r="DS114">
        <v>30.000299999999999</v>
      </c>
      <c r="DT114">
        <v>31.741399999999999</v>
      </c>
      <c r="DU114">
        <v>31.786200000000001</v>
      </c>
      <c r="DV114">
        <v>20.9297</v>
      </c>
      <c r="DW114">
        <v>21.555299999999999</v>
      </c>
      <c r="DX114">
        <v>43.574399999999997</v>
      </c>
      <c r="DY114">
        <v>26.458100000000002</v>
      </c>
      <c r="DZ114">
        <v>400</v>
      </c>
      <c r="EA114">
        <v>28.069299999999998</v>
      </c>
      <c r="EB114">
        <v>100.167</v>
      </c>
      <c r="EC114">
        <v>100.554</v>
      </c>
    </row>
    <row r="115" spans="1:133" x14ac:dyDescent="0.35">
      <c r="A115">
        <v>99</v>
      </c>
      <c r="B115">
        <v>1584030586.5</v>
      </c>
      <c r="C115">
        <v>1010.40000009537</v>
      </c>
      <c r="D115" t="s">
        <v>436</v>
      </c>
      <c r="E115" t="s">
        <v>437</v>
      </c>
      <c r="F115" t="s">
        <v>233</v>
      </c>
      <c r="G115">
        <v>20200312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1584030578.3064499</v>
      </c>
      <c r="O115">
        <f t="shared" si="43"/>
        <v>1.1169979232453679E-4</v>
      </c>
      <c r="P115">
        <f t="shared" si="44"/>
        <v>-0.15586324036133423</v>
      </c>
      <c r="Q115">
        <f t="shared" si="45"/>
        <v>400.13625806451603</v>
      </c>
      <c r="R115">
        <f t="shared" si="46"/>
        <v>414.72907955578751</v>
      </c>
      <c r="S115">
        <f t="shared" si="47"/>
        <v>41.339616410757145</v>
      </c>
      <c r="T115">
        <f t="shared" si="48"/>
        <v>39.885024310666253</v>
      </c>
      <c r="U115">
        <f t="shared" si="49"/>
        <v>1.2130425957874535E-2</v>
      </c>
      <c r="V115">
        <f t="shared" si="50"/>
        <v>2.252690465220176</v>
      </c>
      <c r="W115">
        <f t="shared" si="51"/>
        <v>1.2094253552278144E-2</v>
      </c>
      <c r="X115">
        <f t="shared" si="52"/>
        <v>7.562149371525894E-3</v>
      </c>
      <c r="Y115">
        <f t="shared" si="53"/>
        <v>0</v>
      </c>
      <c r="Z115">
        <f t="shared" si="54"/>
        <v>27.784931496531456</v>
      </c>
      <c r="AA115">
        <f t="shared" si="55"/>
        <v>27.543380645161299</v>
      </c>
      <c r="AB115">
        <f t="shared" si="56"/>
        <v>3.6949889250621406</v>
      </c>
      <c r="AC115">
        <f t="shared" si="57"/>
        <v>74.671881297186943</v>
      </c>
      <c r="AD115">
        <f t="shared" si="58"/>
        <v>2.8043932637714599</v>
      </c>
      <c r="AE115">
        <f t="shared" si="59"/>
        <v>3.7556215473000383</v>
      </c>
      <c r="AF115">
        <f t="shared" si="60"/>
        <v>0.89059566129068068</v>
      </c>
      <c r="AG115">
        <f t="shared" si="61"/>
        <v>-4.9259608415120724</v>
      </c>
      <c r="AH115">
        <f t="shared" si="62"/>
        <v>33.827704144587699</v>
      </c>
      <c r="AI115">
        <f t="shared" si="63"/>
        <v>3.2629274025302908</v>
      </c>
      <c r="AJ115">
        <f t="shared" si="64"/>
        <v>32.164670705605914</v>
      </c>
      <c r="AK115">
        <v>-4.1256217725057102E-2</v>
      </c>
      <c r="AL115">
        <v>4.6313718639553601E-2</v>
      </c>
      <c r="AM115">
        <v>3.46003199148491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52464.210358938297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-0.15586324036133423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1584030578.3064499</v>
      </c>
      <c r="BY115">
        <v>400.13625806451603</v>
      </c>
      <c r="BZ115">
        <v>399.969516129032</v>
      </c>
      <c r="CA115">
        <v>28.134354838709701</v>
      </c>
      <c r="CB115">
        <v>27.971529032258101</v>
      </c>
      <c r="CC115">
        <v>400.02451612903201</v>
      </c>
      <c r="CD115">
        <v>99.478580645161301</v>
      </c>
      <c r="CE115">
        <v>0.200025096774194</v>
      </c>
      <c r="CF115">
        <v>27.821919354838698</v>
      </c>
      <c r="CG115">
        <v>27.543380645161299</v>
      </c>
      <c r="CH115">
        <v>999.9</v>
      </c>
      <c r="CI115">
        <v>0</v>
      </c>
      <c r="CJ115">
        <v>0</v>
      </c>
      <c r="CK115">
        <v>10001.2861290323</v>
      </c>
      <c r="CL115">
        <v>0</v>
      </c>
      <c r="CM115">
        <v>0.21165100000000001</v>
      </c>
      <c r="CN115">
        <v>0</v>
      </c>
      <c r="CO115">
        <v>0</v>
      </c>
      <c r="CP115">
        <v>0</v>
      </c>
      <c r="CQ115">
        <v>0</v>
      </c>
      <c r="CR115">
        <v>2.8774193548387101</v>
      </c>
      <c r="CS115">
        <v>0</v>
      </c>
      <c r="CT115">
        <v>156.02258064516101</v>
      </c>
      <c r="CU115">
        <v>-1.71612903225806</v>
      </c>
      <c r="CV115">
        <v>38.070129032258102</v>
      </c>
      <c r="CW115">
        <v>43.245935483871001</v>
      </c>
      <c r="CX115">
        <v>40.624806451612898</v>
      </c>
      <c r="CY115">
        <v>42.088419354838699</v>
      </c>
      <c r="CZ115">
        <v>39.008000000000003</v>
      </c>
      <c r="DA115">
        <v>0</v>
      </c>
      <c r="DB115">
        <v>0</v>
      </c>
      <c r="DC115">
        <v>0</v>
      </c>
      <c r="DD115">
        <v>13588.2999999523</v>
      </c>
      <c r="DE115">
        <v>2.64230769230769</v>
      </c>
      <c r="DF115">
        <v>2.8615386418660802</v>
      </c>
      <c r="DG115">
        <v>-38.683761539451602</v>
      </c>
      <c r="DH115">
        <v>146.519230769231</v>
      </c>
      <c r="DI115">
        <v>15</v>
      </c>
      <c r="DJ115">
        <v>100</v>
      </c>
      <c r="DK115">
        <v>100</v>
      </c>
      <c r="DL115">
        <v>1.9790000000000001</v>
      </c>
      <c r="DM115">
        <v>0.314</v>
      </c>
      <c r="DN115">
        <v>2</v>
      </c>
      <c r="DO115">
        <v>403.18</v>
      </c>
      <c r="DP115">
        <v>599.12199999999996</v>
      </c>
      <c r="DQ115">
        <v>26.381499999999999</v>
      </c>
      <c r="DR115">
        <v>31.747699999999998</v>
      </c>
      <c r="DS115">
        <v>30.0002</v>
      </c>
      <c r="DT115">
        <v>31.741399999999999</v>
      </c>
      <c r="DU115">
        <v>31.786200000000001</v>
      </c>
      <c r="DV115">
        <v>20.9313</v>
      </c>
      <c r="DW115">
        <v>21.2834</v>
      </c>
      <c r="DX115">
        <v>43.574399999999997</v>
      </c>
      <c r="DY115">
        <v>26.369700000000002</v>
      </c>
      <c r="DZ115">
        <v>400</v>
      </c>
      <c r="EA115">
        <v>28.1127</v>
      </c>
      <c r="EB115">
        <v>100.166</v>
      </c>
      <c r="EC115">
        <v>100.557</v>
      </c>
    </row>
    <row r="116" spans="1:133" x14ac:dyDescent="0.35">
      <c r="A116">
        <v>100</v>
      </c>
      <c r="B116">
        <v>1584030596.5</v>
      </c>
      <c r="C116">
        <v>1020.40000009537</v>
      </c>
      <c r="D116" t="s">
        <v>438</v>
      </c>
      <c r="E116" t="s">
        <v>439</v>
      </c>
      <c r="F116" t="s">
        <v>233</v>
      </c>
      <c r="G116">
        <v>20200312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1584030588.3064499</v>
      </c>
      <c r="O116">
        <f t="shared" si="43"/>
        <v>8.2680111131635213E-5</v>
      </c>
      <c r="P116">
        <f t="shared" si="44"/>
        <v>-0.16044360959723511</v>
      </c>
      <c r="Q116">
        <f t="shared" si="45"/>
        <v>400.15100000000001</v>
      </c>
      <c r="R116">
        <f t="shared" si="46"/>
        <v>422.70249463663544</v>
      </c>
      <c r="S116">
        <f t="shared" si="47"/>
        <v>42.134282706527443</v>
      </c>
      <c r="T116">
        <f t="shared" si="48"/>
        <v>39.886387171178079</v>
      </c>
      <c r="U116">
        <f t="shared" si="49"/>
        <v>8.9868403306455503E-3</v>
      </c>
      <c r="V116">
        <f t="shared" si="50"/>
        <v>2.2527990176718329</v>
      </c>
      <c r="W116">
        <f t="shared" si="51"/>
        <v>8.9669711035794634E-3</v>
      </c>
      <c r="X116">
        <f t="shared" si="52"/>
        <v>5.6061384153690006E-3</v>
      </c>
      <c r="Y116">
        <f t="shared" si="53"/>
        <v>0</v>
      </c>
      <c r="Z116">
        <f t="shared" si="54"/>
        <v>27.784954842732116</v>
      </c>
      <c r="AA116">
        <f t="shared" si="55"/>
        <v>27.540680645161299</v>
      </c>
      <c r="AB116">
        <f t="shared" si="56"/>
        <v>3.6944053915949522</v>
      </c>
      <c r="AC116">
        <f t="shared" si="57"/>
        <v>74.737435623390951</v>
      </c>
      <c r="AD116">
        <f t="shared" si="58"/>
        <v>2.8052848034547289</v>
      </c>
      <c r="AE116">
        <f t="shared" si="59"/>
        <v>3.7535202807744517</v>
      </c>
      <c r="AF116">
        <f t="shared" si="60"/>
        <v>0.88912058814022332</v>
      </c>
      <c r="AG116">
        <f t="shared" si="61"/>
        <v>-3.6461929009051128</v>
      </c>
      <c r="AH116">
        <f t="shared" si="62"/>
        <v>32.992876350825007</v>
      </c>
      <c r="AI116">
        <f t="shared" si="63"/>
        <v>3.1820537727736151</v>
      </c>
      <c r="AJ116">
        <f t="shared" si="64"/>
        <v>32.528737222693508</v>
      </c>
      <c r="AK116">
        <v>-4.1259143342361797E-2</v>
      </c>
      <c r="AL116">
        <v>4.6317002901276202E-2</v>
      </c>
      <c r="AM116">
        <v>3.4602261605892002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52469.445589292838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-0.16044360959723511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1584030588.3064499</v>
      </c>
      <c r="BY116">
        <v>400.15100000000001</v>
      </c>
      <c r="BZ116">
        <v>399.95996774193497</v>
      </c>
      <c r="CA116">
        <v>28.1433741935484</v>
      </c>
      <c r="CB116">
        <v>28.022848387096801</v>
      </c>
      <c r="CC116">
        <v>400.01332258064502</v>
      </c>
      <c r="CD116">
        <v>99.478341935483897</v>
      </c>
      <c r="CE116">
        <v>0.199997419354839</v>
      </c>
      <c r="CF116">
        <v>27.812332258064501</v>
      </c>
      <c r="CG116">
        <v>27.540680645161299</v>
      </c>
      <c r="CH116">
        <v>999.9</v>
      </c>
      <c r="CI116">
        <v>0</v>
      </c>
      <c r="CJ116">
        <v>0</v>
      </c>
      <c r="CK116">
        <v>10002.0193548387</v>
      </c>
      <c r="CL116">
        <v>0</v>
      </c>
      <c r="CM116">
        <v>0.21165100000000001</v>
      </c>
      <c r="CN116">
        <v>0</v>
      </c>
      <c r="CO116">
        <v>0</v>
      </c>
      <c r="CP116">
        <v>0</v>
      </c>
      <c r="CQ116">
        <v>0</v>
      </c>
      <c r="CR116">
        <v>3.7</v>
      </c>
      <c r="CS116">
        <v>0</v>
      </c>
      <c r="CT116">
        <v>236.248387096774</v>
      </c>
      <c r="CU116">
        <v>-1.6838709677419399</v>
      </c>
      <c r="CV116">
        <v>38.082322580645197</v>
      </c>
      <c r="CW116">
        <v>43.253999999999998</v>
      </c>
      <c r="CX116">
        <v>40.638870967741902</v>
      </c>
      <c r="CY116">
        <v>42.082322580645098</v>
      </c>
      <c r="CZ116">
        <v>39.008000000000003</v>
      </c>
      <c r="DA116">
        <v>0</v>
      </c>
      <c r="DB116">
        <v>0</v>
      </c>
      <c r="DC116">
        <v>0</v>
      </c>
      <c r="DD116">
        <v>13598.5</v>
      </c>
      <c r="DE116">
        <v>2.9423076923076898</v>
      </c>
      <c r="DF116">
        <v>8.4820513796558394</v>
      </c>
      <c r="DG116">
        <v>1373.07008642184</v>
      </c>
      <c r="DH116">
        <v>249.973076923077</v>
      </c>
      <c r="DI116">
        <v>15</v>
      </c>
      <c r="DJ116">
        <v>100</v>
      </c>
      <c r="DK116">
        <v>100</v>
      </c>
      <c r="DL116">
        <v>1.9790000000000001</v>
      </c>
      <c r="DM116">
        <v>0.314</v>
      </c>
      <c r="DN116">
        <v>2</v>
      </c>
      <c r="DO116">
        <v>403.08100000000002</v>
      </c>
      <c r="DP116">
        <v>599.29</v>
      </c>
      <c r="DQ116">
        <v>26.293700000000001</v>
      </c>
      <c r="DR116">
        <v>31.749099999999999</v>
      </c>
      <c r="DS116">
        <v>30.000299999999999</v>
      </c>
      <c r="DT116">
        <v>31.738600000000002</v>
      </c>
      <c r="DU116">
        <v>31.786200000000001</v>
      </c>
      <c r="DV116">
        <v>20.936199999999999</v>
      </c>
      <c r="DW116">
        <v>20.986699999999999</v>
      </c>
      <c r="DX116">
        <v>43.574399999999997</v>
      </c>
      <c r="DY116">
        <v>26.2851</v>
      </c>
      <c r="DZ116">
        <v>400</v>
      </c>
      <c r="EA116">
        <v>28.142399999999999</v>
      </c>
      <c r="EB116">
        <v>100.169</v>
      </c>
      <c r="EC116">
        <v>100.556</v>
      </c>
    </row>
    <row r="117" spans="1:133" x14ac:dyDescent="0.35">
      <c r="A117">
        <v>101</v>
      </c>
      <c r="B117">
        <v>1584030606.5</v>
      </c>
      <c r="C117">
        <v>1030.4000000953699</v>
      </c>
      <c r="D117" t="s">
        <v>440</v>
      </c>
      <c r="E117" t="s">
        <v>441</v>
      </c>
      <c r="F117" t="s">
        <v>233</v>
      </c>
      <c r="G117">
        <v>20200312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1584030598.3064499</v>
      </c>
      <c r="O117">
        <f t="shared" si="43"/>
        <v>4.9636663806408973E-5</v>
      </c>
      <c r="P117">
        <f t="shared" si="44"/>
        <v>-0.14391104686956679</v>
      </c>
      <c r="Q117">
        <f t="shared" si="45"/>
        <v>400.16235483870997</v>
      </c>
      <c r="R117">
        <f t="shared" si="46"/>
        <v>436.58482613237055</v>
      </c>
      <c r="S117">
        <f t="shared" si="47"/>
        <v>43.518227907002448</v>
      </c>
      <c r="T117">
        <f t="shared" si="48"/>
        <v>39.887681649278868</v>
      </c>
      <c r="U117">
        <f t="shared" si="49"/>
        <v>5.4157866450147843E-3</v>
      </c>
      <c r="V117">
        <f t="shared" si="50"/>
        <v>2.252509219011908</v>
      </c>
      <c r="W117">
        <f t="shared" si="51"/>
        <v>5.4085629734136279E-3</v>
      </c>
      <c r="X117">
        <f t="shared" si="52"/>
        <v>3.3810000595590958E-3</v>
      </c>
      <c r="Y117">
        <f t="shared" si="53"/>
        <v>0</v>
      </c>
      <c r="Z117">
        <f t="shared" si="54"/>
        <v>27.777694148541251</v>
      </c>
      <c r="AA117">
        <f t="shared" si="55"/>
        <v>27.531696774193499</v>
      </c>
      <c r="AB117">
        <f t="shared" si="56"/>
        <v>3.6924643448349261</v>
      </c>
      <c r="AC117">
        <f t="shared" si="57"/>
        <v>74.875886561416507</v>
      </c>
      <c r="AD117">
        <f t="shared" si="58"/>
        <v>2.8074968918464909</v>
      </c>
      <c r="AE117">
        <f t="shared" si="59"/>
        <v>3.7495340900486811</v>
      </c>
      <c r="AF117">
        <f t="shared" si="60"/>
        <v>0.88496745298843527</v>
      </c>
      <c r="AG117">
        <f t="shared" si="61"/>
        <v>-2.1889768738626358</v>
      </c>
      <c r="AH117">
        <f t="shared" si="62"/>
        <v>31.869450553505523</v>
      </c>
      <c r="AI117">
        <f t="shared" si="63"/>
        <v>3.0736816090667434</v>
      </c>
      <c r="AJ117">
        <f t="shared" si="64"/>
        <v>32.754155288709633</v>
      </c>
      <c r="AK117">
        <v>-4.1251333209848001E-2</v>
      </c>
      <c r="AL117">
        <v>4.6308235343324303E-2</v>
      </c>
      <c r="AM117">
        <v>3.45970780250649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52463.102788203039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-0.14391104686956679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1584030598.3064499</v>
      </c>
      <c r="BY117">
        <v>400.16235483870997</v>
      </c>
      <c r="BZ117">
        <v>399.97629032258101</v>
      </c>
      <c r="CA117">
        <v>28.165451612903201</v>
      </c>
      <c r="CB117">
        <v>28.093096774193501</v>
      </c>
      <c r="CC117">
        <v>400.01712903225803</v>
      </c>
      <c r="CD117">
        <v>99.478761290322595</v>
      </c>
      <c r="CE117">
        <v>0.19998451612903201</v>
      </c>
      <c r="CF117">
        <v>27.794132258064501</v>
      </c>
      <c r="CG117">
        <v>27.531696774193499</v>
      </c>
      <c r="CH117">
        <v>999.9</v>
      </c>
      <c r="CI117">
        <v>0</v>
      </c>
      <c r="CJ117">
        <v>0</v>
      </c>
      <c r="CK117">
        <v>10000.083870967699</v>
      </c>
      <c r="CL117">
        <v>0</v>
      </c>
      <c r="CM117">
        <v>0.21165100000000001</v>
      </c>
      <c r="CN117">
        <v>0</v>
      </c>
      <c r="CO117">
        <v>0</v>
      </c>
      <c r="CP117">
        <v>0</v>
      </c>
      <c r="CQ117">
        <v>0</v>
      </c>
      <c r="CR117">
        <v>3.6709677419354798</v>
      </c>
      <c r="CS117">
        <v>0</v>
      </c>
      <c r="CT117">
        <v>271.12580645161302</v>
      </c>
      <c r="CU117">
        <v>-1.58709677419355</v>
      </c>
      <c r="CV117">
        <v>38.0945161290323</v>
      </c>
      <c r="CW117">
        <v>43.256</v>
      </c>
      <c r="CX117">
        <v>40.642838709677399</v>
      </c>
      <c r="CY117">
        <v>42.082322580645098</v>
      </c>
      <c r="CZ117">
        <v>39.006</v>
      </c>
      <c r="DA117">
        <v>0</v>
      </c>
      <c r="DB117">
        <v>0</v>
      </c>
      <c r="DC117">
        <v>0</v>
      </c>
      <c r="DD117">
        <v>13608.1000001431</v>
      </c>
      <c r="DE117">
        <v>3.93846153846154</v>
      </c>
      <c r="DF117">
        <v>-24.608547216555401</v>
      </c>
      <c r="DG117">
        <v>-1041.0324794865401</v>
      </c>
      <c r="DH117">
        <v>276.66153846153799</v>
      </c>
      <c r="DI117">
        <v>15</v>
      </c>
      <c r="DJ117">
        <v>100</v>
      </c>
      <c r="DK117">
        <v>100</v>
      </c>
      <c r="DL117">
        <v>1.9790000000000001</v>
      </c>
      <c r="DM117">
        <v>0.314</v>
      </c>
      <c r="DN117">
        <v>2</v>
      </c>
      <c r="DO117">
        <v>403.09399999999999</v>
      </c>
      <c r="DP117">
        <v>599.18499999999995</v>
      </c>
      <c r="DQ117">
        <v>26.2242</v>
      </c>
      <c r="DR117">
        <v>31.749099999999999</v>
      </c>
      <c r="DS117">
        <v>30.0002</v>
      </c>
      <c r="DT117">
        <v>31.738600000000002</v>
      </c>
      <c r="DU117">
        <v>31.786200000000001</v>
      </c>
      <c r="DV117">
        <v>20.933599999999998</v>
      </c>
      <c r="DW117">
        <v>20.986699999999999</v>
      </c>
      <c r="DX117">
        <v>43.574399999999997</v>
      </c>
      <c r="DY117">
        <v>26.222300000000001</v>
      </c>
      <c r="DZ117">
        <v>400</v>
      </c>
      <c r="EA117">
        <v>28.148399999999999</v>
      </c>
      <c r="EB117">
        <v>100.17</v>
      </c>
      <c r="EC117">
        <v>100.556</v>
      </c>
    </row>
    <row r="118" spans="1:133" x14ac:dyDescent="0.35">
      <c r="A118">
        <v>102</v>
      </c>
      <c r="B118">
        <v>1584030616.5</v>
      </c>
      <c r="C118">
        <v>1040.4000000953699</v>
      </c>
      <c r="D118" t="s">
        <v>442</v>
      </c>
      <c r="E118" t="s">
        <v>443</v>
      </c>
      <c r="F118" t="s">
        <v>233</v>
      </c>
      <c r="G118">
        <v>20200312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1584030608.3064499</v>
      </c>
      <c r="O118">
        <f t="shared" si="43"/>
        <v>5.1484526332007495E-5</v>
      </c>
      <c r="P118">
        <f t="shared" si="44"/>
        <v>-0.13136206655139548</v>
      </c>
      <c r="Q118">
        <f t="shared" si="45"/>
        <v>400.17764516129</v>
      </c>
      <c r="R118">
        <f t="shared" si="46"/>
        <v>431.30780939991251</v>
      </c>
      <c r="S118">
        <f t="shared" si="47"/>
        <v>42.992034602098357</v>
      </c>
      <c r="T118">
        <f t="shared" si="48"/>
        <v>39.889032363446724</v>
      </c>
      <c r="U118">
        <f t="shared" si="49"/>
        <v>5.6582607658338217E-3</v>
      </c>
      <c r="V118">
        <f t="shared" si="50"/>
        <v>2.2527182416605456</v>
      </c>
      <c r="W118">
        <f t="shared" si="51"/>
        <v>5.6503770207316775E-3</v>
      </c>
      <c r="X118">
        <f t="shared" si="52"/>
        <v>3.5321930304805333E-3</v>
      </c>
      <c r="Y118">
        <f t="shared" si="53"/>
        <v>0</v>
      </c>
      <c r="Z118">
        <f t="shared" si="54"/>
        <v>27.75288650053669</v>
      </c>
      <c r="AA118">
        <f t="shared" si="55"/>
        <v>27.515135483870999</v>
      </c>
      <c r="AB118">
        <f t="shared" si="56"/>
        <v>3.6888884603498515</v>
      </c>
      <c r="AC118">
        <f t="shared" si="57"/>
        <v>75.05552025678017</v>
      </c>
      <c r="AD118">
        <f t="shared" si="58"/>
        <v>2.8102589596367991</v>
      </c>
      <c r="AE118">
        <f t="shared" si="59"/>
        <v>3.744240197153164</v>
      </c>
      <c r="AF118">
        <f t="shared" si="60"/>
        <v>0.87862950071305246</v>
      </c>
      <c r="AG118">
        <f t="shared" si="61"/>
        <v>-2.2704676112415307</v>
      </c>
      <c r="AH118">
        <f t="shared" si="62"/>
        <v>30.945089481153911</v>
      </c>
      <c r="AI118">
        <f t="shared" si="63"/>
        <v>2.9836469264912959</v>
      </c>
      <c r="AJ118">
        <f t="shared" si="64"/>
        <v>31.658268796403675</v>
      </c>
      <c r="AK118">
        <v>-4.12569663208881E-2</v>
      </c>
      <c r="AL118">
        <v>4.6314559003954502E-2</v>
      </c>
      <c r="AM118">
        <v>3.46008167518879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52474.185676010056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-0.13136206655139548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1584030608.3064499</v>
      </c>
      <c r="BY118">
        <v>400.17764516129</v>
      </c>
      <c r="BZ118">
        <v>400.01151612903197</v>
      </c>
      <c r="CA118">
        <v>28.193283870967701</v>
      </c>
      <c r="CB118">
        <v>28.118238709677399</v>
      </c>
      <c r="CC118">
        <v>400.02319354838698</v>
      </c>
      <c r="CD118">
        <v>99.478322580645198</v>
      </c>
      <c r="CE118">
        <v>0.19998990322580601</v>
      </c>
      <c r="CF118">
        <v>27.769935483870999</v>
      </c>
      <c r="CG118">
        <v>27.515135483870999</v>
      </c>
      <c r="CH118">
        <v>999.9</v>
      </c>
      <c r="CI118">
        <v>0</v>
      </c>
      <c r="CJ118">
        <v>0</v>
      </c>
      <c r="CK118">
        <v>10001.4935483871</v>
      </c>
      <c r="CL118">
        <v>0</v>
      </c>
      <c r="CM118">
        <v>0.21165100000000001</v>
      </c>
      <c r="CN118">
        <v>0</v>
      </c>
      <c r="CO118">
        <v>0</v>
      </c>
      <c r="CP118">
        <v>0</v>
      </c>
      <c r="CQ118">
        <v>0</v>
      </c>
      <c r="CR118">
        <v>1.1612903225806499</v>
      </c>
      <c r="CS118">
        <v>0</v>
      </c>
      <c r="CT118">
        <v>150.62580645161299</v>
      </c>
      <c r="CU118">
        <v>-1.48064516129032</v>
      </c>
      <c r="CV118">
        <v>38.098580645161299</v>
      </c>
      <c r="CW118">
        <v>43.25</v>
      </c>
      <c r="CX118">
        <v>40.628677419354801</v>
      </c>
      <c r="CY118">
        <v>42.082322580645197</v>
      </c>
      <c r="CZ118">
        <v>39.008000000000003</v>
      </c>
      <c r="DA118">
        <v>0</v>
      </c>
      <c r="DB118">
        <v>0</v>
      </c>
      <c r="DC118">
        <v>0</v>
      </c>
      <c r="DD118">
        <v>13618.2999999523</v>
      </c>
      <c r="DE118">
        <v>1.4269230769230801</v>
      </c>
      <c r="DF118">
        <v>-9.5829062765835999</v>
      </c>
      <c r="DG118">
        <v>-278.25641031579602</v>
      </c>
      <c r="DH118">
        <v>148.038461538462</v>
      </c>
      <c r="DI118">
        <v>15</v>
      </c>
      <c r="DJ118">
        <v>100</v>
      </c>
      <c r="DK118">
        <v>100</v>
      </c>
      <c r="DL118">
        <v>1.9790000000000001</v>
      </c>
      <c r="DM118">
        <v>0.314</v>
      </c>
      <c r="DN118">
        <v>2</v>
      </c>
      <c r="DO118">
        <v>402.959</v>
      </c>
      <c r="DP118">
        <v>599.41600000000005</v>
      </c>
      <c r="DQ118">
        <v>26.178599999999999</v>
      </c>
      <c r="DR118">
        <v>31.749099999999999</v>
      </c>
      <c r="DS118">
        <v>30.0001</v>
      </c>
      <c r="DT118">
        <v>31.738600000000002</v>
      </c>
      <c r="DU118">
        <v>31.786200000000001</v>
      </c>
      <c r="DV118">
        <v>20.933399999999999</v>
      </c>
      <c r="DW118">
        <v>20.986699999999999</v>
      </c>
      <c r="DX118">
        <v>43.574399999999997</v>
      </c>
      <c r="DY118">
        <v>26.1844</v>
      </c>
      <c r="DZ118">
        <v>400</v>
      </c>
      <c r="EA118">
        <v>28.154800000000002</v>
      </c>
      <c r="EB118">
        <v>100.167</v>
      </c>
      <c r="EC118">
        <v>100.55800000000001</v>
      </c>
    </row>
    <row r="119" spans="1:133" x14ac:dyDescent="0.35">
      <c r="A119">
        <v>103</v>
      </c>
      <c r="B119">
        <v>1584030626.5</v>
      </c>
      <c r="C119">
        <v>1050.4000000953699</v>
      </c>
      <c r="D119" t="s">
        <v>444</v>
      </c>
      <c r="E119" t="s">
        <v>445</v>
      </c>
      <c r="F119" t="s">
        <v>233</v>
      </c>
      <c r="G119">
        <v>20200312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1584030618.3064499</v>
      </c>
      <c r="O119">
        <f t="shared" si="43"/>
        <v>6.4764914392728099E-5</v>
      </c>
      <c r="P119">
        <f t="shared" si="44"/>
        <v>-0.12848056234485378</v>
      </c>
      <c r="Q119">
        <f t="shared" si="45"/>
        <v>400.18106451612903</v>
      </c>
      <c r="R119">
        <f t="shared" si="46"/>
        <v>422.87748588891418</v>
      </c>
      <c r="S119">
        <f t="shared" si="47"/>
        <v>42.151426487726432</v>
      </c>
      <c r="T119">
        <f t="shared" si="48"/>
        <v>39.889100946752308</v>
      </c>
      <c r="U119">
        <f t="shared" si="49"/>
        <v>7.1893286292652892E-3</v>
      </c>
      <c r="V119">
        <f t="shared" si="50"/>
        <v>2.252041282210179</v>
      </c>
      <c r="W119">
        <f t="shared" si="51"/>
        <v>7.1766024850989027E-3</v>
      </c>
      <c r="X119">
        <f t="shared" si="52"/>
        <v>4.4865180458960258E-3</v>
      </c>
      <c r="Y119">
        <f t="shared" si="53"/>
        <v>0</v>
      </c>
      <c r="Z119">
        <f t="shared" si="54"/>
        <v>27.719653275771538</v>
      </c>
      <c r="AA119">
        <f t="shared" si="55"/>
        <v>27.484712903225802</v>
      </c>
      <c r="AB119">
        <f t="shared" si="56"/>
        <v>3.6823275446627775</v>
      </c>
      <c r="AC119">
        <f t="shared" si="57"/>
        <v>75.231135233662187</v>
      </c>
      <c r="AD119">
        <f t="shared" si="58"/>
        <v>2.8120957123118604</v>
      </c>
      <c r="AE119">
        <f t="shared" si="59"/>
        <v>3.7379413504497907</v>
      </c>
      <c r="AF119">
        <f t="shared" si="60"/>
        <v>0.87023183235091706</v>
      </c>
      <c r="AG119">
        <f t="shared" si="61"/>
        <v>-2.8561327247193091</v>
      </c>
      <c r="AH119">
        <f t="shared" si="62"/>
        <v>31.129266215564854</v>
      </c>
      <c r="AI119">
        <f t="shared" si="63"/>
        <v>3.0014195337683045</v>
      </c>
      <c r="AJ119">
        <f t="shared" si="64"/>
        <v>31.274553024613851</v>
      </c>
      <c r="AK119">
        <v>-4.1238724142075203E-2</v>
      </c>
      <c r="AL119">
        <v>4.6294080560134399E-2</v>
      </c>
      <c r="AM119">
        <v>3.4588708679640798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52456.945368607783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-0.12848056234485378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1584030618.3064499</v>
      </c>
      <c r="BY119">
        <v>400.18106451612903</v>
      </c>
      <c r="BZ119">
        <v>400.02722580645201</v>
      </c>
      <c r="CA119">
        <v>28.211903225806498</v>
      </c>
      <c r="CB119">
        <v>28.1175</v>
      </c>
      <c r="CC119">
        <v>400.01454838709702</v>
      </c>
      <c r="CD119">
        <v>99.477667741935505</v>
      </c>
      <c r="CE119">
        <v>0.199964419354839</v>
      </c>
      <c r="CF119">
        <v>27.7411064516129</v>
      </c>
      <c r="CG119">
        <v>27.484712903225802</v>
      </c>
      <c r="CH119">
        <v>999.9</v>
      </c>
      <c r="CI119">
        <v>0</v>
      </c>
      <c r="CJ119">
        <v>0</v>
      </c>
      <c r="CK119">
        <v>9997.1370967741896</v>
      </c>
      <c r="CL119">
        <v>0</v>
      </c>
      <c r="CM119">
        <v>0.21165100000000001</v>
      </c>
      <c r="CN119">
        <v>0</v>
      </c>
      <c r="CO119">
        <v>0</v>
      </c>
      <c r="CP119">
        <v>0</v>
      </c>
      <c r="CQ119">
        <v>0</v>
      </c>
      <c r="CR119">
        <v>2.7967741935483899</v>
      </c>
      <c r="CS119">
        <v>0</v>
      </c>
      <c r="CT119">
        <v>115.709677419355</v>
      </c>
      <c r="CU119">
        <v>-2.1709677419354798</v>
      </c>
      <c r="CV119">
        <v>38.102645161290297</v>
      </c>
      <c r="CW119">
        <v>43.249935483870999</v>
      </c>
      <c r="CX119">
        <v>40.6387419354839</v>
      </c>
      <c r="CY119">
        <v>42.076225806451603</v>
      </c>
      <c r="CZ119">
        <v>39.003999999999998</v>
      </c>
      <c r="DA119">
        <v>0</v>
      </c>
      <c r="DB119">
        <v>0</v>
      </c>
      <c r="DC119">
        <v>0</v>
      </c>
      <c r="DD119">
        <v>13628.5</v>
      </c>
      <c r="DE119">
        <v>3.0923076923076902</v>
      </c>
      <c r="DF119">
        <v>24.923077112845501</v>
      </c>
      <c r="DG119">
        <v>-119.603419476605</v>
      </c>
      <c r="DH119">
        <v>115.315384615385</v>
      </c>
      <c r="DI119">
        <v>15</v>
      </c>
      <c r="DJ119">
        <v>100</v>
      </c>
      <c r="DK119">
        <v>100</v>
      </c>
      <c r="DL119">
        <v>1.9790000000000001</v>
      </c>
      <c r="DM119">
        <v>0.314</v>
      </c>
      <c r="DN119">
        <v>2</v>
      </c>
      <c r="DO119">
        <v>403.226</v>
      </c>
      <c r="DP119">
        <v>599.26900000000001</v>
      </c>
      <c r="DQ119">
        <v>26.426100000000002</v>
      </c>
      <c r="DR119">
        <v>31.751899999999999</v>
      </c>
      <c r="DS119">
        <v>29.999600000000001</v>
      </c>
      <c r="DT119">
        <v>31.740100000000002</v>
      </c>
      <c r="DU119">
        <v>31.786200000000001</v>
      </c>
      <c r="DV119">
        <v>20.928599999999999</v>
      </c>
      <c r="DW119">
        <v>20.986699999999999</v>
      </c>
      <c r="DX119">
        <v>43.574399999999997</v>
      </c>
      <c r="DY119">
        <v>26.430599999999998</v>
      </c>
      <c r="DZ119">
        <v>400</v>
      </c>
      <c r="EA119">
        <v>28.034600000000001</v>
      </c>
      <c r="EB119">
        <v>100.169</v>
      </c>
      <c r="EC119">
        <v>100.559</v>
      </c>
    </row>
    <row r="120" spans="1:133" x14ac:dyDescent="0.35">
      <c r="A120">
        <v>104</v>
      </c>
      <c r="B120">
        <v>1584030636.5</v>
      </c>
      <c r="C120">
        <v>1060.4000000953699</v>
      </c>
      <c r="D120" t="s">
        <v>446</v>
      </c>
      <c r="E120" t="s">
        <v>447</v>
      </c>
      <c r="F120" t="s">
        <v>233</v>
      </c>
      <c r="G120">
        <v>20200312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1584030628.3064499</v>
      </c>
      <c r="O120">
        <f t="shared" si="43"/>
        <v>9.3312231434102585E-5</v>
      </c>
      <c r="P120">
        <f t="shared" si="44"/>
        <v>-0.14545458849083162</v>
      </c>
      <c r="Q120">
        <f t="shared" si="45"/>
        <v>400.16899999999998</v>
      </c>
      <c r="R120">
        <f t="shared" si="46"/>
        <v>416.63711057571408</v>
      </c>
      <c r="S120">
        <f t="shared" si="47"/>
        <v>41.529918223519459</v>
      </c>
      <c r="T120">
        <f t="shared" si="48"/>
        <v>39.8883954975188</v>
      </c>
      <c r="U120">
        <f t="shared" si="49"/>
        <v>1.0452432047238025E-2</v>
      </c>
      <c r="V120">
        <f t="shared" si="50"/>
        <v>2.253656221130151</v>
      </c>
      <c r="W120">
        <f t="shared" si="51"/>
        <v>1.0425574408719843E-2</v>
      </c>
      <c r="X120">
        <f t="shared" si="52"/>
        <v>6.5183912619412171E-3</v>
      </c>
      <c r="Y120">
        <f t="shared" si="53"/>
        <v>0</v>
      </c>
      <c r="Z120">
        <f t="shared" si="54"/>
        <v>27.692242585701592</v>
      </c>
      <c r="AA120">
        <f t="shared" si="55"/>
        <v>27.468503225806501</v>
      </c>
      <c r="AB120">
        <f t="shared" si="56"/>
        <v>3.6788359355141305</v>
      </c>
      <c r="AC120">
        <f t="shared" si="57"/>
        <v>75.407823540959782</v>
      </c>
      <c r="AD120">
        <f t="shared" si="58"/>
        <v>2.8157423494776985</v>
      </c>
      <c r="AE120">
        <f t="shared" si="59"/>
        <v>3.7340188554152505</v>
      </c>
      <c r="AF120">
        <f t="shared" si="60"/>
        <v>0.86309358603643194</v>
      </c>
      <c r="AG120">
        <f t="shared" si="61"/>
        <v>-4.1150694062439239</v>
      </c>
      <c r="AH120">
        <f t="shared" si="62"/>
        <v>30.937201867312446</v>
      </c>
      <c r="AI120">
        <f t="shared" si="63"/>
        <v>2.9802551704943538</v>
      </c>
      <c r="AJ120">
        <f t="shared" si="64"/>
        <v>29.802387631562876</v>
      </c>
      <c r="AK120">
        <v>-4.1282250486799302E-2</v>
      </c>
      <c r="AL120">
        <v>4.6342942695204302E-2</v>
      </c>
      <c r="AM120">
        <v>3.4617595824837002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52513.209970873526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-0.14545458849083162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1584030628.3064499</v>
      </c>
      <c r="BY120">
        <v>400.16899999999998</v>
      </c>
      <c r="BZ120">
        <v>400.00683870967703</v>
      </c>
      <c r="CA120">
        <v>28.248135483871</v>
      </c>
      <c r="CB120">
        <v>28.1121290322581</v>
      </c>
      <c r="CC120">
        <v>400.02367741935501</v>
      </c>
      <c r="CD120">
        <v>99.478893548387106</v>
      </c>
      <c r="CE120">
        <v>0.199980870967742</v>
      </c>
      <c r="CF120">
        <v>27.723132258064499</v>
      </c>
      <c r="CG120">
        <v>27.468503225806501</v>
      </c>
      <c r="CH120">
        <v>999.9</v>
      </c>
      <c r="CI120">
        <v>0</v>
      </c>
      <c r="CJ120">
        <v>0</v>
      </c>
      <c r="CK120">
        <v>10007.565483871</v>
      </c>
      <c r="CL120">
        <v>0</v>
      </c>
      <c r="CM120">
        <v>0.21165100000000001</v>
      </c>
      <c r="CN120">
        <v>0</v>
      </c>
      <c r="CO120">
        <v>0</v>
      </c>
      <c r="CP120">
        <v>0</v>
      </c>
      <c r="CQ120">
        <v>0</v>
      </c>
      <c r="CR120">
        <v>5.1548387096774198</v>
      </c>
      <c r="CS120">
        <v>0</v>
      </c>
      <c r="CT120">
        <v>106.38709677419401</v>
      </c>
      <c r="CU120">
        <v>-1.9483870967741901</v>
      </c>
      <c r="CV120">
        <v>38.100612903225802</v>
      </c>
      <c r="CW120">
        <v>43.253999999999998</v>
      </c>
      <c r="CX120">
        <v>40.644838709677401</v>
      </c>
      <c r="CY120">
        <v>42.070129032258102</v>
      </c>
      <c r="CZ120">
        <v>39</v>
      </c>
      <c r="DA120">
        <v>0</v>
      </c>
      <c r="DB120">
        <v>0</v>
      </c>
      <c r="DC120">
        <v>0</v>
      </c>
      <c r="DD120">
        <v>13638.1000001431</v>
      </c>
      <c r="DE120">
        <v>4.7269230769230797</v>
      </c>
      <c r="DF120">
        <v>4.9333337764557896</v>
      </c>
      <c r="DG120">
        <v>1.0153848381369499</v>
      </c>
      <c r="DH120">
        <v>105.503846153846</v>
      </c>
      <c r="DI120">
        <v>15</v>
      </c>
      <c r="DJ120">
        <v>100</v>
      </c>
      <c r="DK120">
        <v>100</v>
      </c>
      <c r="DL120">
        <v>1.9790000000000001</v>
      </c>
      <c r="DM120">
        <v>0.314</v>
      </c>
      <c r="DN120">
        <v>2</v>
      </c>
      <c r="DO120">
        <v>403.18</v>
      </c>
      <c r="DP120">
        <v>599.24800000000005</v>
      </c>
      <c r="DQ120">
        <v>26.483000000000001</v>
      </c>
      <c r="DR120">
        <v>31.751899999999999</v>
      </c>
      <c r="DS120">
        <v>30.000299999999999</v>
      </c>
      <c r="DT120">
        <v>31.7393</v>
      </c>
      <c r="DU120">
        <v>31.786200000000001</v>
      </c>
      <c r="DV120">
        <v>20.928999999999998</v>
      </c>
      <c r="DW120">
        <v>21.280999999999999</v>
      </c>
      <c r="DX120">
        <v>43.574399999999997</v>
      </c>
      <c r="DY120">
        <v>26.4754</v>
      </c>
      <c r="DZ120">
        <v>400</v>
      </c>
      <c r="EA120">
        <v>27.945799999999998</v>
      </c>
      <c r="EB120">
        <v>100.172</v>
      </c>
      <c r="EC120">
        <v>100.557</v>
      </c>
    </row>
    <row r="121" spans="1:133" x14ac:dyDescent="0.35">
      <c r="A121">
        <v>105</v>
      </c>
      <c r="B121">
        <v>1584030646.5</v>
      </c>
      <c r="C121">
        <v>1070.4000000953699</v>
      </c>
      <c r="D121" t="s">
        <v>448</v>
      </c>
      <c r="E121" t="s">
        <v>449</v>
      </c>
      <c r="F121" t="s">
        <v>233</v>
      </c>
      <c r="G121">
        <v>20200312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1584030638.3064499</v>
      </c>
      <c r="O121">
        <f t="shared" si="43"/>
        <v>1.4276842592267716E-4</v>
      </c>
      <c r="P121">
        <f t="shared" si="44"/>
        <v>-0.17223735758038269</v>
      </c>
      <c r="Q121">
        <f t="shared" si="45"/>
        <v>400.18758064516101</v>
      </c>
      <c r="R121">
        <f t="shared" si="46"/>
        <v>411.60982254326132</v>
      </c>
      <c r="S121">
        <f t="shared" si="47"/>
        <v>41.02889990203964</v>
      </c>
      <c r="T121">
        <f t="shared" si="48"/>
        <v>39.890341019750608</v>
      </c>
      <c r="U121">
        <f t="shared" si="49"/>
        <v>1.6063469201370466E-2</v>
      </c>
      <c r="V121">
        <f t="shared" si="50"/>
        <v>2.2520391687588472</v>
      </c>
      <c r="W121">
        <f t="shared" si="51"/>
        <v>1.6000085741033596E-2</v>
      </c>
      <c r="X121">
        <f t="shared" si="52"/>
        <v>1.0005727412297834E-2</v>
      </c>
      <c r="Y121">
        <f t="shared" si="53"/>
        <v>0</v>
      </c>
      <c r="Z121">
        <f t="shared" si="54"/>
        <v>27.672136495803734</v>
      </c>
      <c r="AA121">
        <f t="shared" si="55"/>
        <v>27.4659935483871</v>
      </c>
      <c r="AB121">
        <f t="shared" si="56"/>
        <v>3.6782956024697655</v>
      </c>
      <c r="AC121">
        <f t="shared" si="57"/>
        <v>75.480420973156882</v>
      </c>
      <c r="AD121">
        <f t="shared" si="58"/>
        <v>2.8178434914978157</v>
      </c>
      <c r="AE121">
        <f t="shared" si="59"/>
        <v>3.7332111495508564</v>
      </c>
      <c r="AF121">
        <f t="shared" si="60"/>
        <v>0.86045211097194985</v>
      </c>
      <c r="AG121">
        <f t="shared" si="61"/>
        <v>-6.2960875831900625</v>
      </c>
      <c r="AH121">
        <f t="shared" si="62"/>
        <v>30.770092663259373</v>
      </c>
      <c r="AI121">
        <f t="shared" si="63"/>
        <v>2.966193551757295</v>
      </c>
      <c r="AJ121">
        <f t="shared" si="64"/>
        <v>27.440198631826604</v>
      </c>
      <c r="AK121">
        <v>-4.1238667198210899E-2</v>
      </c>
      <c r="AL121">
        <v>4.62940166356582E-2</v>
      </c>
      <c r="AM121">
        <v>3.4588670880804901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52460.688210894827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-0.17223735758038269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1584030638.3064499</v>
      </c>
      <c r="BY121">
        <v>400.18758064516101</v>
      </c>
      <c r="BZ121">
        <v>400.014935483871</v>
      </c>
      <c r="CA121">
        <v>28.269148387096799</v>
      </c>
      <c r="CB121">
        <v>28.061061290322598</v>
      </c>
      <c r="CC121">
        <v>400.02235483870999</v>
      </c>
      <c r="CD121">
        <v>99.479106451612907</v>
      </c>
      <c r="CE121">
        <v>0.20000141935483901</v>
      </c>
      <c r="CF121">
        <v>27.719429032258098</v>
      </c>
      <c r="CG121">
        <v>27.4659935483871</v>
      </c>
      <c r="CH121">
        <v>999.9</v>
      </c>
      <c r="CI121">
        <v>0</v>
      </c>
      <c r="CJ121">
        <v>0</v>
      </c>
      <c r="CK121">
        <v>9996.9787096774198</v>
      </c>
      <c r="CL121">
        <v>0</v>
      </c>
      <c r="CM121">
        <v>0.21165100000000001</v>
      </c>
      <c r="CN121">
        <v>0</v>
      </c>
      <c r="CO121">
        <v>0</v>
      </c>
      <c r="CP121">
        <v>0</v>
      </c>
      <c r="CQ121">
        <v>0</v>
      </c>
      <c r="CR121">
        <v>4.3483870967741902</v>
      </c>
      <c r="CS121">
        <v>0</v>
      </c>
      <c r="CT121">
        <v>109.10967741935499</v>
      </c>
      <c r="CU121">
        <v>-1.8096774193548399</v>
      </c>
      <c r="CV121">
        <v>38.078258064516099</v>
      </c>
      <c r="CW121">
        <v>43.25</v>
      </c>
      <c r="CX121">
        <v>40.644935483871002</v>
      </c>
      <c r="CY121">
        <v>42.0843548387097</v>
      </c>
      <c r="CZ121">
        <v>39.003999999999998</v>
      </c>
      <c r="DA121">
        <v>0</v>
      </c>
      <c r="DB121">
        <v>0</v>
      </c>
      <c r="DC121">
        <v>0</v>
      </c>
      <c r="DD121">
        <v>13648.2999999523</v>
      </c>
      <c r="DE121">
        <v>4.12307692307692</v>
      </c>
      <c r="DF121">
        <v>-2.9401705578999802</v>
      </c>
      <c r="DG121">
        <v>38.314529624803797</v>
      </c>
      <c r="DH121">
        <v>108.94230769230801</v>
      </c>
      <c r="DI121">
        <v>15</v>
      </c>
      <c r="DJ121">
        <v>100</v>
      </c>
      <c r="DK121">
        <v>100</v>
      </c>
      <c r="DL121">
        <v>1.9790000000000001</v>
      </c>
      <c r="DM121">
        <v>0.314</v>
      </c>
      <c r="DN121">
        <v>2</v>
      </c>
      <c r="DO121">
        <v>403.23399999999998</v>
      </c>
      <c r="DP121">
        <v>599.08000000000004</v>
      </c>
      <c r="DQ121">
        <v>26.5169</v>
      </c>
      <c r="DR121">
        <v>31.7546</v>
      </c>
      <c r="DS121">
        <v>30</v>
      </c>
      <c r="DT121">
        <v>31.741399999999999</v>
      </c>
      <c r="DU121">
        <v>31.786200000000001</v>
      </c>
      <c r="DV121">
        <v>20.924900000000001</v>
      </c>
      <c r="DW121">
        <v>21.567</v>
      </c>
      <c r="DX121">
        <v>43.574399999999997</v>
      </c>
      <c r="DY121">
        <v>26.5215</v>
      </c>
      <c r="DZ121">
        <v>400</v>
      </c>
      <c r="EA121">
        <v>27.8932</v>
      </c>
      <c r="EB121">
        <v>100.166</v>
      </c>
      <c r="EC121">
        <v>100.557</v>
      </c>
    </row>
    <row r="122" spans="1:133" x14ac:dyDescent="0.35">
      <c r="A122">
        <v>106</v>
      </c>
      <c r="B122">
        <v>1584030656.5</v>
      </c>
      <c r="C122">
        <v>1080.4000000953699</v>
      </c>
      <c r="D122" t="s">
        <v>450</v>
      </c>
      <c r="E122" t="s">
        <v>451</v>
      </c>
      <c r="F122" t="s">
        <v>233</v>
      </c>
      <c r="G122">
        <v>20200312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1584030648.3064499</v>
      </c>
      <c r="O122">
        <f t="shared" si="43"/>
        <v>1.8308162395846758E-4</v>
      </c>
      <c r="P122">
        <f t="shared" si="44"/>
        <v>-0.16625915318767712</v>
      </c>
      <c r="Q122">
        <f t="shared" si="45"/>
        <v>400.190838709677</v>
      </c>
      <c r="R122">
        <f t="shared" si="46"/>
        <v>407.40324553250554</v>
      </c>
      <c r="S122">
        <f t="shared" si="47"/>
        <v>40.609549635911272</v>
      </c>
      <c r="T122">
        <f t="shared" si="48"/>
        <v>39.890624109230188</v>
      </c>
      <c r="U122">
        <f t="shared" si="49"/>
        <v>2.0571721856498859E-2</v>
      </c>
      <c r="V122">
        <f t="shared" si="50"/>
        <v>2.2528212943565364</v>
      </c>
      <c r="W122">
        <f t="shared" si="51"/>
        <v>2.0467928464100529E-2</v>
      </c>
      <c r="X122">
        <f t="shared" si="52"/>
        <v>1.2801736956140307E-2</v>
      </c>
      <c r="Y122">
        <f t="shared" si="53"/>
        <v>0</v>
      </c>
      <c r="Z122">
        <f t="shared" si="54"/>
        <v>27.657375928963031</v>
      </c>
      <c r="AA122">
        <f t="shared" si="55"/>
        <v>27.4663161290323</v>
      </c>
      <c r="AB122">
        <f t="shared" si="56"/>
        <v>3.6783650501386642</v>
      </c>
      <c r="AC122">
        <f t="shared" si="57"/>
        <v>75.43197475957497</v>
      </c>
      <c r="AD122">
        <f t="shared" si="58"/>
        <v>2.8158003437337729</v>
      </c>
      <c r="AE122">
        <f t="shared" si="59"/>
        <v>3.7329002093722181</v>
      </c>
      <c r="AF122">
        <f t="shared" si="60"/>
        <v>0.86256470640489136</v>
      </c>
      <c r="AG122">
        <f t="shared" si="61"/>
        <v>-8.0738996165684203</v>
      </c>
      <c r="AH122">
        <f t="shared" si="62"/>
        <v>30.568430228383814</v>
      </c>
      <c r="AI122">
        <f t="shared" si="63"/>
        <v>2.945714310924457</v>
      </c>
      <c r="AJ122">
        <f t="shared" si="64"/>
        <v>25.440244922739851</v>
      </c>
      <c r="AK122">
        <v>-4.1259743741250701E-2</v>
      </c>
      <c r="AL122">
        <v>4.63176769016269E-2</v>
      </c>
      <c r="AM122">
        <v>3.4602660076317999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52486.652008698933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-0.16625915318767712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1584030648.3064499</v>
      </c>
      <c r="BY122">
        <v>400.190838709677</v>
      </c>
      <c r="BZ122">
        <v>400.05135483870998</v>
      </c>
      <c r="CA122">
        <v>28.248680645161301</v>
      </c>
      <c r="CB122">
        <v>27.981822580645201</v>
      </c>
      <c r="CC122">
        <v>400.00996774193499</v>
      </c>
      <c r="CD122">
        <v>99.479051612903206</v>
      </c>
      <c r="CE122">
        <v>0.19995212903225801</v>
      </c>
      <c r="CF122">
        <v>27.718003225806399</v>
      </c>
      <c r="CG122">
        <v>27.4663161290323</v>
      </c>
      <c r="CH122">
        <v>999.9</v>
      </c>
      <c r="CI122">
        <v>0</v>
      </c>
      <c r="CJ122">
        <v>0</v>
      </c>
      <c r="CK122">
        <v>10002.0935483871</v>
      </c>
      <c r="CL122">
        <v>0</v>
      </c>
      <c r="CM122">
        <v>0.21165100000000001</v>
      </c>
      <c r="CN122">
        <v>0</v>
      </c>
      <c r="CO122">
        <v>0</v>
      </c>
      <c r="CP122">
        <v>0</v>
      </c>
      <c r="CQ122">
        <v>0</v>
      </c>
      <c r="CR122">
        <v>3.6870967741935501</v>
      </c>
      <c r="CS122">
        <v>0</v>
      </c>
      <c r="CT122">
        <v>126.95161290322601</v>
      </c>
      <c r="CU122">
        <v>-1.2064516129032301</v>
      </c>
      <c r="CV122">
        <v>38.072161290322597</v>
      </c>
      <c r="CW122">
        <v>43.237806451612897</v>
      </c>
      <c r="CX122">
        <v>40.642806451612898</v>
      </c>
      <c r="CY122">
        <v>42.072161290322597</v>
      </c>
      <c r="CZ122">
        <v>39.008000000000003</v>
      </c>
      <c r="DA122">
        <v>0</v>
      </c>
      <c r="DB122">
        <v>0</v>
      </c>
      <c r="DC122">
        <v>0</v>
      </c>
      <c r="DD122">
        <v>13658.5</v>
      </c>
      <c r="DE122">
        <v>4.10769230769231</v>
      </c>
      <c r="DF122">
        <v>7.2547008569863296</v>
      </c>
      <c r="DG122">
        <v>243.11794886551601</v>
      </c>
      <c r="DH122">
        <v>127.976923076923</v>
      </c>
      <c r="DI122">
        <v>15</v>
      </c>
      <c r="DJ122">
        <v>100</v>
      </c>
      <c r="DK122">
        <v>100</v>
      </c>
      <c r="DL122">
        <v>1.9790000000000001</v>
      </c>
      <c r="DM122">
        <v>0.314</v>
      </c>
      <c r="DN122">
        <v>2</v>
      </c>
      <c r="DO122">
        <v>403.30700000000002</v>
      </c>
      <c r="DP122">
        <v>599.01700000000005</v>
      </c>
      <c r="DQ122">
        <v>26.562999999999999</v>
      </c>
      <c r="DR122">
        <v>31.7546</v>
      </c>
      <c r="DS122">
        <v>30</v>
      </c>
      <c r="DT122">
        <v>31.74</v>
      </c>
      <c r="DU122">
        <v>31.786200000000001</v>
      </c>
      <c r="DV122">
        <v>20.920999999999999</v>
      </c>
      <c r="DW122">
        <v>21.839200000000002</v>
      </c>
      <c r="DX122">
        <v>43.574399999999997</v>
      </c>
      <c r="DY122">
        <v>26.5687</v>
      </c>
      <c r="DZ122">
        <v>400</v>
      </c>
      <c r="EA122">
        <v>27.863199999999999</v>
      </c>
      <c r="EB122">
        <v>100.16500000000001</v>
      </c>
      <c r="EC122">
        <v>100.556</v>
      </c>
    </row>
    <row r="123" spans="1:133" x14ac:dyDescent="0.35">
      <c r="A123">
        <v>107</v>
      </c>
      <c r="B123">
        <v>1584030666.5</v>
      </c>
      <c r="C123">
        <v>1090.4000000953699</v>
      </c>
      <c r="D123" t="s">
        <v>452</v>
      </c>
      <c r="E123" t="s">
        <v>453</v>
      </c>
      <c r="F123" t="s">
        <v>233</v>
      </c>
      <c r="G123">
        <v>20200312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1584030658.3064499</v>
      </c>
      <c r="O123">
        <f t="shared" si="43"/>
        <v>1.9315819754310527E-4</v>
      </c>
      <c r="P123">
        <f t="shared" si="44"/>
        <v>-0.18082910455079376</v>
      </c>
      <c r="Q123">
        <f t="shared" si="45"/>
        <v>400.16816129032298</v>
      </c>
      <c r="R123">
        <f t="shared" si="46"/>
        <v>407.82119710066905</v>
      </c>
      <c r="S123">
        <f t="shared" si="47"/>
        <v>40.651604771291915</v>
      </c>
      <c r="T123">
        <f t="shared" si="48"/>
        <v>39.888750389826463</v>
      </c>
      <c r="U123">
        <f t="shared" si="49"/>
        <v>2.158883583262575E-2</v>
      </c>
      <c r="V123">
        <f t="shared" si="50"/>
        <v>2.2531262780630437</v>
      </c>
      <c r="W123">
        <f t="shared" si="51"/>
        <v>2.1474571289507652E-2</v>
      </c>
      <c r="X123">
        <f t="shared" si="52"/>
        <v>1.3431822749531655E-2</v>
      </c>
      <c r="Y123">
        <f t="shared" si="53"/>
        <v>0</v>
      </c>
      <c r="Z123">
        <f t="shared" si="54"/>
        <v>27.658424643196597</v>
      </c>
      <c r="AA123">
        <f t="shared" si="55"/>
        <v>27.472696774193601</v>
      </c>
      <c r="AB123">
        <f t="shared" si="56"/>
        <v>3.6797389602163868</v>
      </c>
      <c r="AC123">
        <f t="shared" si="57"/>
        <v>75.320033665644473</v>
      </c>
      <c r="AD123">
        <f t="shared" si="58"/>
        <v>2.8123407750497162</v>
      </c>
      <c r="AE123">
        <f t="shared" si="59"/>
        <v>3.7338549097495979</v>
      </c>
      <c r="AF123">
        <f t="shared" si="60"/>
        <v>0.86739818516667055</v>
      </c>
      <c r="AG123">
        <f t="shared" si="61"/>
        <v>-8.5182765116509422</v>
      </c>
      <c r="AH123">
        <f t="shared" si="62"/>
        <v>30.329235610236807</v>
      </c>
      <c r="AI123">
        <f t="shared" si="63"/>
        <v>2.9224256813495182</v>
      </c>
      <c r="AJ123">
        <f t="shared" si="64"/>
        <v>24.733384779935385</v>
      </c>
      <c r="AK123">
        <v>-4.1267964172194402E-2</v>
      </c>
      <c r="AL123">
        <v>4.6326905055510403E-2</v>
      </c>
      <c r="AM123">
        <v>3.46081155792898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52495.936797129521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-0.18082910455079376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1584030658.3064499</v>
      </c>
      <c r="BY123">
        <v>400.16816129032298</v>
      </c>
      <c r="BZ123">
        <v>400.012870967742</v>
      </c>
      <c r="CA123">
        <v>28.213699999999999</v>
      </c>
      <c r="CB123">
        <v>27.9321548387097</v>
      </c>
      <c r="CC123">
        <v>400.02496774193497</v>
      </c>
      <c r="CD123">
        <v>99.479974193548401</v>
      </c>
      <c r="CE123">
        <v>0.19999600000000001</v>
      </c>
      <c r="CF123">
        <v>27.722380645161302</v>
      </c>
      <c r="CG123">
        <v>27.472696774193601</v>
      </c>
      <c r="CH123">
        <v>999.9</v>
      </c>
      <c r="CI123">
        <v>0</v>
      </c>
      <c r="CJ123">
        <v>0</v>
      </c>
      <c r="CK123">
        <v>10003.9935483871</v>
      </c>
      <c r="CL123">
        <v>0</v>
      </c>
      <c r="CM123">
        <v>0.21165100000000001</v>
      </c>
      <c r="CN123">
        <v>0</v>
      </c>
      <c r="CO123">
        <v>0</v>
      </c>
      <c r="CP123">
        <v>0</v>
      </c>
      <c r="CQ123">
        <v>0</v>
      </c>
      <c r="CR123">
        <v>3.0258064516129002</v>
      </c>
      <c r="CS123">
        <v>0</v>
      </c>
      <c r="CT123">
        <v>139.129032258065</v>
      </c>
      <c r="CU123">
        <v>-1.89032258064516</v>
      </c>
      <c r="CV123">
        <v>38.061999999999998</v>
      </c>
      <c r="CW123">
        <v>43.241870967741903</v>
      </c>
      <c r="CX123">
        <v>40.626677419354799</v>
      </c>
      <c r="CY123">
        <v>42.066064516129003</v>
      </c>
      <c r="CZ123">
        <v>39.003999999999998</v>
      </c>
      <c r="DA123">
        <v>0</v>
      </c>
      <c r="DB123">
        <v>0</v>
      </c>
      <c r="DC123">
        <v>0</v>
      </c>
      <c r="DD123">
        <v>13668.1000001431</v>
      </c>
      <c r="DE123">
        <v>3.0346153846153801</v>
      </c>
      <c r="DF123">
        <v>-7.8735041782327997</v>
      </c>
      <c r="DG123">
        <v>-138.837607793828</v>
      </c>
      <c r="DH123">
        <v>139.93076923076899</v>
      </c>
      <c r="DI123">
        <v>15</v>
      </c>
      <c r="DJ123">
        <v>100</v>
      </c>
      <c r="DK123">
        <v>100</v>
      </c>
      <c r="DL123">
        <v>1.9790000000000001</v>
      </c>
      <c r="DM123">
        <v>0.314</v>
      </c>
      <c r="DN123">
        <v>2</v>
      </c>
      <c r="DO123">
        <v>403.31099999999998</v>
      </c>
      <c r="DP123">
        <v>598.904</v>
      </c>
      <c r="DQ123">
        <v>26.605799999999999</v>
      </c>
      <c r="DR123">
        <v>31.7546</v>
      </c>
      <c r="DS123">
        <v>30.0001</v>
      </c>
      <c r="DT123">
        <v>31.738600000000002</v>
      </c>
      <c r="DU123">
        <v>31.7834</v>
      </c>
      <c r="DV123">
        <v>20.923200000000001</v>
      </c>
      <c r="DW123">
        <v>21.839200000000002</v>
      </c>
      <c r="DX123">
        <v>43.574399999999997</v>
      </c>
      <c r="DY123">
        <v>26.6084</v>
      </c>
      <c r="DZ123">
        <v>400</v>
      </c>
      <c r="EA123">
        <v>27.845300000000002</v>
      </c>
      <c r="EB123">
        <v>100.16800000000001</v>
      </c>
      <c r="EC123">
        <v>100.55500000000001</v>
      </c>
    </row>
    <row r="124" spans="1:133" x14ac:dyDescent="0.35">
      <c r="A124">
        <v>108</v>
      </c>
      <c r="B124">
        <v>1584030676.5</v>
      </c>
      <c r="C124">
        <v>1100.4000000953699</v>
      </c>
      <c r="D124" t="s">
        <v>454</v>
      </c>
      <c r="E124" t="s">
        <v>455</v>
      </c>
      <c r="F124" t="s">
        <v>233</v>
      </c>
      <c r="G124">
        <v>20200312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1584030668.3064499</v>
      </c>
      <c r="O124">
        <f t="shared" si="43"/>
        <v>1.9236858408728231E-4</v>
      </c>
      <c r="P124">
        <f t="shared" si="44"/>
        <v>-0.18586207840663016</v>
      </c>
      <c r="Q124">
        <f t="shared" si="45"/>
        <v>400.14280645161301</v>
      </c>
      <c r="R124">
        <f t="shared" si="46"/>
        <v>408.26174045470731</v>
      </c>
      <c r="S124">
        <f t="shared" si="47"/>
        <v>40.695594688522334</v>
      </c>
      <c r="T124">
        <f t="shared" si="48"/>
        <v>39.886298066397529</v>
      </c>
      <c r="U124">
        <f t="shared" si="49"/>
        <v>2.1400790396526197E-2</v>
      </c>
      <c r="V124">
        <f t="shared" si="50"/>
        <v>2.2521291839760513</v>
      </c>
      <c r="W124">
        <f t="shared" si="51"/>
        <v>2.1288452723429548E-2</v>
      </c>
      <c r="X124">
        <f t="shared" si="52"/>
        <v>1.3315326782602582E-2</v>
      </c>
      <c r="Y124">
        <f t="shared" si="53"/>
        <v>0</v>
      </c>
      <c r="Z124">
        <f t="shared" si="54"/>
        <v>27.667415700706254</v>
      </c>
      <c r="AA124">
        <f t="shared" si="55"/>
        <v>27.477319354838698</v>
      </c>
      <c r="AB124">
        <f t="shared" si="56"/>
        <v>3.6807345954280457</v>
      </c>
      <c r="AC124">
        <f t="shared" si="57"/>
        <v>75.200636094877353</v>
      </c>
      <c r="AD124">
        <f t="shared" si="58"/>
        <v>2.809319005177247</v>
      </c>
      <c r="AE124">
        <f t="shared" si="59"/>
        <v>3.7357649496911858</v>
      </c>
      <c r="AF124">
        <f t="shared" si="60"/>
        <v>0.87141559025079873</v>
      </c>
      <c r="AG124">
        <f t="shared" si="61"/>
        <v>-8.4834545582491501</v>
      </c>
      <c r="AH124">
        <f t="shared" si="62"/>
        <v>30.817539273486751</v>
      </c>
      <c r="AI124">
        <f t="shared" si="63"/>
        <v>2.9709900434580407</v>
      </c>
      <c r="AJ124">
        <f t="shared" si="64"/>
        <v>25.305074758695643</v>
      </c>
      <c r="AK124">
        <v>-4.12410925698911E-2</v>
      </c>
      <c r="AL124">
        <v>4.6296739327843402E-2</v>
      </c>
      <c r="AM124">
        <v>3.4590280805250702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52461.628492501877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-0.18586207840663016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1584030668.3064499</v>
      </c>
      <c r="BY124">
        <v>400.14280645161301</v>
      </c>
      <c r="BZ124">
        <v>399.97948387096801</v>
      </c>
      <c r="CA124">
        <v>28.1833322580645</v>
      </c>
      <c r="CB124">
        <v>27.902925806451599</v>
      </c>
      <c r="CC124">
        <v>400.02003225806499</v>
      </c>
      <c r="CD124">
        <v>99.480177419354803</v>
      </c>
      <c r="CE124">
        <v>0.19998032258064499</v>
      </c>
      <c r="CF124">
        <v>27.731135483871</v>
      </c>
      <c r="CG124">
        <v>27.477319354838698</v>
      </c>
      <c r="CH124">
        <v>999.9</v>
      </c>
      <c r="CI124">
        <v>0</v>
      </c>
      <c r="CJ124">
        <v>0</v>
      </c>
      <c r="CK124">
        <v>9997.4590322580698</v>
      </c>
      <c r="CL124">
        <v>0</v>
      </c>
      <c r="CM124">
        <v>0.21165100000000001</v>
      </c>
      <c r="CN124">
        <v>0</v>
      </c>
      <c r="CO124">
        <v>0</v>
      </c>
      <c r="CP124">
        <v>0</v>
      </c>
      <c r="CQ124">
        <v>0</v>
      </c>
      <c r="CR124">
        <v>3.0709677419354802</v>
      </c>
      <c r="CS124">
        <v>0</v>
      </c>
      <c r="CT124">
        <v>116.62258064516099</v>
      </c>
      <c r="CU124">
        <v>-1.8096774193548399</v>
      </c>
      <c r="CV124">
        <v>38.066064516129003</v>
      </c>
      <c r="CW124">
        <v>43.243903225806498</v>
      </c>
      <c r="CX124">
        <v>40.608548387096803</v>
      </c>
      <c r="CY124">
        <v>42.070129032258102</v>
      </c>
      <c r="CZ124">
        <v>39</v>
      </c>
      <c r="DA124">
        <v>0</v>
      </c>
      <c r="DB124">
        <v>0</v>
      </c>
      <c r="DC124">
        <v>0</v>
      </c>
      <c r="DD124">
        <v>13678.2999999523</v>
      </c>
      <c r="DE124">
        <v>3.1115384615384598</v>
      </c>
      <c r="DF124">
        <v>10.7658117078345</v>
      </c>
      <c r="DG124">
        <v>-156.32478632354699</v>
      </c>
      <c r="DH124">
        <v>114.96538461538501</v>
      </c>
      <c r="DI124">
        <v>15</v>
      </c>
      <c r="DJ124">
        <v>100</v>
      </c>
      <c r="DK124">
        <v>100</v>
      </c>
      <c r="DL124">
        <v>1.9790000000000001</v>
      </c>
      <c r="DM124">
        <v>0.314</v>
      </c>
      <c r="DN124">
        <v>2</v>
      </c>
      <c r="DO124">
        <v>403.16199999999998</v>
      </c>
      <c r="DP124">
        <v>599.00900000000001</v>
      </c>
      <c r="DQ124">
        <v>26.6388</v>
      </c>
      <c r="DR124">
        <v>31.7546</v>
      </c>
      <c r="DS124">
        <v>30.0001</v>
      </c>
      <c r="DT124">
        <v>31.738600000000002</v>
      </c>
      <c r="DU124">
        <v>31.7834</v>
      </c>
      <c r="DV124">
        <v>20.9269</v>
      </c>
      <c r="DW124">
        <v>21.839200000000002</v>
      </c>
      <c r="DX124">
        <v>43.201900000000002</v>
      </c>
      <c r="DY124">
        <v>26.640699999999999</v>
      </c>
      <c r="DZ124">
        <v>400</v>
      </c>
      <c r="EA124">
        <v>27.8429</v>
      </c>
      <c r="EB124">
        <v>100.16800000000001</v>
      </c>
      <c r="EC124">
        <v>100.55800000000001</v>
      </c>
    </row>
    <row r="125" spans="1:133" x14ac:dyDescent="0.35">
      <c r="A125">
        <v>109</v>
      </c>
      <c r="B125">
        <v>1584030686.5</v>
      </c>
      <c r="C125">
        <v>1110.4000000953699</v>
      </c>
      <c r="D125" t="s">
        <v>456</v>
      </c>
      <c r="E125" t="s">
        <v>457</v>
      </c>
      <c r="F125" t="s">
        <v>233</v>
      </c>
      <c r="G125">
        <v>20200312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1584030678.3064499</v>
      </c>
      <c r="O125">
        <f t="shared" si="43"/>
        <v>1.9158437570607076E-4</v>
      </c>
      <c r="P125">
        <f t="shared" si="44"/>
        <v>-0.18162850572359629</v>
      </c>
      <c r="Q125">
        <f t="shared" si="45"/>
        <v>400.119129032258</v>
      </c>
      <c r="R125">
        <f t="shared" si="46"/>
        <v>408.00868121366631</v>
      </c>
      <c r="S125">
        <f t="shared" si="47"/>
        <v>40.669859416212823</v>
      </c>
      <c r="T125">
        <f t="shared" si="48"/>
        <v>39.883437477541577</v>
      </c>
      <c r="U125">
        <f t="shared" si="49"/>
        <v>2.1229790870185773E-2</v>
      </c>
      <c r="V125">
        <f t="shared" si="50"/>
        <v>2.2514770095680223</v>
      </c>
      <c r="W125">
        <f t="shared" si="51"/>
        <v>2.1119204407622681E-2</v>
      </c>
      <c r="X125">
        <f t="shared" si="52"/>
        <v>1.320939038350495E-2</v>
      </c>
      <c r="Y125">
        <f t="shared" si="53"/>
        <v>0</v>
      </c>
      <c r="Z125">
        <f t="shared" si="54"/>
        <v>27.675465583668331</v>
      </c>
      <c r="AA125">
        <f t="shared" si="55"/>
        <v>27.4800516129032</v>
      </c>
      <c r="AB125">
        <f t="shared" si="56"/>
        <v>3.6813231937719997</v>
      </c>
      <c r="AC125">
        <f t="shared" si="57"/>
        <v>75.09109515224543</v>
      </c>
      <c r="AD125">
        <f t="shared" si="58"/>
        <v>2.8065062524063702</v>
      </c>
      <c r="AE125">
        <f t="shared" si="59"/>
        <v>3.7374687993513005</v>
      </c>
      <c r="AF125">
        <f t="shared" si="60"/>
        <v>0.87481694136562949</v>
      </c>
      <c r="AG125">
        <f t="shared" si="61"/>
        <v>-8.4488709686377206</v>
      </c>
      <c r="AH125">
        <f t="shared" si="62"/>
        <v>31.424528968047714</v>
      </c>
      <c r="AI125">
        <f t="shared" si="63"/>
        <v>3.0305443087522566</v>
      </c>
      <c r="AJ125">
        <f t="shared" si="64"/>
        <v>26.006202308162251</v>
      </c>
      <c r="AK125">
        <v>-4.1223522358291499E-2</v>
      </c>
      <c r="AL125">
        <v>4.6277015226087799E-2</v>
      </c>
      <c r="AM125">
        <v>3.45786172310999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52438.800533285073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-0.18162850572359629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1584030678.3064499</v>
      </c>
      <c r="BY125">
        <v>400.119129032258</v>
      </c>
      <c r="BZ125">
        <v>399.961677419355</v>
      </c>
      <c r="CA125">
        <v>28.1554677419355</v>
      </c>
      <c r="CB125">
        <v>27.8761935483871</v>
      </c>
      <c r="CC125">
        <v>400.01596774193598</v>
      </c>
      <c r="CD125">
        <v>99.478919354838695</v>
      </c>
      <c r="CE125">
        <v>0.199987709677419</v>
      </c>
      <c r="CF125">
        <v>27.738941935483901</v>
      </c>
      <c r="CG125">
        <v>27.4800516129032</v>
      </c>
      <c r="CH125">
        <v>999.9</v>
      </c>
      <c r="CI125">
        <v>0</v>
      </c>
      <c r="CJ125">
        <v>0</v>
      </c>
      <c r="CK125">
        <v>9993.3261290322607</v>
      </c>
      <c r="CL125">
        <v>0</v>
      </c>
      <c r="CM125">
        <v>0.21165100000000001</v>
      </c>
      <c r="CN125">
        <v>0</v>
      </c>
      <c r="CO125">
        <v>0</v>
      </c>
      <c r="CP125">
        <v>0</v>
      </c>
      <c r="CQ125">
        <v>0</v>
      </c>
      <c r="CR125">
        <v>4.8290322580645197</v>
      </c>
      <c r="CS125">
        <v>0</v>
      </c>
      <c r="CT125">
        <v>101.209677419355</v>
      </c>
      <c r="CU125">
        <v>-1.6451612903225801</v>
      </c>
      <c r="CV125">
        <v>38.061999999999998</v>
      </c>
      <c r="CW125">
        <v>43.25</v>
      </c>
      <c r="CX125">
        <v>40.608645161290298</v>
      </c>
      <c r="CY125">
        <v>42.0741935483871</v>
      </c>
      <c r="CZ125">
        <v>39.003999999999998</v>
      </c>
      <c r="DA125">
        <v>0</v>
      </c>
      <c r="DB125">
        <v>0</v>
      </c>
      <c r="DC125">
        <v>0</v>
      </c>
      <c r="DD125">
        <v>13688.5</v>
      </c>
      <c r="DE125">
        <v>3.8615384615384598</v>
      </c>
      <c r="DF125">
        <v>-3.1999996073248398</v>
      </c>
      <c r="DG125">
        <v>-51.2170938395872</v>
      </c>
      <c r="DH125">
        <v>101.265384615385</v>
      </c>
      <c r="DI125">
        <v>15</v>
      </c>
      <c r="DJ125">
        <v>100</v>
      </c>
      <c r="DK125">
        <v>100</v>
      </c>
      <c r="DL125">
        <v>1.9790000000000001</v>
      </c>
      <c r="DM125">
        <v>0.314</v>
      </c>
      <c r="DN125">
        <v>2</v>
      </c>
      <c r="DO125">
        <v>403.298</v>
      </c>
      <c r="DP125">
        <v>598.875</v>
      </c>
      <c r="DQ125">
        <v>26.671199999999999</v>
      </c>
      <c r="DR125">
        <v>31.7546</v>
      </c>
      <c r="DS125">
        <v>30</v>
      </c>
      <c r="DT125">
        <v>31.7364</v>
      </c>
      <c r="DU125">
        <v>31.7806</v>
      </c>
      <c r="DV125">
        <v>20.93</v>
      </c>
      <c r="DW125">
        <v>21.839200000000002</v>
      </c>
      <c r="DX125">
        <v>43.201900000000002</v>
      </c>
      <c r="DY125">
        <v>26.6736</v>
      </c>
      <c r="DZ125">
        <v>400</v>
      </c>
      <c r="EA125">
        <v>27.854199999999999</v>
      </c>
      <c r="EB125">
        <v>100.167</v>
      </c>
      <c r="EC125">
        <v>100.559</v>
      </c>
    </row>
    <row r="126" spans="1:133" x14ac:dyDescent="0.35">
      <c r="A126">
        <v>110</v>
      </c>
      <c r="B126">
        <v>1584030696.5</v>
      </c>
      <c r="C126">
        <v>1120.4000000953699</v>
      </c>
      <c r="D126" t="s">
        <v>458</v>
      </c>
      <c r="E126" t="s">
        <v>459</v>
      </c>
      <c r="F126" t="s">
        <v>233</v>
      </c>
      <c r="G126">
        <v>20200312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1584030688.3064499</v>
      </c>
      <c r="O126">
        <f t="shared" si="43"/>
        <v>1.8052764098512835E-4</v>
      </c>
      <c r="P126">
        <f t="shared" si="44"/>
        <v>-0.17169621316755262</v>
      </c>
      <c r="Q126">
        <f t="shared" si="45"/>
        <v>400.09967741935498</v>
      </c>
      <c r="R126">
        <f t="shared" si="46"/>
        <v>408.07733311306066</v>
      </c>
      <c r="S126">
        <f t="shared" si="47"/>
        <v>40.676925359572458</v>
      </c>
      <c r="T126">
        <f t="shared" si="48"/>
        <v>39.881717003544196</v>
      </c>
      <c r="U126">
        <f t="shared" si="49"/>
        <v>1.988795196253133E-2</v>
      </c>
      <c r="V126">
        <f t="shared" si="50"/>
        <v>2.2506020312077961</v>
      </c>
      <c r="W126">
        <f t="shared" si="51"/>
        <v>1.9790831006495181E-2</v>
      </c>
      <c r="X126">
        <f t="shared" si="52"/>
        <v>1.2377955674440564E-2</v>
      </c>
      <c r="Y126">
        <f t="shared" si="53"/>
        <v>0</v>
      </c>
      <c r="Z126">
        <f t="shared" si="54"/>
        <v>27.688340474737863</v>
      </c>
      <c r="AA126">
        <f t="shared" si="55"/>
        <v>27.491035483870998</v>
      </c>
      <c r="AB126">
        <f t="shared" si="56"/>
        <v>3.6836902297490877</v>
      </c>
      <c r="AC126">
        <f t="shared" si="57"/>
        <v>74.984282250184137</v>
      </c>
      <c r="AD126">
        <f t="shared" si="58"/>
        <v>2.8040257794982399</v>
      </c>
      <c r="AE126">
        <f t="shared" si="59"/>
        <v>3.7394847231352326</v>
      </c>
      <c r="AF126">
        <f t="shared" si="60"/>
        <v>0.87966445025084772</v>
      </c>
      <c r="AG126">
        <f t="shared" si="61"/>
        <v>-7.9612689674441608</v>
      </c>
      <c r="AH126">
        <f t="shared" si="62"/>
        <v>31.199785636911567</v>
      </c>
      <c r="AI126">
        <f t="shared" si="63"/>
        <v>3.0103437452640507</v>
      </c>
      <c r="AJ126">
        <f t="shared" si="64"/>
        <v>26.248860414731457</v>
      </c>
      <c r="AK126">
        <v>-4.11999568323696E-2</v>
      </c>
      <c r="AL126">
        <v>4.6250560858787003E-2</v>
      </c>
      <c r="AM126">
        <v>3.4562971120203798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52408.443328819951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-0.17169621316755262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1584030688.3064499</v>
      </c>
      <c r="BY126">
        <v>400.09967741935498</v>
      </c>
      <c r="BZ126">
        <v>399.95048387096801</v>
      </c>
      <c r="CA126">
        <v>28.1304290322581</v>
      </c>
      <c r="CB126">
        <v>27.8672677419355</v>
      </c>
      <c r="CC126">
        <v>400.01929032258101</v>
      </c>
      <c r="CD126">
        <v>99.479406451612903</v>
      </c>
      <c r="CE126">
        <v>0.20004658064516101</v>
      </c>
      <c r="CF126">
        <v>27.748174193548401</v>
      </c>
      <c r="CG126">
        <v>27.491035483870998</v>
      </c>
      <c r="CH126">
        <v>999.9</v>
      </c>
      <c r="CI126">
        <v>0</v>
      </c>
      <c r="CJ126">
        <v>0</v>
      </c>
      <c r="CK126">
        <v>9987.5645161290304</v>
      </c>
      <c r="CL126">
        <v>0</v>
      </c>
      <c r="CM126">
        <v>0.21165100000000001</v>
      </c>
      <c r="CN126">
        <v>0</v>
      </c>
      <c r="CO126">
        <v>0</v>
      </c>
      <c r="CP126">
        <v>0</v>
      </c>
      <c r="CQ126">
        <v>0</v>
      </c>
      <c r="CR126">
        <v>2.4806451612903202</v>
      </c>
      <c r="CS126">
        <v>0</v>
      </c>
      <c r="CT126">
        <v>98.761290322580706</v>
      </c>
      <c r="CU126">
        <v>-1.7451612903225799</v>
      </c>
      <c r="CV126">
        <v>38.066064516129003</v>
      </c>
      <c r="CW126">
        <v>43.241870967741903</v>
      </c>
      <c r="CX126">
        <v>40.606645161290302</v>
      </c>
      <c r="CY126">
        <v>42.082322580645098</v>
      </c>
      <c r="CZ126">
        <v>39.003999999999998</v>
      </c>
      <c r="DA126">
        <v>0</v>
      </c>
      <c r="DB126">
        <v>0</v>
      </c>
      <c r="DC126">
        <v>0</v>
      </c>
      <c r="DD126">
        <v>13698.1000001431</v>
      </c>
      <c r="DE126">
        <v>1.8846153846153799</v>
      </c>
      <c r="DF126">
        <v>-1.88717896860033</v>
      </c>
      <c r="DG126">
        <v>-1.6683762891170399</v>
      </c>
      <c r="DH126">
        <v>98.461538461538495</v>
      </c>
      <c r="DI126">
        <v>15</v>
      </c>
      <c r="DJ126">
        <v>100</v>
      </c>
      <c r="DK126">
        <v>100</v>
      </c>
      <c r="DL126">
        <v>1.9790000000000001</v>
      </c>
      <c r="DM126">
        <v>0.314</v>
      </c>
      <c r="DN126">
        <v>2</v>
      </c>
      <c r="DO126">
        <v>403.28</v>
      </c>
      <c r="DP126">
        <v>598.95899999999995</v>
      </c>
      <c r="DQ126">
        <v>26.691099999999999</v>
      </c>
      <c r="DR126">
        <v>31.751899999999999</v>
      </c>
      <c r="DS126">
        <v>29.9999</v>
      </c>
      <c r="DT126">
        <v>31.735800000000001</v>
      </c>
      <c r="DU126">
        <v>31.7806</v>
      </c>
      <c r="DV126">
        <v>20.932099999999998</v>
      </c>
      <c r="DW126">
        <v>21.839200000000002</v>
      </c>
      <c r="DX126">
        <v>43.201900000000002</v>
      </c>
      <c r="DY126">
        <v>26.690799999999999</v>
      </c>
      <c r="DZ126">
        <v>400</v>
      </c>
      <c r="EA126">
        <v>27.854199999999999</v>
      </c>
      <c r="EB126">
        <v>100.172</v>
      </c>
      <c r="EC126">
        <v>100.559</v>
      </c>
    </row>
    <row r="127" spans="1:133" x14ac:dyDescent="0.35">
      <c r="A127">
        <v>111</v>
      </c>
      <c r="B127">
        <v>1584030706.5</v>
      </c>
      <c r="C127">
        <v>1130.4000000953699</v>
      </c>
      <c r="D127" t="s">
        <v>460</v>
      </c>
      <c r="E127" t="s">
        <v>461</v>
      </c>
      <c r="F127" t="s">
        <v>233</v>
      </c>
      <c r="G127">
        <v>20200312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1584030698.3064499</v>
      </c>
      <c r="O127">
        <f t="shared" si="43"/>
        <v>1.711248092760008E-4</v>
      </c>
      <c r="P127">
        <f t="shared" si="44"/>
        <v>-0.17172582289372548</v>
      </c>
      <c r="Q127">
        <f t="shared" si="45"/>
        <v>400.14248387096802</v>
      </c>
      <c r="R127">
        <f t="shared" si="46"/>
        <v>408.91825868344671</v>
      </c>
      <c r="S127">
        <f t="shared" si="47"/>
        <v>40.761564323877309</v>
      </c>
      <c r="T127">
        <f t="shared" si="48"/>
        <v>39.886782379284256</v>
      </c>
      <c r="U127">
        <f t="shared" si="49"/>
        <v>1.8761931324075189E-2</v>
      </c>
      <c r="V127">
        <f t="shared" si="50"/>
        <v>2.2530073289271257</v>
      </c>
      <c r="W127">
        <f t="shared" si="51"/>
        <v>1.8675562709233533E-2</v>
      </c>
      <c r="X127">
        <f t="shared" si="52"/>
        <v>1.1679953332076404E-2</v>
      </c>
      <c r="Y127">
        <f t="shared" si="53"/>
        <v>0</v>
      </c>
      <c r="Z127">
        <f t="shared" si="54"/>
        <v>27.702199780578741</v>
      </c>
      <c r="AA127">
        <f t="shared" si="55"/>
        <v>27.5008967741935</v>
      </c>
      <c r="AB127">
        <f t="shared" si="56"/>
        <v>3.6858164798071136</v>
      </c>
      <c r="AC127">
        <f t="shared" si="57"/>
        <v>74.88754520147053</v>
      </c>
      <c r="AD127">
        <f t="shared" si="58"/>
        <v>2.8021567733334378</v>
      </c>
      <c r="AE127">
        <f t="shared" si="59"/>
        <v>3.7418195052258345</v>
      </c>
      <c r="AF127">
        <f t="shared" si="60"/>
        <v>0.88365970647367575</v>
      </c>
      <c r="AG127">
        <f t="shared" si="61"/>
        <v>-7.5466040890716348</v>
      </c>
      <c r="AH127">
        <f t="shared" si="62"/>
        <v>31.33343581066919</v>
      </c>
      <c r="AI127">
        <f t="shared" si="63"/>
        <v>3.0203211848309732</v>
      </c>
      <c r="AJ127">
        <f t="shared" si="64"/>
        <v>26.807152906428527</v>
      </c>
      <c r="AK127">
        <v>-4.1264757936005703E-2</v>
      </c>
      <c r="AL127">
        <v>4.6323305774506898E-2</v>
      </c>
      <c r="AM127">
        <v>3.4605987799762898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52485.690364996786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-0.17172582289372548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1584030698.3064499</v>
      </c>
      <c r="BY127">
        <v>400.14248387096802</v>
      </c>
      <c r="BZ127">
        <v>399.98761290322602</v>
      </c>
      <c r="CA127">
        <v>28.1111161290323</v>
      </c>
      <c r="CB127">
        <v>27.8616548387097</v>
      </c>
      <c r="CC127">
        <v>400.01629032258103</v>
      </c>
      <c r="CD127">
        <v>99.481461290322599</v>
      </c>
      <c r="CE127">
        <v>0.19998716129032301</v>
      </c>
      <c r="CF127">
        <v>27.758861290322599</v>
      </c>
      <c r="CG127">
        <v>27.5008967741935</v>
      </c>
      <c r="CH127">
        <v>999.9</v>
      </c>
      <c r="CI127">
        <v>0</v>
      </c>
      <c r="CJ127">
        <v>0</v>
      </c>
      <c r="CK127">
        <v>10003.066774193499</v>
      </c>
      <c r="CL127">
        <v>0</v>
      </c>
      <c r="CM127">
        <v>0.21165100000000001</v>
      </c>
      <c r="CN127">
        <v>0</v>
      </c>
      <c r="CO127">
        <v>0</v>
      </c>
      <c r="CP127">
        <v>0</v>
      </c>
      <c r="CQ127">
        <v>0</v>
      </c>
      <c r="CR127">
        <v>2.3451612903225798</v>
      </c>
      <c r="CS127">
        <v>0</v>
      </c>
      <c r="CT127">
        <v>96.9677419354839</v>
      </c>
      <c r="CU127">
        <v>-1.6870967741935501</v>
      </c>
      <c r="CV127">
        <v>38.082322580645098</v>
      </c>
      <c r="CW127">
        <v>43.237806451612897</v>
      </c>
      <c r="CX127">
        <v>40.6267741935484</v>
      </c>
      <c r="CY127">
        <v>42.078258064516099</v>
      </c>
      <c r="CZ127">
        <v>39.003999999999998</v>
      </c>
      <c r="DA127">
        <v>0</v>
      </c>
      <c r="DB127">
        <v>0</v>
      </c>
      <c r="DC127">
        <v>0</v>
      </c>
      <c r="DD127">
        <v>13708.2999999523</v>
      </c>
      <c r="DE127">
        <v>2.54615384615385</v>
      </c>
      <c r="DF127">
        <v>-19.6923074412957</v>
      </c>
      <c r="DG127">
        <v>1.9555556836331101</v>
      </c>
      <c r="DH127">
        <v>95.684615384615398</v>
      </c>
      <c r="DI127">
        <v>15</v>
      </c>
      <c r="DJ127">
        <v>100</v>
      </c>
      <c r="DK127">
        <v>100</v>
      </c>
      <c r="DL127">
        <v>1.9790000000000001</v>
      </c>
      <c r="DM127">
        <v>0.314</v>
      </c>
      <c r="DN127">
        <v>2</v>
      </c>
      <c r="DO127">
        <v>403.20800000000003</v>
      </c>
      <c r="DP127">
        <v>598.80399999999997</v>
      </c>
      <c r="DQ127">
        <v>26.5503</v>
      </c>
      <c r="DR127">
        <v>31.749099999999999</v>
      </c>
      <c r="DS127">
        <v>30.0002</v>
      </c>
      <c r="DT127">
        <v>31.733000000000001</v>
      </c>
      <c r="DU127">
        <v>31.777799999999999</v>
      </c>
      <c r="DV127">
        <v>20.931100000000001</v>
      </c>
      <c r="DW127">
        <v>21.839200000000002</v>
      </c>
      <c r="DX127">
        <v>43.201900000000002</v>
      </c>
      <c r="DY127">
        <v>26.5518</v>
      </c>
      <c r="DZ127">
        <v>400</v>
      </c>
      <c r="EA127">
        <v>27.854199999999999</v>
      </c>
      <c r="EB127">
        <v>100.172</v>
      </c>
      <c r="EC127">
        <v>100.562</v>
      </c>
    </row>
    <row r="128" spans="1:133" x14ac:dyDescent="0.35">
      <c r="A128">
        <v>112</v>
      </c>
      <c r="B128">
        <v>1584030716.5</v>
      </c>
      <c r="C128">
        <v>1140.4000000953699</v>
      </c>
      <c r="D128" t="s">
        <v>462</v>
      </c>
      <c r="E128" t="s">
        <v>463</v>
      </c>
      <c r="F128" t="s">
        <v>233</v>
      </c>
      <c r="G128">
        <v>20200312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1584030708.3064499</v>
      </c>
      <c r="O128">
        <f t="shared" si="43"/>
        <v>1.5667446662625891E-4</v>
      </c>
      <c r="P128">
        <f t="shared" si="44"/>
        <v>-0.14912754167214701</v>
      </c>
      <c r="Q128">
        <f t="shared" si="45"/>
        <v>400.15600000000001</v>
      </c>
      <c r="R128">
        <f t="shared" si="46"/>
        <v>408.20884517365545</v>
      </c>
      <c r="S128">
        <f t="shared" si="47"/>
        <v>40.691335160740806</v>
      </c>
      <c r="T128">
        <f t="shared" si="48"/>
        <v>39.888606298216111</v>
      </c>
      <c r="U128">
        <f t="shared" si="49"/>
        <v>1.7109419017616739E-2</v>
      </c>
      <c r="V128">
        <f t="shared" si="50"/>
        <v>2.2541298579765301</v>
      </c>
      <c r="W128">
        <f t="shared" si="51"/>
        <v>1.7037598889349356E-2</v>
      </c>
      <c r="X128">
        <f t="shared" si="52"/>
        <v>1.0654926841800777E-2</v>
      </c>
      <c r="Y128">
        <f t="shared" si="53"/>
        <v>0</v>
      </c>
      <c r="Z128">
        <f t="shared" si="54"/>
        <v>27.711969542329943</v>
      </c>
      <c r="AA128">
        <f t="shared" si="55"/>
        <v>27.503138709677401</v>
      </c>
      <c r="AB128">
        <f t="shared" si="56"/>
        <v>3.6863000259328711</v>
      </c>
      <c r="AC128">
        <f t="shared" si="57"/>
        <v>74.793763506595056</v>
      </c>
      <c r="AD128">
        <f t="shared" si="58"/>
        <v>2.7994586296067174</v>
      </c>
      <c r="AE128">
        <f t="shared" si="59"/>
        <v>3.7429038175888434</v>
      </c>
      <c r="AF128">
        <f t="shared" si="60"/>
        <v>0.88684139632615366</v>
      </c>
      <c r="AG128">
        <f t="shared" si="61"/>
        <v>-6.9093439782180184</v>
      </c>
      <c r="AH128">
        <f t="shared" si="62"/>
        <v>31.679515894096919</v>
      </c>
      <c r="AI128">
        <f t="shared" si="63"/>
        <v>3.0522698668010957</v>
      </c>
      <c r="AJ128">
        <f t="shared" si="64"/>
        <v>27.822441782679995</v>
      </c>
      <c r="AK128">
        <v>-4.1295021469261901E-2</v>
      </c>
      <c r="AL128">
        <v>4.6357279241818102E-2</v>
      </c>
      <c r="AM128">
        <v>3.4626069554190502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52521.763081951489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-0.14912754167214701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1584030708.3064499</v>
      </c>
      <c r="BY128">
        <v>400.15600000000001</v>
      </c>
      <c r="BZ128">
        <v>400.02635483871001</v>
      </c>
      <c r="CA128">
        <v>28.083712903225798</v>
      </c>
      <c r="CB128">
        <v>27.855309677419299</v>
      </c>
      <c r="CC128">
        <v>400.01483870967701</v>
      </c>
      <c r="CD128">
        <v>99.482670967741896</v>
      </c>
      <c r="CE128">
        <v>0.19996854838709699</v>
      </c>
      <c r="CF128">
        <v>27.763822580645201</v>
      </c>
      <c r="CG128">
        <v>27.503138709677401</v>
      </c>
      <c r="CH128">
        <v>999.9</v>
      </c>
      <c r="CI128">
        <v>0</v>
      </c>
      <c r="CJ128">
        <v>0</v>
      </c>
      <c r="CK128">
        <v>10010.2812903226</v>
      </c>
      <c r="CL128">
        <v>0</v>
      </c>
      <c r="CM128">
        <v>0.21165100000000001</v>
      </c>
      <c r="CN128">
        <v>0</v>
      </c>
      <c r="CO128">
        <v>0</v>
      </c>
      <c r="CP128">
        <v>0</v>
      </c>
      <c r="CQ128">
        <v>0</v>
      </c>
      <c r="CR128">
        <v>1.4225806451612899</v>
      </c>
      <c r="CS128">
        <v>0</v>
      </c>
      <c r="CT128">
        <v>94.590322580645207</v>
      </c>
      <c r="CU128">
        <v>-1.61290322580645</v>
      </c>
      <c r="CV128">
        <v>38.082322580645098</v>
      </c>
      <c r="CW128">
        <v>43.237806451612897</v>
      </c>
      <c r="CX128">
        <v>40.640967741935498</v>
      </c>
      <c r="CY128">
        <v>42.072161290322597</v>
      </c>
      <c r="CZ128">
        <v>39.008000000000003</v>
      </c>
      <c r="DA128">
        <v>0</v>
      </c>
      <c r="DB128">
        <v>0</v>
      </c>
      <c r="DC128">
        <v>0</v>
      </c>
      <c r="DD128">
        <v>13718.5</v>
      </c>
      <c r="DE128">
        <v>0.87692307692307703</v>
      </c>
      <c r="DF128">
        <v>-3.1589744258836201</v>
      </c>
      <c r="DG128">
        <v>-40.324786065537701</v>
      </c>
      <c r="DH128">
        <v>94.088461538461502</v>
      </c>
      <c r="DI128">
        <v>15</v>
      </c>
      <c r="DJ128">
        <v>100</v>
      </c>
      <c r="DK128">
        <v>100</v>
      </c>
      <c r="DL128">
        <v>1.9790000000000001</v>
      </c>
      <c r="DM128">
        <v>0.314</v>
      </c>
      <c r="DN128">
        <v>2</v>
      </c>
      <c r="DO128">
        <v>403.24900000000002</v>
      </c>
      <c r="DP128">
        <v>599.18200000000002</v>
      </c>
      <c r="DQ128">
        <v>26.5364</v>
      </c>
      <c r="DR128">
        <v>31.747599999999998</v>
      </c>
      <c r="DS128">
        <v>29.9999</v>
      </c>
      <c r="DT128">
        <v>31.733000000000001</v>
      </c>
      <c r="DU128">
        <v>31.777799999999999</v>
      </c>
      <c r="DV128">
        <v>20.927800000000001</v>
      </c>
      <c r="DW128">
        <v>21.839200000000002</v>
      </c>
      <c r="DX128">
        <v>43.201900000000002</v>
      </c>
      <c r="DY128">
        <v>26.5458</v>
      </c>
      <c r="DZ128">
        <v>400</v>
      </c>
      <c r="EA128">
        <v>27.858599999999999</v>
      </c>
      <c r="EB128">
        <v>100.17100000000001</v>
      </c>
      <c r="EC128">
        <v>100.562</v>
      </c>
    </row>
    <row r="129" spans="1:133" x14ac:dyDescent="0.35">
      <c r="A129">
        <v>113</v>
      </c>
      <c r="B129">
        <v>1584030726.5</v>
      </c>
      <c r="C129">
        <v>1150.4000000953699</v>
      </c>
      <c r="D129" t="s">
        <v>464</v>
      </c>
      <c r="E129" t="s">
        <v>465</v>
      </c>
      <c r="F129" t="s">
        <v>233</v>
      </c>
      <c r="G129">
        <v>20200312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1584030718.3064499</v>
      </c>
      <c r="O129">
        <f t="shared" si="43"/>
        <v>1.474630287230606E-4</v>
      </c>
      <c r="P129">
        <f t="shared" si="44"/>
        <v>-0.15292428775498446</v>
      </c>
      <c r="Q129">
        <f t="shared" si="45"/>
        <v>400.14338709677401</v>
      </c>
      <c r="R129">
        <f t="shared" si="46"/>
        <v>409.44903928260749</v>
      </c>
      <c r="S129">
        <f t="shared" si="47"/>
        <v>40.813120298273411</v>
      </c>
      <c r="T129">
        <f t="shared" si="48"/>
        <v>39.885550159679987</v>
      </c>
      <c r="U129">
        <f t="shared" si="49"/>
        <v>1.6084561867037335E-2</v>
      </c>
      <c r="V129">
        <f t="shared" si="50"/>
        <v>2.2530805064929109</v>
      </c>
      <c r="W129">
        <f t="shared" si="51"/>
        <v>1.6021041443821538E-2</v>
      </c>
      <c r="X129">
        <f t="shared" si="52"/>
        <v>1.0018836969249713E-2</v>
      </c>
      <c r="Y129">
        <f t="shared" si="53"/>
        <v>0</v>
      </c>
      <c r="Z129">
        <f t="shared" si="54"/>
        <v>27.714832910547834</v>
      </c>
      <c r="AA129">
        <f t="shared" si="55"/>
        <v>27.4981096774194</v>
      </c>
      <c r="AB129">
        <f t="shared" si="56"/>
        <v>3.6852154291420249</v>
      </c>
      <c r="AC129">
        <f t="shared" si="57"/>
        <v>74.744271938083529</v>
      </c>
      <c r="AD129">
        <f t="shared" si="58"/>
        <v>2.7975793296575988</v>
      </c>
      <c r="AE129">
        <f t="shared" si="59"/>
        <v>3.742867857452743</v>
      </c>
      <c r="AF129">
        <f t="shared" si="60"/>
        <v>0.88763609948442612</v>
      </c>
      <c r="AG129">
        <f t="shared" si="61"/>
        <v>-6.5031195666869728</v>
      </c>
      <c r="AH129">
        <f t="shared" si="62"/>
        <v>32.25565173618746</v>
      </c>
      <c r="AI129">
        <f t="shared" si="63"/>
        <v>3.1091464917433336</v>
      </c>
      <c r="AJ129">
        <f t="shared" si="64"/>
        <v>28.861678661243822</v>
      </c>
      <c r="AK129">
        <v>-4.1266730395869602E-2</v>
      </c>
      <c r="AL129">
        <v>4.63255200335011E-2</v>
      </c>
      <c r="AM129">
        <v>3.46072968054321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52487.187868078254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-0.15292428775498446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1584030718.3064499</v>
      </c>
      <c r="BY129">
        <v>400.14338709677401</v>
      </c>
      <c r="BZ129">
        <v>400.00251612903202</v>
      </c>
      <c r="CA129">
        <v>28.066125806451598</v>
      </c>
      <c r="CB129">
        <v>27.851148387096799</v>
      </c>
      <c r="CC129">
        <v>400.01683870967702</v>
      </c>
      <c r="CD129">
        <v>99.478154838709699</v>
      </c>
      <c r="CE129">
        <v>0.19998916129032299</v>
      </c>
      <c r="CF129">
        <v>27.7636580645161</v>
      </c>
      <c r="CG129">
        <v>27.4981096774194</v>
      </c>
      <c r="CH129">
        <v>999.9</v>
      </c>
      <c r="CI129">
        <v>0</v>
      </c>
      <c r="CJ129">
        <v>0</v>
      </c>
      <c r="CK129">
        <v>10003.8774193548</v>
      </c>
      <c r="CL129">
        <v>0</v>
      </c>
      <c r="CM129">
        <v>0.21165100000000001</v>
      </c>
      <c r="CN129">
        <v>0</v>
      </c>
      <c r="CO129">
        <v>0</v>
      </c>
      <c r="CP129">
        <v>0</v>
      </c>
      <c r="CQ129">
        <v>0</v>
      </c>
      <c r="CR129">
        <v>2.4193548387096802</v>
      </c>
      <c r="CS129">
        <v>0</v>
      </c>
      <c r="CT129">
        <v>88.635483870967704</v>
      </c>
      <c r="CU129">
        <v>-1.8258064516129</v>
      </c>
      <c r="CV129">
        <v>38.0741935483871</v>
      </c>
      <c r="CW129">
        <v>43.233741935483899</v>
      </c>
      <c r="CX129">
        <v>40.628806451612903</v>
      </c>
      <c r="CY129">
        <v>42.078258064516099</v>
      </c>
      <c r="CZ129">
        <v>39</v>
      </c>
      <c r="DA129">
        <v>0</v>
      </c>
      <c r="DB129">
        <v>0</v>
      </c>
      <c r="DC129">
        <v>0</v>
      </c>
      <c r="DD129">
        <v>13728.1000001431</v>
      </c>
      <c r="DE129">
        <v>2.0884615384615399</v>
      </c>
      <c r="DF129">
        <v>17.323076943310099</v>
      </c>
      <c r="DG129">
        <v>-49.196581213084798</v>
      </c>
      <c r="DH129">
        <v>88.469230769230805</v>
      </c>
      <c r="DI129">
        <v>15</v>
      </c>
      <c r="DJ129">
        <v>100</v>
      </c>
      <c r="DK129">
        <v>100</v>
      </c>
      <c r="DL129">
        <v>1.9790000000000001</v>
      </c>
      <c r="DM129">
        <v>0.314</v>
      </c>
      <c r="DN129">
        <v>2</v>
      </c>
      <c r="DO129">
        <v>403.22199999999998</v>
      </c>
      <c r="DP129">
        <v>598.82500000000005</v>
      </c>
      <c r="DQ129">
        <v>26.541</v>
      </c>
      <c r="DR129">
        <v>31.746300000000002</v>
      </c>
      <c r="DS129">
        <v>29.9999</v>
      </c>
      <c r="DT129">
        <v>31.733000000000001</v>
      </c>
      <c r="DU129">
        <v>31.777799999999999</v>
      </c>
      <c r="DV129">
        <v>20.929600000000001</v>
      </c>
      <c r="DW129">
        <v>21.839200000000002</v>
      </c>
      <c r="DX129">
        <v>43.201900000000002</v>
      </c>
      <c r="DY129">
        <v>26.5458</v>
      </c>
      <c r="DZ129">
        <v>400</v>
      </c>
      <c r="EA129">
        <v>27.867000000000001</v>
      </c>
      <c r="EB129">
        <v>100.175</v>
      </c>
      <c r="EC129">
        <v>100.559</v>
      </c>
    </row>
    <row r="130" spans="1:133" x14ac:dyDescent="0.35">
      <c r="A130">
        <v>114</v>
      </c>
      <c r="B130">
        <v>1584030736.5</v>
      </c>
      <c r="C130">
        <v>1160.4000000953699</v>
      </c>
      <c r="D130" t="s">
        <v>466</v>
      </c>
      <c r="E130" t="s">
        <v>467</v>
      </c>
      <c r="F130" t="s">
        <v>233</v>
      </c>
      <c r="G130">
        <v>20200312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1584030728.3064499</v>
      </c>
      <c r="O130">
        <f t="shared" si="43"/>
        <v>1.4528695382950513E-4</v>
      </c>
      <c r="P130">
        <f t="shared" si="44"/>
        <v>-0.13157616763410529</v>
      </c>
      <c r="Q130">
        <f t="shared" si="45"/>
        <v>400.11119354838701</v>
      </c>
      <c r="R130">
        <f t="shared" si="46"/>
        <v>407.50047820269447</v>
      </c>
      <c r="S130">
        <f t="shared" si="47"/>
        <v>40.619341870998639</v>
      </c>
      <c r="T130">
        <f t="shared" si="48"/>
        <v>39.882783521719489</v>
      </c>
      <c r="U130">
        <f t="shared" si="49"/>
        <v>1.5839648338890729E-2</v>
      </c>
      <c r="V130">
        <f t="shared" si="50"/>
        <v>2.2522652645876611</v>
      </c>
      <c r="W130">
        <f t="shared" si="51"/>
        <v>1.5778021387052109E-2</v>
      </c>
      <c r="X130">
        <f t="shared" si="52"/>
        <v>9.8667802381478993E-3</v>
      </c>
      <c r="Y130">
        <f t="shared" si="53"/>
        <v>0</v>
      </c>
      <c r="Z130">
        <f t="shared" si="54"/>
        <v>27.716656934193605</v>
      </c>
      <c r="AA130">
        <f t="shared" si="55"/>
        <v>27.4960967741936</v>
      </c>
      <c r="AB130">
        <f t="shared" si="56"/>
        <v>3.6847813901924718</v>
      </c>
      <c r="AC130">
        <f t="shared" si="57"/>
        <v>74.717442121962506</v>
      </c>
      <c r="AD130">
        <f t="shared" si="58"/>
        <v>2.79675794066618</v>
      </c>
      <c r="AE130">
        <f t="shared" si="59"/>
        <v>3.7431125333506281</v>
      </c>
      <c r="AF130">
        <f t="shared" si="60"/>
        <v>0.88802344952629175</v>
      </c>
      <c r="AG130">
        <f t="shared" si="61"/>
        <v>-6.407154663881176</v>
      </c>
      <c r="AH130">
        <f t="shared" si="62"/>
        <v>32.624312228209071</v>
      </c>
      <c r="AI130">
        <f t="shared" si="63"/>
        <v>3.1458062085559484</v>
      </c>
      <c r="AJ130">
        <f t="shared" si="64"/>
        <v>29.362963772883845</v>
      </c>
      <c r="AK130">
        <v>-4.1244759295274901E-2</v>
      </c>
      <c r="AL130">
        <v>4.6300855548309497E-2</v>
      </c>
      <c r="AM130">
        <v>3.4592714659277002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52460.213205858709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-0.13157616763410529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1584030728.3064499</v>
      </c>
      <c r="BY130">
        <v>400.11119354838701</v>
      </c>
      <c r="BZ130">
        <v>400.00103225806498</v>
      </c>
      <c r="CA130">
        <v>28.057574193548401</v>
      </c>
      <c r="CB130">
        <v>27.845770967741899</v>
      </c>
      <c r="CC130">
        <v>400.02380645161298</v>
      </c>
      <c r="CD130">
        <v>99.479219354838705</v>
      </c>
      <c r="CE130">
        <v>0.20003022580645199</v>
      </c>
      <c r="CF130">
        <v>27.7647774193548</v>
      </c>
      <c r="CG130">
        <v>27.4960967741936</v>
      </c>
      <c r="CH130">
        <v>999.9</v>
      </c>
      <c r="CI130">
        <v>0</v>
      </c>
      <c r="CJ130">
        <v>0</v>
      </c>
      <c r="CK130">
        <v>9998.4441935483901</v>
      </c>
      <c r="CL130">
        <v>0</v>
      </c>
      <c r="CM130">
        <v>0.21165100000000001</v>
      </c>
      <c r="CN130">
        <v>0</v>
      </c>
      <c r="CO130">
        <v>0</v>
      </c>
      <c r="CP130">
        <v>0</v>
      </c>
      <c r="CQ130">
        <v>0</v>
      </c>
      <c r="CR130">
        <v>3.7741935483871001</v>
      </c>
      <c r="CS130">
        <v>0</v>
      </c>
      <c r="CT130">
        <v>82.096774193548399</v>
      </c>
      <c r="CU130">
        <v>-2.3161290322580599</v>
      </c>
      <c r="CV130">
        <v>38.061999999999998</v>
      </c>
      <c r="CW130">
        <v>43.231709677419303</v>
      </c>
      <c r="CX130">
        <v>40.6650322580645</v>
      </c>
      <c r="CY130">
        <v>42.090451612903202</v>
      </c>
      <c r="CZ130">
        <v>39.003999999999998</v>
      </c>
      <c r="DA130">
        <v>0</v>
      </c>
      <c r="DB130">
        <v>0</v>
      </c>
      <c r="DC130">
        <v>0</v>
      </c>
      <c r="DD130">
        <v>13738.2999999523</v>
      </c>
      <c r="DE130">
        <v>4.0923076923076902</v>
      </c>
      <c r="DF130">
        <v>13.1965814214701</v>
      </c>
      <c r="DG130">
        <v>-47.3880341544901</v>
      </c>
      <c r="DH130">
        <v>81.388461538461499</v>
      </c>
      <c r="DI130">
        <v>15</v>
      </c>
      <c r="DJ130">
        <v>100</v>
      </c>
      <c r="DK130">
        <v>100</v>
      </c>
      <c r="DL130">
        <v>1.9790000000000001</v>
      </c>
      <c r="DM130">
        <v>0.314</v>
      </c>
      <c r="DN130">
        <v>2</v>
      </c>
      <c r="DO130">
        <v>403.24</v>
      </c>
      <c r="DP130">
        <v>598.94299999999998</v>
      </c>
      <c r="DQ130">
        <v>26.549800000000001</v>
      </c>
      <c r="DR130">
        <v>31.743500000000001</v>
      </c>
      <c r="DS130">
        <v>30.0001</v>
      </c>
      <c r="DT130">
        <v>31.7315</v>
      </c>
      <c r="DU130">
        <v>31.774999999999999</v>
      </c>
      <c r="DV130">
        <v>20.928100000000001</v>
      </c>
      <c r="DW130">
        <v>21.839200000000002</v>
      </c>
      <c r="DX130">
        <v>43.201900000000002</v>
      </c>
      <c r="DY130">
        <v>26.551100000000002</v>
      </c>
      <c r="DZ130">
        <v>400</v>
      </c>
      <c r="EA130">
        <v>27.879000000000001</v>
      </c>
      <c r="EB130">
        <v>100.178</v>
      </c>
      <c r="EC130">
        <v>100.562</v>
      </c>
    </row>
    <row r="131" spans="1:133" x14ac:dyDescent="0.35">
      <c r="A131">
        <v>115</v>
      </c>
      <c r="B131">
        <v>1584030746.5</v>
      </c>
      <c r="C131">
        <v>1170.4000000953699</v>
      </c>
      <c r="D131" t="s">
        <v>468</v>
      </c>
      <c r="E131" t="s">
        <v>469</v>
      </c>
      <c r="F131" t="s">
        <v>233</v>
      </c>
      <c r="G131">
        <v>20200312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1584030738.3064499</v>
      </c>
      <c r="O131">
        <f t="shared" si="43"/>
        <v>1.4563285456304471E-4</v>
      </c>
      <c r="P131">
        <f t="shared" si="44"/>
        <v>-0.12848480860746028</v>
      </c>
      <c r="Q131">
        <f t="shared" si="45"/>
        <v>400.09432258064498</v>
      </c>
      <c r="R131">
        <f t="shared" si="46"/>
        <v>407.15329742233808</v>
      </c>
      <c r="S131">
        <f t="shared" si="47"/>
        <v>40.584068457520331</v>
      </c>
      <c r="T131">
        <f t="shared" si="48"/>
        <v>39.880446701221452</v>
      </c>
      <c r="U131">
        <f t="shared" si="49"/>
        <v>1.5852079986454281E-2</v>
      </c>
      <c r="V131">
        <f t="shared" si="50"/>
        <v>2.2530985296824397</v>
      </c>
      <c r="W131">
        <f t="shared" si="51"/>
        <v>1.5790379196418111E-2</v>
      </c>
      <c r="X131">
        <f t="shared" si="52"/>
        <v>9.8745104707884841E-3</v>
      </c>
      <c r="Y131">
        <f t="shared" si="53"/>
        <v>0</v>
      </c>
      <c r="Z131">
        <f t="shared" si="54"/>
        <v>27.717968374107663</v>
      </c>
      <c r="AA131">
        <f t="shared" si="55"/>
        <v>27.499264516128999</v>
      </c>
      <c r="AB131">
        <f t="shared" si="56"/>
        <v>3.6854644652191242</v>
      </c>
      <c r="AC131">
        <f t="shared" si="57"/>
        <v>74.692069146734156</v>
      </c>
      <c r="AD131">
        <f t="shared" si="58"/>
        <v>2.7960383700124845</v>
      </c>
      <c r="AE131">
        <f t="shared" si="59"/>
        <v>3.7434206897115243</v>
      </c>
      <c r="AF131">
        <f t="shared" si="60"/>
        <v>0.88942609520663973</v>
      </c>
      <c r="AG131">
        <f t="shared" si="61"/>
        <v>-6.4224088862302713</v>
      </c>
      <c r="AH131">
        <f t="shared" si="62"/>
        <v>32.422831742588976</v>
      </c>
      <c r="AI131">
        <f t="shared" si="63"/>
        <v>3.1252935489261762</v>
      </c>
      <c r="AJ131">
        <f t="shared" si="64"/>
        <v>29.12571640528488</v>
      </c>
      <c r="AK131">
        <v>-4.12672162096656E-2</v>
      </c>
      <c r="AL131">
        <v>4.6326065402046798E-2</v>
      </c>
      <c r="AM131">
        <v>3.4607619208181202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52487.327883644204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-0.12848480860746028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1584030738.3064499</v>
      </c>
      <c r="BY131">
        <v>400.09432258064498</v>
      </c>
      <c r="BZ131">
        <v>399.98899999999998</v>
      </c>
      <c r="CA131">
        <v>28.050816129032299</v>
      </c>
      <c r="CB131">
        <v>27.838503225806502</v>
      </c>
      <c r="CC131">
        <v>400.016387096774</v>
      </c>
      <c r="CD131">
        <v>99.477635483870998</v>
      </c>
      <c r="CE131">
        <v>0.19997664516128999</v>
      </c>
      <c r="CF131">
        <v>27.7661870967742</v>
      </c>
      <c r="CG131">
        <v>27.499264516128999</v>
      </c>
      <c r="CH131">
        <v>999.9</v>
      </c>
      <c r="CI131">
        <v>0</v>
      </c>
      <c r="CJ131">
        <v>0</v>
      </c>
      <c r="CK131">
        <v>10004.0474193548</v>
      </c>
      <c r="CL131">
        <v>0</v>
      </c>
      <c r="CM131">
        <v>0.21165100000000001</v>
      </c>
      <c r="CN131">
        <v>0</v>
      </c>
      <c r="CO131">
        <v>0</v>
      </c>
      <c r="CP131">
        <v>0</v>
      </c>
      <c r="CQ131">
        <v>0</v>
      </c>
      <c r="CR131">
        <v>2.0290322580645199</v>
      </c>
      <c r="CS131">
        <v>0</v>
      </c>
      <c r="CT131">
        <v>81.196774193548407</v>
      </c>
      <c r="CU131">
        <v>-2.2161290322580598</v>
      </c>
      <c r="CV131">
        <v>38.0741935483871</v>
      </c>
      <c r="CW131">
        <v>43.249870967741899</v>
      </c>
      <c r="CX131">
        <v>40.683193548387102</v>
      </c>
      <c r="CY131">
        <v>42.080290322580602</v>
      </c>
      <c r="CZ131">
        <v>39.008000000000003</v>
      </c>
      <c r="DA131">
        <v>0</v>
      </c>
      <c r="DB131">
        <v>0</v>
      </c>
      <c r="DC131">
        <v>0</v>
      </c>
      <c r="DD131">
        <v>13748.5</v>
      </c>
      <c r="DE131">
        <v>2.6038461538461499</v>
      </c>
      <c r="DF131">
        <v>-13.227350557756001</v>
      </c>
      <c r="DG131">
        <v>16.184615615320698</v>
      </c>
      <c r="DH131">
        <v>80.407692307692301</v>
      </c>
      <c r="DI131">
        <v>15</v>
      </c>
      <c r="DJ131">
        <v>100</v>
      </c>
      <c r="DK131">
        <v>100</v>
      </c>
      <c r="DL131">
        <v>1.9790000000000001</v>
      </c>
      <c r="DM131">
        <v>0.314</v>
      </c>
      <c r="DN131">
        <v>2</v>
      </c>
      <c r="DO131">
        <v>403.12299999999999</v>
      </c>
      <c r="DP131">
        <v>598.94299999999998</v>
      </c>
      <c r="DQ131">
        <v>26.5505</v>
      </c>
      <c r="DR131">
        <v>31.743400000000001</v>
      </c>
      <c r="DS131">
        <v>30.0001</v>
      </c>
      <c r="DT131">
        <v>31.7302</v>
      </c>
      <c r="DU131">
        <v>31.774999999999999</v>
      </c>
      <c r="DV131">
        <v>20.931799999999999</v>
      </c>
      <c r="DW131">
        <v>21.839200000000002</v>
      </c>
      <c r="DX131">
        <v>43.201900000000002</v>
      </c>
      <c r="DY131">
        <v>26.5489</v>
      </c>
      <c r="DZ131">
        <v>400</v>
      </c>
      <c r="EA131">
        <v>27.8949</v>
      </c>
      <c r="EB131">
        <v>100.172</v>
      </c>
      <c r="EC131">
        <v>100.559</v>
      </c>
    </row>
    <row r="132" spans="1:133" x14ac:dyDescent="0.35">
      <c r="A132">
        <v>116</v>
      </c>
      <c r="B132">
        <v>1584030756.5</v>
      </c>
      <c r="C132">
        <v>1180.4000000953699</v>
      </c>
      <c r="D132" t="s">
        <v>470</v>
      </c>
      <c r="E132" t="s">
        <v>471</v>
      </c>
      <c r="F132" t="s">
        <v>233</v>
      </c>
      <c r="G132">
        <v>20200312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1584030748.3064499</v>
      </c>
      <c r="O132">
        <f t="shared" si="43"/>
        <v>1.4355935545151832E-4</v>
      </c>
      <c r="P132">
        <f t="shared" si="44"/>
        <v>-0.15358911217090757</v>
      </c>
      <c r="Q132">
        <f t="shared" si="45"/>
        <v>400.08090322580603</v>
      </c>
      <c r="R132">
        <f t="shared" si="46"/>
        <v>409.89212712120536</v>
      </c>
      <c r="S132">
        <f t="shared" si="47"/>
        <v>40.855410765613136</v>
      </c>
      <c r="T132">
        <f t="shared" si="48"/>
        <v>39.877491074461304</v>
      </c>
      <c r="U132">
        <f t="shared" si="49"/>
        <v>1.5617104848461853E-2</v>
      </c>
      <c r="V132">
        <f t="shared" si="50"/>
        <v>2.2518422343715176</v>
      </c>
      <c r="W132">
        <f t="shared" si="51"/>
        <v>1.5557182677588811E-2</v>
      </c>
      <c r="X132">
        <f t="shared" si="52"/>
        <v>9.728603699565087E-3</v>
      </c>
      <c r="Y132">
        <f t="shared" si="53"/>
        <v>0</v>
      </c>
      <c r="Z132">
        <f t="shared" si="54"/>
        <v>27.715640275031735</v>
      </c>
      <c r="AA132">
        <f t="shared" si="55"/>
        <v>27.496622580645202</v>
      </c>
      <c r="AB132">
        <f t="shared" si="56"/>
        <v>3.6848947646516139</v>
      </c>
      <c r="AC132">
        <f t="shared" si="57"/>
        <v>74.677900166561599</v>
      </c>
      <c r="AD132">
        <f t="shared" si="58"/>
        <v>2.7950198258759134</v>
      </c>
      <c r="AE132">
        <f t="shared" si="59"/>
        <v>3.7427670296592446</v>
      </c>
      <c r="AF132">
        <f t="shared" si="60"/>
        <v>0.88987493877570056</v>
      </c>
      <c r="AG132">
        <f t="shared" si="61"/>
        <v>-6.3309675754119574</v>
      </c>
      <c r="AH132">
        <f t="shared" si="62"/>
        <v>32.362458585362567</v>
      </c>
      <c r="AI132">
        <f t="shared" si="63"/>
        <v>3.1211267055733662</v>
      </c>
      <c r="AJ132">
        <f t="shared" si="64"/>
        <v>29.152617715523977</v>
      </c>
      <c r="AK132">
        <v>-4.12333613008566E-2</v>
      </c>
      <c r="AL132">
        <v>4.6288060301055797E-2</v>
      </c>
      <c r="AM132">
        <v>3.4585148793960201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52446.461255162161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-0.15358911217090757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1584030748.3064499</v>
      </c>
      <c r="BY132">
        <v>400.08090322580603</v>
      </c>
      <c r="BZ132">
        <v>399.93667741935502</v>
      </c>
      <c r="CA132">
        <v>28.041735483871001</v>
      </c>
      <c r="CB132">
        <v>27.832441935483899</v>
      </c>
      <c r="CC132">
        <v>400.01338709677401</v>
      </c>
      <c r="CD132">
        <v>99.473561290322607</v>
      </c>
      <c r="CE132">
        <v>0.20000661290322599</v>
      </c>
      <c r="CF132">
        <v>27.763196774193599</v>
      </c>
      <c r="CG132">
        <v>27.496622580645202</v>
      </c>
      <c r="CH132">
        <v>999.9</v>
      </c>
      <c r="CI132">
        <v>0</v>
      </c>
      <c r="CJ132">
        <v>0</v>
      </c>
      <c r="CK132">
        <v>9996.2496774193605</v>
      </c>
      <c r="CL132">
        <v>0</v>
      </c>
      <c r="CM132">
        <v>0.21165100000000001</v>
      </c>
      <c r="CN132">
        <v>0</v>
      </c>
      <c r="CO132">
        <v>0</v>
      </c>
      <c r="CP132">
        <v>0</v>
      </c>
      <c r="CQ132">
        <v>0</v>
      </c>
      <c r="CR132">
        <v>1.04838709677419</v>
      </c>
      <c r="CS132">
        <v>0</v>
      </c>
      <c r="CT132">
        <v>84.419354838709694</v>
      </c>
      <c r="CU132">
        <v>-2.37096774193548</v>
      </c>
      <c r="CV132">
        <v>38.0741935483871</v>
      </c>
      <c r="CW132">
        <v>43.249870967741899</v>
      </c>
      <c r="CX132">
        <v>40.691193548387098</v>
      </c>
      <c r="CY132">
        <v>42.070129032258102</v>
      </c>
      <c r="CZ132">
        <v>39.003999999999998</v>
      </c>
      <c r="DA132">
        <v>0</v>
      </c>
      <c r="DB132">
        <v>0</v>
      </c>
      <c r="DC132">
        <v>0</v>
      </c>
      <c r="DD132">
        <v>13758.1000001431</v>
      </c>
      <c r="DE132">
        <v>2.2076923076923101</v>
      </c>
      <c r="DF132">
        <v>5.11452958459458</v>
      </c>
      <c r="DG132">
        <v>28.266666888865799</v>
      </c>
      <c r="DH132">
        <v>84.553846153846195</v>
      </c>
      <c r="DI132">
        <v>15</v>
      </c>
      <c r="DJ132">
        <v>100</v>
      </c>
      <c r="DK132">
        <v>100</v>
      </c>
      <c r="DL132">
        <v>1.9790000000000001</v>
      </c>
      <c r="DM132">
        <v>0.314</v>
      </c>
      <c r="DN132">
        <v>2</v>
      </c>
      <c r="DO132">
        <v>403.09199999999998</v>
      </c>
      <c r="DP132">
        <v>598.76700000000005</v>
      </c>
      <c r="DQ132">
        <v>26.551600000000001</v>
      </c>
      <c r="DR132">
        <v>31.7407</v>
      </c>
      <c r="DS132">
        <v>30</v>
      </c>
      <c r="DT132">
        <v>31.727399999999999</v>
      </c>
      <c r="DU132">
        <v>31.772200000000002</v>
      </c>
      <c r="DV132">
        <v>20.935600000000001</v>
      </c>
      <c r="DW132">
        <v>21.839200000000002</v>
      </c>
      <c r="DX132">
        <v>43.201900000000002</v>
      </c>
      <c r="DY132">
        <v>26.553999999999998</v>
      </c>
      <c r="DZ132">
        <v>400</v>
      </c>
      <c r="EA132">
        <v>27.920500000000001</v>
      </c>
      <c r="EB132">
        <v>100.17100000000001</v>
      </c>
      <c r="EC132">
        <v>100.56</v>
      </c>
    </row>
    <row r="133" spans="1:133" x14ac:dyDescent="0.35">
      <c r="A133">
        <v>117</v>
      </c>
      <c r="B133">
        <v>1584030766.5</v>
      </c>
      <c r="C133">
        <v>1190.4000000953699</v>
      </c>
      <c r="D133" t="s">
        <v>472</v>
      </c>
      <c r="E133" t="s">
        <v>473</v>
      </c>
      <c r="F133" t="s">
        <v>233</v>
      </c>
      <c r="G133">
        <v>20200312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1584030758.3064499</v>
      </c>
      <c r="O133">
        <f t="shared" si="43"/>
        <v>1.4156116331650177E-4</v>
      </c>
      <c r="P133">
        <f t="shared" si="44"/>
        <v>-0.15851606030145604</v>
      </c>
      <c r="Q133">
        <f t="shared" si="45"/>
        <v>400.12638709677401</v>
      </c>
      <c r="R133">
        <f t="shared" si="46"/>
        <v>410.6603313863057</v>
      </c>
      <c r="S133">
        <f t="shared" si="47"/>
        <v>40.933844505568061</v>
      </c>
      <c r="T133">
        <f t="shared" si="48"/>
        <v>39.883840878184863</v>
      </c>
      <c r="U133">
        <f t="shared" si="49"/>
        <v>1.5410301053315782E-2</v>
      </c>
      <c r="V133">
        <f t="shared" si="50"/>
        <v>2.2531866892849899</v>
      </c>
      <c r="W133">
        <f t="shared" si="51"/>
        <v>1.5351986843115567E-2</v>
      </c>
      <c r="X133">
        <f t="shared" si="52"/>
        <v>9.6002126066811726E-3</v>
      </c>
      <c r="Y133">
        <f t="shared" si="53"/>
        <v>0</v>
      </c>
      <c r="Z133">
        <f t="shared" si="54"/>
        <v>27.713837304043551</v>
      </c>
      <c r="AA133">
        <f t="shared" si="55"/>
        <v>27.489835483871001</v>
      </c>
      <c r="AB133">
        <f t="shared" si="56"/>
        <v>3.6834315638508461</v>
      </c>
      <c r="AC133">
        <f t="shared" si="57"/>
        <v>74.665827759221145</v>
      </c>
      <c r="AD133">
        <f t="shared" si="58"/>
        <v>2.7941615865538245</v>
      </c>
      <c r="AE133">
        <f t="shared" si="59"/>
        <v>3.7422227415254881</v>
      </c>
      <c r="AF133">
        <f t="shared" si="60"/>
        <v>0.88926997729702162</v>
      </c>
      <c r="AG133">
        <f t="shared" si="61"/>
        <v>-6.2428473022577284</v>
      </c>
      <c r="AH133">
        <f t="shared" si="62"/>
        <v>32.903725976014137</v>
      </c>
      <c r="AI133">
        <f t="shared" si="63"/>
        <v>3.1712877807500663</v>
      </c>
      <c r="AJ133">
        <f t="shared" si="64"/>
        <v>29.832166454506474</v>
      </c>
      <c r="AK133">
        <v>-4.1269592596332498E-2</v>
      </c>
      <c r="AL133">
        <v>4.6328733104263303E-2</v>
      </c>
      <c r="AM133">
        <v>3.4609196241273801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52491.193640048536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-0.15851606030145604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1584030758.3064499</v>
      </c>
      <c r="BY133">
        <v>400.12638709677401</v>
      </c>
      <c r="BZ133">
        <v>399.97358064516101</v>
      </c>
      <c r="CA133">
        <v>28.031848387096801</v>
      </c>
      <c r="CB133">
        <v>27.825464516128999</v>
      </c>
      <c r="CC133">
        <v>400.01074193548402</v>
      </c>
      <c r="CD133">
        <v>99.478125806451601</v>
      </c>
      <c r="CE133">
        <v>0.19998132258064499</v>
      </c>
      <c r="CF133">
        <v>27.760706451612901</v>
      </c>
      <c r="CG133">
        <v>27.489835483871001</v>
      </c>
      <c r="CH133">
        <v>999.9</v>
      </c>
      <c r="CI133">
        <v>0</v>
      </c>
      <c r="CJ133">
        <v>0</v>
      </c>
      <c r="CK133">
        <v>10004.5741935484</v>
      </c>
      <c r="CL133">
        <v>0</v>
      </c>
      <c r="CM133">
        <v>0.21165100000000001</v>
      </c>
      <c r="CN133">
        <v>0</v>
      </c>
      <c r="CO133">
        <v>0</v>
      </c>
      <c r="CP133">
        <v>0</v>
      </c>
      <c r="CQ133">
        <v>0</v>
      </c>
      <c r="CR133">
        <v>2.8290322580645202</v>
      </c>
      <c r="CS133">
        <v>0</v>
      </c>
      <c r="CT133">
        <v>83.916129032258098</v>
      </c>
      <c r="CU133">
        <v>-2.2709677419354799</v>
      </c>
      <c r="CV133">
        <v>38.066064516129003</v>
      </c>
      <c r="CW133">
        <v>43.253999999999998</v>
      </c>
      <c r="CX133">
        <v>40.691193548387098</v>
      </c>
      <c r="CY133">
        <v>42.061999999999998</v>
      </c>
      <c r="CZ133">
        <v>39</v>
      </c>
      <c r="DA133">
        <v>0</v>
      </c>
      <c r="DB133">
        <v>0</v>
      </c>
      <c r="DC133">
        <v>0</v>
      </c>
      <c r="DD133">
        <v>13768.2999999523</v>
      </c>
      <c r="DE133">
        <v>3.3192307692307699</v>
      </c>
      <c r="DF133">
        <v>12.1401704806468</v>
      </c>
      <c r="DG133">
        <v>-23.900854265994798</v>
      </c>
      <c r="DH133">
        <v>84.011538461538393</v>
      </c>
      <c r="DI133">
        <v>15</v>
      </c>
      <c r="DJ133">
        <v>100</v>
      </c>
      <c r="DK133">
        <v>100</v>
      </c>
      <c r="DL133">
        <v>1.9790000000000001</v>
      </c>
      <c r="DM133">
        <v>0.314</v>
      </c>
      <c r="DN133">
        <v>2</v>
      </c>
      <c r="DO133">
        <v>403.233</v>
      </c>
      <c r="DP133">
        <v>598.84299999999996</v>
      </c>
      <c r="DQ133">
        <v>26.561900000000001</v>
      </c>
      <c r="DR133">
        <v>31.7379</v>
      </c>
      <c r="DS133">
        <v>29.9999</v>
      </c>
      <c r="DT133">
        <v>31.725899999999999</v>
      </c>
      <c r="DU133">
        <v>31.769500000000001</v>
      </c>
      <c r="DV133">
        <v>20.9361</v>
      </c>
      <c r="DW133">
        <v>21.5627</v>
      </c>
      <c r="DX133">
        <v>43.201900000000002</v>
      </c>
      <c r="DY133">
        <v>26.566600000000001</v>
      </c>
      <c r="DZ133">
        <v>400</v>
      </c>
      <c r="EA133">
        <v>27.948</v>
      </c>
      <c r="EB133">
        <v>100.17100000000001</v>
      </c>
      <c r="EC133">
        <v>100.562</v>
      </c>
    </row>
    <row r="134" spans="1:133" x14ac:dyDescent="0.35">
      <c r="A134">
        <v>118</v>
      </c>
      <c r="B134">
        <v>1584030776.5</v>
      </c>
      <c r="C134">
        <v>1200.4000000953699</v>
      </c>
      <c r="D134" t="s">
        <v>474</v>
      </c>
      <c r="E134" t="s">
        <v>475</v>
      </c>
      <c r="F134" t="s">
        <v>233</v>
      </c>
      <c r="G134">
        <v>20200312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1584030768.3064499</v>
      </c>
      <c r="O134">
        <f t="shared" si="43"/>
        <v>1.2541036402466822E-4</v>
      </c>
      <c r="P134">
        <f t="shared" si="44"/>
        <v>-0.15958950191974927</v>
      </c>
      <c r="Q134">
        <f t="shared" si="45"/>
        <v>400.18261290322602</v>
      </c>
      <c r="R134">
        <f t="shared" si="46"/>
        <v>412.94369404981148</v>
      </c>
      <c r="S134">
        <f t="shared" si="47"/>
        <v>41.161863726056879</v>
      </c>
      <c r="T134">
        <f t="shared" si="48"/>
        <v>39.889850396584542</v>
      </c>
      <c r="U134">
        <f t="shared" si="49"/>
        <v>1.3655955819073489E-2</v>
      </c>
      <c r="V134">
        <f t="shared" si="50"/>
        <v>2.2519486898694274</v>
      </c>
      <c r="W134">
        <f t="shared" si="51"/>
        <v>1.3610116705921566E-2</v>
      </c>
      <c r="X134">
        <f t="shared" si="52"/>
        <v>8.5104285127362931E-3</v>
      </c>
      <c r="Y134">
        <f t="shared" si="53"/>
        <v>0</v>
      </c>
      <c r="Z134">
        <f t="shared" si="54"/>
        <v>27.717508918189889</v>
      </c>
      <c r="AA134">
        <f t="shared" si="55"/>
        <v>27.484999999999999</v>
      </c>
      <c r="AB134">
        <f t="shared" si="56"/>
        <v>3.682389412153948</v>
      </c>
      <c r="AC134">
        <f t="shared" si="57"/>
        <v>74.661608583962476</v>
      </c>
      <c r="AD134">
        <f t="shared" si="58"/>
        <v>2.793733685271635</v>
      </c>
      <c r="AE134">
        <f t="shared" si="59"/>
        <v>3.7418610960275194</v>
      </c>
      <c r="AF134">
        <f t="shared" si="60"/>
        <v>0.88865572688231298</v>
      </c>
      <c r="AG134">
        <f t="shared" si="61"/>
        <v>-5.5305970534878686</v>
      </c>
      <c r="AH134">
        <f t="shared" si="62"/>
        <v>33.271799999218338</v>
      </c>
      <c r="AI134">
        <f t="shared" si="63"/>
        <v>3.2084220693357857</v>
      </c>
      <c r="AJ134">
        <f t="shared" si="64"/>
        <v>30.949625015066253</v>
      </c>
      <c r="AK134">
        <v>-4.1236229421896302E-2</v>
      </c>
      <c r="AL134">
        <v>4.6291280018184E-2</v>
      </c>
      <c r="AM134">
        <v>3.4587052689485902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52450.803024939596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-0.15958950191974927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1584030768.3064499</v>
      </c>
      <c r="BY134">
        <v>400.18261290322602</v>
      </c>
      <c r="BZ134">
        <v>400.01851612903198</v>
      </c>
      <c r="CA134">
        <v>28.027270967741899</v>
      </c>
      <c r="CB134">
        <v>27.844435483870999</v>
      </c>
      <c r="CC134">
        <v>400.01683870967702</v>
      </c>
      <c r="CD134">
        <v>99.479122580645196</v>
      </c>
      <c r="CE134">
        <v>0.19999667741935501</v>
      </c>
      <c r="CF134">
        <v>27.7590516129032</v>
      </c>
      <c r="CG134">
        <v>27.484999999999999</v>
      </c>
      <c r="CH134">
        <v>999.9</v>
      </c>
      <c r="CI134">
        <v>0</v>
      </c>
      <c r="CJ134">
        <v>0</v>
      </c>
      <c r="CK134">
        <v>9996.3861290322602</v>
      </c>
      <c r="CL134">
        <v>0</v>
      </c>
      <c r="CM134">
        <v>0.21165100000000001</v>
      </c>
      <c r="CN134">
        <v>0</v>
      </c>
      <c r="CO134">
        <v>0</v>
      </c>
      <c r="CP134">
        <v>0</v>
      </c>
      <c r="CQ134">
        <v>0</v>
      </c>
      <c r="CR134">
        <v>3.1612903225806499</v>
      </c>
      <c r="CS134">
        <v>0</v>
      </c>
      <c r="CT134">
        <v>84.0741935483871</v>
      </c>
      <c r="CU134">
        <v>-2.3806451612903201</v>
      </c>
      <c r="CV134">
        <v>38.061999999999998</v>
      </c>
      <c r="CW134">
        <v>43.253999999999998</v>
      </c>
      <c r="CX134">
        <v>40.679064516129003</v>
      </c>
      <c r="CY134">
        <v>42.061999999999998</v>
      </c>
      <c r="CZ134">
        <v>39</v>
      </c>
      <c r="DA134">
        <v>0</v>
      </c>
      <c r="DB134">
        <v>0</v>
      </c>
      <c r="DC134">
        <v>0</v>
      </c>
      <c r="DD134">
        <v>13778.5</v>
      </c>
      <c r="DE134">
        <v>3.8346153846153799</v>
      </c>
      <c r="DF134">
        <v>-11.7162397270186</v>
      </c>
      <c r="DG134">
        <v>39.743589970945898</v>
      </c>
      <c r="DH134">
        <v>84.403846153846104</v>
      </c>
      <c r="DI134">
        <v>15</v>
      </c>
      <c r="DJ134">
        <v>100</v>
      </c>
      <c r="DK134">
        <v>100</v>
      </c>
      <c r="DL134">
        <v>1.9790000000000001</v>
      </c>
      <c r="DM134">
        <v>0.314</v>
      </c>
      <c r="DN134">
        <v>2</v>
      </c>
      <c r="DO134">
        <v>403.19299999999998</v>
      </c>
      <c r="DP134">
        <v>598.91999999999996</v>
      </c>
      <c r="DQ134">
        <v>26.5839</v>
      </c>
      <c r="DR134">
        <v>31.735099999999999</v>
      </c>
      <c r="DS134">
        <v>29.9999</v>
      </c>
      <c r="DT134">
        <v>31.723800000000001</v>
      </c>
      <c r="DU134">
        <v>31.7667</v>
      </c>
      <c r="DV134">
        <v>20.9343</v>
      </c>
      <c r="DW134">
        <v>21.288900000000002</v>
      </c>
      <c r="DX134">
        <v>43.201900000000002</v>
      </c>
      <c r="DY134">
        <v>26.5886</v>
      </c>
      <c r="DZ134">
        <v>400</v>
      </c>
      <c r="EA134">
        <v>27.9621</v>
      </c>
      <c r="EB134">
        <v>100.17400000000001</v>
      </c>
      <c r="EC134">
        <v>100.562</v>
      </c>
    </row>
    <row r="135" spans="1:133" x14ac:dyDescent="0.35">
      <c r="A135">
        <v>119</v>
      </c>
      <c r="B135">
        <v>1584030786.5</v>
      </c>
      <c r="C135">
        <v>1210.4000000953699</v>
      </c>
      <c r="D135" t="s">
        <v>476</v>
      </c>
      <c r="E135" t="s">
        <v>477</v>
      </c>
      <c r="F135" t="s">
        <v>233</v>
      </c>
      <c r="G135">
        <v>20200312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1584030778.3064499</v>
      </c>
      <c r="O135">
        <f t="shared" si="43"/>
        <v>1.0886679810950628E-4</v>
      </c>
      <c r="P135">
        <f t="shared" si="44"/>
        <v>-0.16967893977990534</v>
      </c>
      <c r="Q135">
        <f t="shared" si="45"/>
        <v>400.18245161290298</v>
      </c>
      <c r="R135">
        <f t="shared" si="46"/>
        <v>417.10908688598499</v>
      </c>
      <c r="S135">
        <f t="shared" si="47"/>
        <v>41.576774210232422</v>
      </c>
      <c r="T135">
        <f t="shared" si="48"/>
        <v>39.889553972136156</v>
      </c>
      <c r="U135">
        <f t="shared" si="49"/>
        <v>1.186338649071997E-2</v>
      </c>
      <c r="V135">
        <f t="shared" si="50"/>
        <v>2.2529328234083792</v>
      </c>
      <c r="W135">
        <f t="shared" si="51"/>
        <v>1.1828790413745474E-2</v>
      </c>
      <c r="X135">
        <f t="shared" si="52"/>
        <v>7.3960938663226346E-3</v>
      </c>
      <c r="Y135">
        <f t="shared" si="53"/>
        <v>0</v>
      </c>
      <c r="Z135">
        <f t="shared" si="54"/>
        <v>27.720177512327897</v>
      </c>
      <c r="AA135">
        <f t="shared" si="55"/>
        <v>27.483170967741898</v>
      </c>
      <c r="AB135">
        <f t="shared" si="56"/>
        <v>3.6819952830939182</v>
      </c>
      <c r="AC135">
        <f t="shared" si="57"/>
        <v>74.691833079481825</v>
      </c>
      <c r="AD135">
        <f t="shared" si="58"/>
        <v>2.7944034396176938</v>
      </c>
      <c r="AE135">
        <f t="shared" si="59"/>
        <v>3.7412436198266623</v>
      </c>
      <c r="AF135">
        <f t="shared" si="60"/>
        <v>0.88759184347622444</v>
      </c>
      <c r="AG135">
        <f t="shared" si="61"/>
        <v>-4.8010257966292267</v>
      </c>
      <c r="AH135">
        <f t="shared" si="62"/>
        <v>33.165271940489255</v>
      </c>
      <c r="AI135">
        <f t="shared" si="63"/>
        <v>3.19667821860163</v>
      </c>
      <c r="AJ135">
        <f t="shared" si="64"/>
        <v>31.560924362461659</v>
      </c>
      <c r="AK135">
        <v>-4.1262749741658597E-2</v>
      </c>
      <c r="AL135">
        <v>4.6321051400424799E-2</v>
      </c>
      <c r="AM135">
        <v>3.4604655057055398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52483.635840875686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-0.16967893977990534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1584030778.3064499</v>
      </c>
      <c r="BY135">
        <v>400.18245161290298</v>
      </c>
      <c r="BZ135">
        <v>399.993290322581</v>
      </c>
      <c r="CA135">
        <v>28.0341870967742</v>
      </c>
      <c r="CB135">
        <v>27.875470967741901</v>
      </c>
      <c r="CC135">
        <v>400.01532258064498</v>
      </c>
      <c r="CD135">
        <v>99.478464516128994</v>
      </c>
      <c r="CE135">
        <v>0.199954193548387</v>
      </c>
      <c r="CF135">
        <v>27.756225806451599</v>
      </c>
      <c r="CG135">
        <v>27.483170967741898</v>
      </c>
      <c r="CH135">
        <v>999.9</v>
      </c>
      <c r="CI135">
        <v>0</v>
      </c>
      <c r="CJ135">
        <v>0</v>
      </c>
      <c r="CK135">
        <v>10002.881290322601</v>
      </c>
      <c r="CL135">
        <v>0</v>
      </c>
      <c r="CM135">
        <v>0.21165100000000001</v>
      </c>
      <c r="CN135">
        <v>0</v>
      </c>
      <c r="CO135">
        <v>0</v>
      </c>
      <c r="CP135">
        <v>0</v>
      </c>
      <c r="CQ135">
        <v>0</v>
      </c>
      <c r="CR135">
        <v>1.73548387096774</v>
      </c>
      <c r="CS135">
        <v>0</v>
      </c>
      <c r="CT135">
        <v>88.954838709677404</v>
      </c>
      <c r="CU135">
        <v>-2.08387096774194</v>
      </c>
      <c r="CV135">
        <v>38.061999999999998</v>
      </c>
      <c r="CW135">
        <v>43.245935483871001</v>
      </c>
      <c r="CX135">
        <v>40.662999999999997</v>
      </c>
      <c r="CY135">
        <v>42.061999999999998</v>
      </c>
      <c r="CZ135">
        <v>39</v>
      </c>
      <c r="DA135">
        <v>0</v>
      </c>
      <c r="DB135">
        <v>0</v>
      </c>
      <c r="DC135">
        <v>0</v>
      </c>
      <c r="DD135">
        <v>13788.1000001431</v>
      </c>
      <c r="DE135">
        <v>2.2346153846153798</v>
      </c>
      <c r="DF135">
        <v>-5.5829061647713099</v>
      </c>
      <c r="DG135">
        <v>15.4666665422228</v>
      </c>
      <c r="DH135">
        <v>89.3</v>
      </c>
      <c r="DI135">
        <v>15</v>
      </c>
      <c r="DJ135">
        <v>100</v>
      </c>
      <c r="DK135">
        <v>100</v>
      </c>
      <c r="DL135">
        <v>1.9790000000000001</v>
      </c>
      <c r="DM135">
        <v>0.314</v>
      </c>
      <c r="DN135">
        <v>2</v>
      </c>
      <c r="DO135">
        <v>403.21600000000001</v>
      </c>
      <c r="DP135">
        <v>599.08100000000002</v>
      </c>
      <c r="DQ135">
        <v>26.607500000000002</v>
      </c>
      <c r="DR135">
        <v>31.730899999999998</v>
      </c>
      <c r="DS135">
        <v>29.9999</v>
      </c>
      <c r="DT135">
        <v>31.721</v>
      </c>
      <c r="DU135">
        <v>31.7639</v>
      </c>
      <c r="DV135">
        <v>20.9373</v>
      </c>
      <c r="DW135">
        <v>21.013999999999999</v>
      </c>
      <c r="DX135">
        <v>43.201900000000002</v>
      </c>
      <c r="DY135">
        <v>26.6114</v>
      </c>
      <c r="DZ135">
        <v>400</v>
      </c>
      <c r="EA135">
        <v>27.9679</v>
      </c>
      <c r="EB135">
        <v>100.173</v>
      </c>
      <c r="EC135">
        <v>100.562</v>
      </c>
    </row>
    <row r="136" spans="1:133" x14ac:dyDescent="0.35">
      <c r="A136">
        <v>120</v>
      </c>
      <c r="B136">
        <v>1584030796.5</v>
      </c>
      <c r="C136">
        <v>1220.4000000953699</v>
      </c>
      <c r="D136" t="s">
        <v>478</v>
      </c>
      <c r="E136" t="s">
        <v>479</v>
      </c>
      <c r="F136" t="s">
        <v>233</v>
      </c>
      <c r="G136">
        <v>20200312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1584030788.3064499</v>
      </c>
      <c r="O136">
        <f t="shared" si="43"/>
        <v>8.3405141953661992E-5</v>
      </c>
      <c r="P136">
        <f t="shared" si="44"/>
        <v>-0.13234238108868093</v>
      </c>
      <c r="Q136">
        <f t="shared" si="45"/>
        <v>400.10693548387098</v>
      </c>
      <c r="R136">
        <f t="shared" si="46"/>
        <v>417.40277359923141</v>
      </c>
      <c r="S136">
        <f t="shared" si="47"/>
        <v>41.606048693232374</v>
      </c>
      <c r="T136">
        <f t="shared" si="48"/>
        <v>39.882026889034009</v>
      </c>
      <c r="U136">
        <f t="shared" si="49"/>
        <v>9.1063776949187863E-3</v>
      </c>
      <c r="V136">
        <f t="shared" si="50"/>
        <v>2.2527596241433301</v>
      </c>
      <c r="W136">
        <f t="shared" si="51"/>
        <v>9.0859766681521802E-3</v>
      </c>
      <c r="X136">
        <f t="shared" si="52"/>
        <v>5.6805645246030771E-3</v>
      </c>
      <c r="Y136">
        <f t="shared" si="53"/>
        <v>0</v>
      </c>
      <c r="Z136">
        <f t="shared" si="54"/>
        <v>27.728364572990387</v>
      </c>
      <c r="AA136">
        <f t="shared" si="55"/>
        <v>27.481164516128999</v>
      </c>
      <c r="AB136">
        <f t="shared" si="56"/>
        <v>3.6815629651638089</v>
      </c>
      <c r="AC136">
        <f t="shared" si="57"/>
        <v>74.743374050368359</v>
      </c>
      <c r="AD136">
        <f t="shared" si="58"/>
        <v>2.7962922020744596</v>
      </c>
      <c r="AE136">
        <f t="shared" si="59"/>
        <v>3.7411907578457497</v>
      </c>
      <c r="AF136">
        <f t="shared" si="60"/>
        <v>0.88527076308934927</v>
      </c>
      <c r="AG136">
        <f t="shared" si="61"/>
        <v>-3.6781667601564938</v>
      </c>
      <c r="AH136">
        <f t="shared" si="62"/>
        <v>33.377024140449052</v>
      </c>
      <c r="AI136">
        <f t="shared" si="63"/>
        <v>3.2172994861348001</v>
      </c>
      <c r="AJ136">
        <f t="shared" si="64"/>
        <v>32.916156866427357</v>
      </c>
      <c r="AK136">
        <v>-4.1258081625265397E-2</v>
      </c>
      <c r="AL136">
        <v>4.6315811030824001E-2</v>
      </c>
      <c r="AM136">
        <v>3.4601556964679401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52477.982391129961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-0.13234238108868093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1584030788.3064499</v>
      </c>
      <c r="BY136">
        <v>400.10693548387098</v>
      </c>
      <c r="BZ136">
        <v>399.958483870968</v>
      </c>
      <c r="CA136">
        <v>28.053135483870999</v>
      </c>
      <c r="CB136">
        <v>27.931541935483899</v>
      </c>
      <c r="CC136">
        <v>400.01480645161303</v>
      </c>
      <c r="CD136">
        <v>99.478412903225802</v>
      </c>
      <c r="CE136">
        <v>0.20000641935483901</v>
      </c>
      <c r="CF136">
        <v>27.7559838709677</v>
      </c>
      <c r="CG136">
        <v>27.481164516128999</v>
      </c>
      <c r="CH136">
        <v>999.9</v>
      </c>
      <c r="CI136">
        <v>0</v>
      </c>
      <c r="CJ136">
        <v>0</v>
      </c>
      <c r="CK136">
        <v>10001.754838709699</v>
      </c>
      <c r="CL136">
        <v>0</v>
      </c>
      <c r="CM136">
        <v>0.21165100000000001</v>
      </c>
      <c r="CN136">
        <v>0</v>
      </c>
      <c r="CO136">
        <v>0</v>
      </c>
      <c r="CP136">
        <v>0</v>
      </c>
      <c r="CQ136">
        <v>0</v>
      </c>
      <c r="CR136">
        <v>3.9806451612903202</v>
      </c>
      <c r="CS136">
        <v>0</v>
      </c>
      <c r="CT136">
        <v>90.732258064516103</v>
      </c>
      <c r="CU136">
        <v>-2.4</v>
      </c>
      <c r="CV136">
        <v>38.061999999999998</v>
      </c>
      <c r="CW136">
        <v>43.243903225806498</v>
      </c>
      <c r="CX136">
        <v>40.6488709677419</v>
      </c>
      <c r="CY136">
        <v>42.058</v>
      </c>
      <c r="CZ136">
        <v>38.995935483871001</v>
      </c>
      <c r="DA136">
        <v>0</v>
      </c>
      <c r="DB136">
        <v>0</v>
      </c>
      <c r="DC136">
        <v>0</v>
      </c>
      <c r="DD136">
        <v>13798.2999999523</v>
      </c>
      <c r="DE136">
        <v>3.5961538461538498</v>
      </c>
      <c r="DF136">
        <v>9.00170945818377</v>
      </c>
      <c r="DG136">
        <v>32.4547010041722</v>
      </c>
      <c r="DH136">
        <v>91.203846153846101</v>
      </c>
      <c r="DI136">
        <v>15</v>
      </c>
      <c r="DJ136">
        <v>100</v>
      </c>
      <c r="DK136">
        <v>100</v>
      </c>
      <c r="DL136">
        <v>1.9790000000000001</v>
      </c>
      <c r="DM136">
        <v>0.314</v>
      </c>
      <c r="DN136">
        <v>2</v>
      </c>
      <c r="DO136">
        <v>403.23899999999998</v>
      </c>
      <c r="DP136">
        <v>599.029</v>
      </c>
      <c r="DQ136">
        <v>26.634499999999999</v>
      </c>
      <c r="DR136">
        <v>31.726700000000001</v>
      </c>
      <c r="DS136">
        <v>29.9999</v>
      </c>
      <c r="DT136">
        <v>31.7182</v>
      </c>
      <c r="DU136">
        <v>31.760999999999999</v>
      </c>
      <c r="DV136">
        <v>20.9389</v>
      </c>
      <c r="DW136">
        <v>21.013999999999999</v>
      </c>
      <c r="DX136">
        <v>43.201900000000002</v>
      </c>
      <c r="DY136">
        <v>26.636700000000001</v>
      </c>
      <c r="DZ136">
        <v>400</v>
      </c>
      <c r="EA136">
        <v>27.9587</v>
      </c>
      <c r="EB136">
        <v>100.172</v>
      </c>
      <c r="EC136">
        <v>100.562</v>
      </c>
    </row>
    <row r="137" spans="1:133" x14ac:dyDescent="0.35">
      <c r="A137">
        <v>121</v>
      </c>
      <c r="B137">
        <v>1584030806.5</v>
      </c>
      <c r="C137">
        <v>1230.4000000953699</v>
      </c>
      <c r="D137" t="s">
        <v>480</v>
      </c>
      <c r="E137" t="s">
        <v>481</v>
      </c>
      <c r="F137" t="s">
        <v>233</v>
      </c>
      <c r="G137">
        <v>20200312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1584030798.3064499</v>
      </c>
      <c r="O137">
        <f t="shared" si="43"/>
        <v>7.949886446283491E-5</v>
      </c>
      <c r="P137">
        <f t="shared" si="44"/>
        <v>-0.11299383157954662</v>
      </c>
      <c r="Q137">
        <f t="shared" si="45"/>
        <v>400.09635483871</v>
      </c>
      <c r="R137">
        <f t="shared" si="46"/>
        <v>414.92940052792403</v>
      </c>
      <c r="S137">
        <f t="shared" si="47"/>
        <v>41.360039999523586</v>
      </c>
      <c r="T137">
        <f t="shared" si="48"/>
        <v>39.881486389583941</v>
      </c>
      <c r="U137">
        <f t="shared" si="49"/>
        <v>8.7097714545082694E-3</v>
      </c>
      <c r="V137">
        <f t="shared" si="50"/>
        <v>2.2520916134955953</v>
      </c>
      <c r="W137">
        <f t="shared" si="51"/>
        <v>8.6911012753939018E-3</v>
      </c>
      <c r="X137">
        <f t="shared" si="52"/>
        <v>5.4336123705428195E-3</v>
      </c>
      <c r="Y137">
        <f t="shared" si="53"/>
        <v>0</v>
      </c>
      <c r="Z137">
        <f t="shared" si="54"/>
        <v>27.734073683852703</v>
      </c>
      <c r="AA137">
        <f t="shared" si="55"/>
        <v>27.482299999999999</v>
      </c>
      <c r="AB137">
        <f t="shared" si="56"/>
        <v>3.6818076155285624</v>
      </c>
      <c r="AC137">
        <f t="shared" si="57"/>
        <v>74.814208471649366</v>
      </c>
      <c r="AD137">
        <f t="shared" si="58"/>
        <v>2.7996652723343867</v>
      </c>
      <c r="AE137">
        <f t="shared" si="59"/>
        <v>3.7421571777977332</v>
      </c>
      <c r="AF137">
        <f t="shared" si="60"/>
        <v>0.88214234319417573</v>
      </c>
      <c r="AG137">
        <f t="shared" si="61"/>
        <v>-3.5058999228110195</v>
      </c>
      <c r="AH137">
        <f t="shared" si="62"/>
        <v>33.766228929921994</v>
      </c>
      <c r="AI137">
        <f t="shared" si="63"/>
        <v>3.2558717103073671</v>
      </c>
      <c r="AJ137">
        <f t="shared" si="64"/>
        <v>33.516200717418343</v>
      </c>
      <c r="AK137">
        <v>-4.1240080259484002E-2</v>
      </c>
      <c r="AL137">
        <v>4.62956029207282E-2</v>
      </c>
      <c r="AM137">
        <v>3.4589608853126501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52455.277355109196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-0.11299383157954662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1584030798.3064499</v>
      </c>
      <c r="BY137">
        <v>400.09635483871</v>
      </c>
      <c r="BZ137">
        <v>399.97458064516098</v>
      </c>
      <c r="CA137">
        <v>28.086612903225799</v>
      </c>
      <c r="CB137">
        <v>27.9707193548387</v>
      </c>
      <c r="CC137">
        <v>400.01887096774198</v>
      </c>
      <c r="CD137">
        <v>99.479696774193599</v>
      </c>
      <c r="CE137">
        <v>0.20000764516128999</v>
      </c>
      <c r="CF137">
        <v>27.760406451612901</v>
      </c>
      <c r="CG137">
        <v>27.482299999999999</v>
      </c>
      <c r="CH137">
        <v>999.9</v>
      </c>
      <c r="CI137">
        <v>0</v>
      </c>
      <c r="CJ137">
        <v>0</v>
      </c>
      <c r="CK137">
        <v>9997.2619354838698</v>
      </c>
      <c r="CL137">
        <v>0</v>
      </c>
      <c r="CM137">
        <v>0.21165100000000001</v>
      </c>
      <c r="CN137">
        <v>0</v>
      </c>
      <c r="CO137">
        <v>0</v>
      </c>
      <c r="CP137">
        <v>0</v>
      </c>
      <c r="CQ137">
        <v>0</v>
      </c>
      <c r="CR137">
        <v>5.6032258064516096</v>
      </c>
      <c r="CS137">
        <v>0</v>
      </c>
      <c r="CT137">
        <v>96.719354838709705</v>
      </c>
      <c r="CU137">
        <v>-2.4193548387096802</v>
      </c>
      <c r="CV137">
        <v>38.058</v>
      </c>
      <c r="CW137">
        <v>43.225612903225802</v>
      </c>
      <c r="CX137">
        <v>40.654806451612899</v>
      </c>
      <c r="CY137">
        <v>42.054000000000002</v>
      </c>
      <c r="CZ137">
        <v>38.995935483871001</v>
      </c>
      <c r="DA137">
        <v>0</v>
      </c>
      <c r="DB137">
        <v>0</v>
      </c>
      <c r="DC137">
        <v>0</v>
      </c>
      <c r="DD137">
        <v>13808.5</v>
      </c>
      <c r="DE137">
        <v>4.8615384615384603</v>
      </c>
      <c r="DF137">
        <v>3.8153845926349401</v>
      </c>
      <c r="DG137">
        <v>46.950427186116997</v>
      </c>
      <c r="DH137">
        <v>98.926923076923103</v>
      </c>
      <c r="DI137">
        <v>15</v>
      </c>
      <c r="DJ137">
        <v>100</v>
      </c>
      <c r="DK137">
        <v>100</v>
      </c>
      <c r="DL137">
        <v>1.9790000000000001</v>
      </c>
      <c r="DM137">
        <v>0.314</v>
      </c>
      <c r="DN137">
        <v>2</v>
      </c>
      <c r="DO137">
        <v>403.29399999999998</v>
      </c>
      <c r="DP137">
        <v>599.10500000000002</v>
      </c>
      <c r="DQ137">
        <v>26.663900000000002</v>
      </c>
      <c r="DR137">
        <v>31.7225</v>
      </c>
      <c r="DS137">
        <v>29.9999</v>
      </c>
      <c r="DT137">
        <v>31.713999999999999</v>
      </c>
      <c r="DU137">
        <v>31.758199999999999</v>
      </c>
      <c r="DV137">
        <v>20.9405</v>
      </c>
      <c r="DW137">
        <v>21.013999999999999</v>
      </c>
      <c r="DX137">
        <v>43.201900000000002</v>
      </c>
      <c r="DY137">
        <v>26.6678</v>
      </c>
      <c r="DZ137">
        <v>400</v>
      </c>
      <c r="EA137">
        <v>27.9587</v>
      </c>
      <c r="EB137">
        <v>100.17400000000001</v>
      </c>
      <c r="EC137">
        <v>100.568</v>
      </c>
    </row>
    <row r="138" spans="1:133" x14ac:dyDescent="0.35">
      <c r="A138">
        <v>122</v>
      </c>
      <c r="B138">
        <v>1584030816.5</v>
      </c>
      <c r="C138">
        <v>1240.4000000953699</v>
      </c>
      <c r="D138" t="s">
        <v>482</v>
      </c>
      <c r="E138" t="s">
        <v>483</v>
      </c>
      <c r="F138" t="s">
        <v>233</v>
      </c>
      <c r="G138">
        <v>20200312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1584030808.3064499</v>
      </c>
      <c r="O138">
        <f t="shared" si="43"/>
        <v>9.9743660464584862E-5</v>
      </c>
      <c r="P138">
        <f t="shared" si="44"/>
        <v>-0.14789514905175138</v>
      </c>
      <c r="Q138">
        <f t="shared" si="45"/>
        <v>400.14787096774199</v>
      </c>
      <c r="R138">
        <f t="shared" si="46"/>
        <v>415.84191785578719</v>
      </c>
      <c r="S138">
        <f t="shared" si="47"/>
        <v>41.451151467384889</v>
      </c>
      <c r="T138">
        <f t="shared" si="48"/>
        <v>39.886767775507522</v>
      </c>
      <c r="U138">
        <f t="shared" si="49"/>
        <v>1.0954288340921247E-2</v>
      </c>
      <c r="V138">
        <f t="shared" si="50"/>
        <v>2.2524764877825993</v>
      </c>
      <c r="W138">
        <f t="shared" si="51"/>
        <v>1.0924778263392443E-2</v>
      </c>
      <c r="X138">
        <f t="shared" si="52"/>
        <v>6.8306311047100898E-3</v>
      </c>
      <c r="Y138">
        <f t="shared" si="53"/>
        <v>0</v>
      </c>
      <c r="Z138">
        <f t="shared" si="54"/>
        <v>27.73354742953304</v>
      </c>
      <c r="AA138">
        <f t="shared" si="55"/>
        <v>27.487274193548402</v>
      </c>
      <c r="AB138">
        <f t="shared" si="56"/>
        <v>3.6828795181543423</v>
      </c>
      <c r="AC138">
        <f t="shared" si="57"/>
        <v>74.860342373143766</v>
      </c>
      <c r="AD138">
        <f t="shared" si="58"/>
        <v>2.8024019500383544</v>
      </c>
      <c r="AE138">
        <f t="shared" si="59"/>
        <v>3.7435067235862913</v>
      </c>
      <c r="AF138">
        <f t="shared" si="60"/>
        <v>0.88047756811598799</v>
      </c>
      <c r="AG138">
        <f t="shared" si="61"/>
        <v>-4.3986954264881923</v>
      </c>
      <c r="AH138">
        <f t="shared" si="62"/>
        <v>33.917722070845791</v>
      </c>
      <c r="AI138">
        <f t="shared" si="63"/>
        <v>3.2701023576169255</v>
      </c>
      <c r="AJ138">
        <f t="shared" si="64"/>
        <v>32.789129001974523</v>
      </c>
      <c r="AK138">
        <v>-4.1250451153881297E-2</v>
      </c>
      <c r="AL138">
        <v>4.6307245158229399E-2</v>
      </c>
      <c r="AM138">
        <v>3.4596492583729499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52466.861118528919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-0.14789514905175138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1584030808.3064499</v>
      </c>
      <c r="BY138">
        <v>400.14787096774199</v>
      </c>
      <c r="BZ138">
        <v>399.98590322580702</v>
      </c>
      <c r="CA138">
        <v>28.113964516128998</v>
      </c>
      <c r="CB138">
        <v>27.968561290322601</v>
      </c>
      <c r="CC138">
        <v>400.01645161290298</v>
      </c>
      <c r="CD138">
        <v>99.480083870967803</v>
      </c>
      <c r="CE138">
        <v>0.19998609677419399</v>
      </c>
      <c r="CF138">
        <v>27.766580645161302</v>
      </c>
      <c r="CG138">
        <v>27.487274193548402</v>
      </c>
      <c r="CH138">
        <v>999.9</v>
      </c>
      <c r="CI138">
        <v>0</v>
      </c>
      <c r="CJ138">
        <v>0</v>
      </c>
      <c r="CK138">
        <v>9999.7370967741899</v>
      </c>
      <c r="CL138">
        <v>0</v>
      </c>
      <c r="CM138">
        <v>0.21165100000000001</v>
      </c>
      <c r="CN138">
        <v>0</v>
      </c>
      <c r="CO138">
        <v>0</v>
      </c>
      <c r="CP138">
        <v>0</v>
      </c>
      <c r="CQ138">
        <v>0</v>
      </c>
      <c r="CR138">
        <v>3.3935483870967702</v>
      </c>
      <c r="CS138">
        <v>0</v>
      </c>
      <c r="CT138">
        <v>103.38064516129</v>
      </c>
      <c r="CU138">
        <v>-2.26451612903226</v>
      </c>
      <c r="CV138">
        <v>38.058</v>
      </c>
      <c r="CW138">
        <v>43.225612903225802</v>
      </c>
      <c r="CX138">
        <v>40.646806451612903</v>
      </c>
      <c r="CY138">
        <v>42.04</v>
      </c>
      <c r="CZ138">
        <v>38.995935483871001</v>
      </c>
      <c r="DA138">
        <v>0</v>
      </c>
      <c r="DB138">
        <v>0</v>
      </c>
      <c r="DC138">
        <v>0</v>
      </c>
      <c r="DD138">
        <v>13818.1000001431</v>
      </c>
      <c r="DE138">
        <v>3.5846153846153799</v>
      </c>
      <c r="DF138">
        <v>-9.9487179746390506</v>
      </c>
      <c r="DG138">
        <v>19.938461742194601</v>
      </c>
      <c r="DH138">
        <v>103.753846153846</v>
      </c>
      <c r="DI138">
        <v>15</v>
      </c>
      <c r="DJ138">
        <v>100</v>
      </c>
      <c r="DK138">
        <v>100</v>
      </c>
      <c r="DL138">
        <v>1.9790000000000001</v>
      </c>
      <c r="DM138">
        <v>0.314</v>
      </c>
      <c r="DN138">
        <v>2</v>
      </c>
      <c r="DO138">
        <v>403.21800000000002</v>
      </c>
      <c r="DP138">
        <v>599.21799999999996</v>
      </c>
      <c r="DQ138">
        <v>26.684200000000001</v>
      </c>
      <c r="DR138">
        <v>31.718399999999999</v>
      </c>
      <c r="DS138">
        <v>29.9999</v>
      </c>
      <c r="DT138">
        <v>31.7105</v>
      </c>
      <c r="DU138">
        <v>31.754799999999999</v>
      </c>
      <c r="DV138">
        <v>20.9453</v>
      </c>
      <c r="DW138">
        <v>21.013999999999999</v>
      </c>
      <c r="DX138">
        <v>43.201900000000002</v>
      </c>
      <c r="DY138">
        <v>26.684799999999999</v>
      </c>
      <c r="DZ138">
        <v>400</v>
      </c>
      <c r="EA138">
        <v>27.958500000000001</v>
      </c>
      <c r="EB138">
        <v>100.176</v>
      </c>
      <c r="EC138">
        <v>100.566</v>
      </c>
    </row>
    <row r="139" spans="1:133" x14ac:dyDescent="0.35">
      <c r="A139">
        <v>123</v>
      </c>
      <c r="B139">
        <v>1584030826.5</v>
      </c>
      <c r="C139">
        <v>1250.4000000953699</v>
      </c>
      <c r="D139" t="s">
        <v>484</v>
      </c>
      <c r="E139" t="s">
        <v>485</v>
      </c>
      <c r="F139" t="s">
        <v>233</v>
      </c>
      <c r="G139">
        <v>20200312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1584030818.3064499</v>
      </c>
      <c r="O139">
        <f t="shared" si="43"/>
        <v>1.1110380162914078E-4</v>
      </c>
      <c r="P139">
        <f t="shared" si="44"/>
        <v>-0.17062088582595164</v>
      </c>
      <c r="Q139">
        <f t="shared" si="45"/>
        <v>400.21148387096798</v>
      </c>
      <c r="R139">
        <f t="shared" si="46"/>
        <v>416.67102619442909</v>
      </c>
      <c r="S139">
        <f t="shared" si="47"/>
        <v>41.534013834494139</v>
      </c>
      <c r="T139">
        <f t="shared" si="48"/>
        <v>39.893316940313937</v>
      </c>
      <c r="U139">
        <f t="shared" si="49"/>
        <v>1.2205864259117976E-2</v>
      </c>
      <c r="V139">
        <f t="shared" si="50"/>
        <v>2.2520863962038611</v>
      </c>
      <c r="W139">
        <f t="shared" si="51"/>
        <v>1.2169231488883185E-2</v>
      </c>
      <c r="X139">
        <f t="shared" si="52"/>
        <v>7.609051769995108E-3</v>
      </c>
      <c r="Y139">
        <f t="shared" si="53"/>
        <v>0</v>
      </c>
      <c r="Z139">
        <f t="shared" si="54"/>
        <v>27.733805289802394</v>
      </c>
      <c r="AA139">
        <f t="shared" si="55"/>
        <v>27.493390322580598</v>
      </c>
      <c r="AB139">
        <f t="shared" si="56"/>
        <v>3.6841978728837819</v>
      </c>
      <c r="AC139">
        <f t="shared" si="57"/>
        <v>74.878525000592646</v>
      </c>
      <c r="AD139">
        <f t="shared" si="58"/>
        <v>2.8037416862118687</v>
      </c>
      <c r="AE139">
        <f t="shared" si="59"/>
        <v>3.7443869069131339</v>
      </c>
      <c r="AF139">
        <f t="shared" si="60"/>
        <v>0.88045618667191317</v>
      </c>
      <c r="AG139">
        <f t="shared" si="61"/>
        <v>-4.8996776518451082</v>
      </c>
      <c r="AH139">
        <f t="shared" si="62"/>
        <v>33.658052650880499</v>
      </c>
      <c r="AI139">
        <f t="shared" si="63"/>
        <v>3.2457932262716533</v>
      </c>
      <c r="AJ139">
        <f t="shared" si="64"/>
        <v>32.004168225307048</v>
      </c>
      <c r="AK139">
        <v>-4.1239939684405702E-2</v>
      </c>
      <c r="AL139">
        <v>4.6295445112887697E-2</v>
      </c>
      <c r="AM139">
        <v>3.4589515541651399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52453.346029197732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-0.17062088582595164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1584030818.3064499</v>
      </c>
      <c r="BY139">
        <v>400.21148387096798</v>
      </c>
      <c r="BZ139">
        <v>400.022258064516</v>
      </c>
      <c r="CA139">
        <v>28.127258064516099</v>
      </c>
      <c r="CB139">
        <v>27.9652967741936</v>
      </c>
      <c r="CC139">
        <v>400.016903225806</v>
      </c>
      <c r="CD139">
        <v>99.480583870967706</v>
      </c>
      <c r="CE139">
        <v>0.20000638709677401</v>
      </c>
      <c r="CF139">
        <v>27.770606451612899</v>
      </c>
      <c r="CG139">
        <v>27.493390322580598</v>
      </c>
      <c r="CH139">
        <v>999.9</v>
      </c>
      <c r="CI139">
        <v>0</v>
      </c>
      <c r="CJ139">
        <v>0</v>
      </c>
      <c r="CK139">
        <v>9997.1387096774197</v>
      </c>
      <c r="CL139">
        <v>0</v>
      </c>
      <c r="CM139">
        <v>0.21165100000000001</v>
      </c>
      <c r="CN139">
        <v>0</v>
      </c>
      <c r="CO139">
        <v>0</v>
      </c>
      <c r="CP139">
        <v>0</v>
      </c>
      <c r="CQ139">
        <v>0</v>
      </c>
      <c r="CR139">
        <v>1.9193548387096799</v>
      </c>
      <c r="CS139">
        <v>0</v>
      </c>
      <c r="CT139">
        <v>106.88064516129</v>
      </c>
      <c r="CU139">
        <v>-2.3612903225806501</v>
      </c>
      <c r="CV139">
        <v>38.061999999999998</v>
      </c>
      <c r="CW139">
        <v>43.1991935483871</v>
      </c>
      <c r="CX139">
        <v>40.636806451612898</v>
      </c>
      <c r="CY139">
        <v>42.042000000000002</v>
      </c>
      <c r="CZ139">
        <v>39</v>
      </c>
      <c r="DA139">
        <v>0</v>
      </c>
      <c r="DB139">
        <v>0</v>
      </c>
      <c r="DC139">
        <v>0</v>
      </c>
      <c r="DD139">
        <v>13828.2999999523</v>
      </c>
      <c r="DE139">
        <v>2.18846153846154</v>
      </c>
      <c r="DF139">
        <v>-17.268375855473099</v>
      </c>
      <c r="DG139">
        <v>28.345299143080599</v>
      </c>
      <c r="DH139">
        <v>107.596153846154</v>
      </c>
      <c r="DI139">
        <v>15</v>
      </c>
      <c r="DJ139">
        <v>100</v>
      </c>
      <c r="DK139">
        <v>100</v>
      </c>
      <c r="DL139">
        <v>2.012</v>
      </c>
      <c r="DM139">
        <v>0.315</v>
      </c>
      <c r="DN139">
        <v>2</v>
      </c>
      <c r="DO139">
        <v>403.22300000000001</v>
      </c>
      <c r="DP139">
        <v>599.19500000000005</v>
      </c>
      <c r="DQ139">
        <v>26.695499999999999</v>
      </c>
      <c r="DR139">
        <v>31.7134</v>
      </c>
      <c r="DS139">
        <v>30</v>
      </c>
      <c r="DT139">
        <v>31.707000000000001</v>
      </c>
      <c r="DU139">
        <v>31.750599999999999</v>
      </c>
      <c r="DV139">
        <v>20.9358</v>
      </c>
      <c r="DW139">
        <v>21.013999999999999</v>
      </c>
      <c r="DX139">
        <v>43.201900000000002</v>
      </c>
      <c r="DY139">
        <v>26.6953</v>
      </c>
      <c r="DZ139">
        <v>400</v>
      </c>
      <c r="EA139">
        <v>27.9575</v>
      </c>
      <c r="EB139">
        <v>100.178</v>
      </c>
      <c r="EC139">
        <v>100.565</v>
      </c>
    </row>
    <row r="140" spans="1:133" x14ac:dyDescent="0.35">
      <c r="A140">
        <v>124</v>
      </c>
      <c r="B140">
        <v>1584030844</v>
      </c>
      <c r="C140">
        <v>1267.9000000953699</v>
      </c>
      <c r="D140" t="s">
        <v>486</v>
      </c>
      <c r="E140" t="s">
        <v>487</v>
      </c>
      <c r="F140" t="s">
        <v>233</v>
      </c>
      <c r="G140">
        <v>20200312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1584030818.3064499</v>
      </c>
      <c r="O140">
        <f t="shared" si="43"/>
        <v>1.1041769816349736E-4</v>
      </c>
      <c r="P140">
        <f t="shared" si="44"/>
        <v>-0.14834172587841518</v>
      </c>
      <c r="Q140">
        <f t="shared" si="45"/>
        <v>400.17848387096802</v>
      </c>
      <c r="R140">
        <f t="shared" si="46"/>
        <v>413.85357254934456</v>
      </c>
      <c r="S140">
        <f t="shared" si="47"/>
        <v>41.253168392127378</v>
      </c>
      <c r="T140">
        <f t="shared" si="48"/>
        <v>39.890027480835428</v>
      </c>
      <c r="U140">
        <f t="shared" si="49"/>
        <v>1.2128892499011114E-2</v>
      </c>
      <c r="V140">
        <f t="shared" si="50"/>
        <v>2.2520863962038611</v>
      </c>
      <c r="W140">
        <f t="shared" si="51"/>
        <v>1.2092719554822875E-2</v>
      </c>
      <c r="X140">
        <f t="shared" si="52"/>
        <v>7.5611906701050753E-3</v>
      </c>
      <c r="Y140">
        <f t="shared" si="53"/>
        <v>0</v>
      </c>
      <c r="Z140">
        <f t="shared" si="54"/>
        <v>27.734032549394666</v>
      </c>
      <c r="AA140">
        <f t="shared" si="55"/>
        <v>27.493390322580598</v>
      </c>
      <c r="AB140">
        <f t="shared" si="56"/>
        <v>3.6841978728837819</v>
      </c>
      <c r="AC140">
        <f t="shared" si="57"/>
        <v>74.875862866771129</v>
      </c>
      <c r="AD140">
        <f t="shared" si="58"/>
        <v>2.8036420056216111</v>
      </c>
      <c r="AE140">
        <f t="shared" si="59"/>
        <v>3.7443869069131339</v>
      </c>
      <c r="AF140">
        <f t="shared" si="60"/>
        <v>0.88055586726217072</v>
      </c>
      <c r="AG140">
        <f t="shared" si="61"/>
        <v>-4.8694204890102339</v>
      </c>
      <c r="AH140">
        <f t="shared" si="62"/>
        <v>33.658052650880499</v>
      </c>
      <c r="AI140">
        <f t="shared" si="63"/>
        <v>3.2457932262716533</v>
      </c>
      <c r="AJ140">
        <f t="shared" si="64"/>
        <v>32.034425388141919</v>
      </c>
      <c r="AK140">
        <v>-4.1239939684405702E-2</v>
      </c>
      <c r="AL140">
        <v>4.6295445112887697E-2</v>
      </c>
      <c r="AM140">
        <v>3.4589515541651399</v>
      </c>
      <c r="AN140">
        <v>123</v>
      </c>
      <c r="AO140">
        <v>31</v>
      </c>
      <c r="AP140">
        <f t="shared" si="65"/>
        <v>1</v>
      </c>
      <c r="AQ140">
        <f t="shared" si="66"/>
        <v>0</v>
      </c>
      <c r="AR140">
        <f t="shared" si="67"/>
        <v>52453.346029197732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-0.14834172587841518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1584030818.3064499</v>
      </c>
      <c r="BY140">
        <v>400.17848387096802</v>
      </c>
      <c r="BZ140">
        <v>400.022258064516</v>
      </c>
      <c r="CA140">
        <v>28.126258064516101</v>
      </c>
      <c r="CB140">
        <v>27.9652967741936</v>
      </c>
      <c r="CC140">
        <v>400.016903225806</v>
      </c>
      <c r="CD140">
        <v>99.480583870967706</v>
      </c>
      <c r="CE140">
        <v>0.20000638709677401</v>
      </c>
      <c r="CF140">
        <v>27.770606451612899</v>
      </c>
      <c r="CG140">
        <v>27.493390322580598</v>
      </c>
      <c r="CH140">
        <v>999.9</v>
      </c>
      <c r="CI140">
        <v>0</v>
      </c>
      <c r="CJ140">
        <v>0</v>
      </c>
      <c r="CK140">
        <v>9997.1387096774197</v>
      </c>
      <c r="CL140">
        <v>0</v>
      </c>
      <c r="CM140">
        <v>0.21165100000000001</v>
      </c>
      <c r="CN140">
        <v>0</v>
      </c>
      <c r="CO140">
        <v>0</v>
      </c>
      <c r="CP140">
        <v>0</v>
      </c>
      <c r="CQ140">
        <v>0</v>
      </c>
      <c r="CR140">
        <v>1.9193548387096799</v>
      </c>
      <c r="CS140">
        <v>0</v>
      </c>
      <c r="CT140">
        <v>106.88064516129</v>
      </c>
      <c r="CU140">
        <v>-2.3612903225806501</v>
      </c>
      <c r="CV140">
        <v>38.061999999999998</v>
      </c>
      <c r="CW140">
        <v>43.1991935483871</v>
      </c>
      <c r="CX140">
        <v>40.636806451612898</v>
      </c>
      <c r="CY140">
        <v>42.042000000000002</v>
      </c>
      <c r="CZ140">
        <v>39</v>
      </c>
      <c r="DA140">
        <v>0</v>
      </c>
      <c r="DB140">
        <v>0</v>
      </c>
      <c r="DC140">
        <v>0</v>
      </c>
      <c r="DD140">
        <v>13845.7000000477</v>
      </c>
      <c r="DE140">
        <v>4.3461538461538503</v>
      </c>
      <c r="DF140">
        <v>2.9196582861537701</v>
      </c>
      <c r="DG140">
        <v>-5.9350428569369704</v>
      </c>
      <c r="DH140">
        <v>107.91538461538499</v>
      </c>
      <c r="DI140">
        <v>15</v>
      </c>
      <c r="DJ140">
        <v>100</v>
      </c>
      <c r="DK140">
        <v>100</v>
      </c>
      <c r="DL140">
        <v>2.012</v>
      </c>
      <c r="DM140">
        <v>0.315</v>
      </c>
      <c r="DN140">
        <v>2</v>
      </c>
      <c r="DO140">
        <v>263.33999999999997</v>
      </c>
      <c r="DP140">
        <v>256.33800000000002</v>
      </c>
      <c r="DQ140">
        <v>26.702300000000001</v>
      </c>
      <c r="DR140">
        <v>31.704799999999999</v>
      </c>
      <c r="DS140">
        <v>29.9999</v>
      </c>
      <c r="DT140">
        <v>31.702200000000001</v>
      </c>
      <c r="DU140">
        <v>31.755400000000002</v>
      </c>
      <c r="DV140">
        <v>20.9358</v>
      </c>
      <c r="DW140">
        <v>21.013999999999999</v>
      </c>
      <c r="DX140">
        <v>43.201900000000002</v>
      </c>
      <c r="DY140">
        <v>26.703499999999998</v>
      </c>
      <c r="DZ140">
        <v>400</v>
      </c>
      <c r="EA140">
        <v>27.958400000000001</v>
      </c>
      <c r="EB140">
        <v>100.182</v>
      </c>
      <c r="EC140">
        <v>100.569</v>
      </c>
    </row>
    <row r="141" spans="1:133" x14ac:dyDescent="0.35">
      <c r="A141">
        <v>125</v>
      </c>
      <c r="B141">
        <v>1584030854</v>
      </c>
      <c r="C141">
        <v>1277.9000000953699</v>
      </c>
      <c r="D141" t="s">
        <v>488</v>
      </c>
      <c r="E141" t="s">
        <v>489</v>
      </c>
      <c r="F141" t="s">
        <v>233</v>
      </c>
      <c r="G141">
        <v>20200312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1584030839.0322599</v>
      </c>
      <c r="O141">
        <f t="shared" si="43"/>
        <v>9.3693781656899782E-5</v>
      </c>
      <c r="P141">
        <f t="shared" si="44"/>
        <v>-0.10418627033595136</v>
      </c>
      <c r="Q141">
        <f t="shared" si="45"/>
        <v>400.15519354838699</v>
      </c>
      <c r="R141">
        <f t="shared" si="46"/>
        <v>410.5242496622314</v>
      </c>
      <c r="S141">
        <f t="shared" si="47"/>
        <v>40.92120835871139</v>
      </c>
      <c r="T141">
        <f t="shared" si="48"/>
        <v>39.887617027463811</v>
      </c>
      <c r="U141">
        <f t="shared" si="49"/>
        <v>1.0238377262057053E-2</v>
      </c>
      <c r="V141">
        <f t="shared" si="50"/>
        <v>2.2548158251186838</v>
      </c>
      <c r="W141">
        <f t="shared" si="51"/>
        <v>1.0212620145007179E-2</v>
      </c>
      <c r="X141">
        <f t="shared" si="52"/>
        <v>6.3851963222183528E-3</v>
      </c>
      <c r="Y141">
        <f t="shared" si="53"/>
        <v>0</v>
      </c>
      <c r="Z141">
        <f t="shared" si="54"/>
        <v>27.750442090605041</v>
      </c>
      <c r="AA141">
        <f t="shared" si="55"/>
        <v>27.495603225806398</v>
      </c>
      <c r="AB141">
        <f t="shared" si="56"/>
        <v>3.6846749739913398</v>
      </c>
      <c r="AC141">
        <f t="shared" si="57"/>
        <v>74.729212339357673</v>
      </c>
      <c r="AD141">
        <f t="shared" si="58"/>
        <v>2.7999218621885791</v>
      </c>
      <c r="AE141">
        <f t="shared" si="59"/>
        <v>3.7467568231198158</v>
      </c>
      <c r="AF141">
        <f t="shared" si="60"/>
        <v>0.88475311180276073</v>
      </c>
      <c r="AG141">
        <f t="shared" si="61"/>
        <v>-4.1318957710692805</v>
      </c>
      <c r="AH141">
        <f t="shared" si="62"/>
        <v>34.747019683817165</v>
      </c>
      <c r="AI141">
        <f t="shared" si="63"/>
        <v>3.3469689053072731</v>
      </c>
      <c r="AJ141">
        <f t="shared" si="64"/>
        <v>33.962092818055154</v>
      </c>
      <c r="AK141">
        <v>-4.1313521978227498E-2</v>
      </c>
      <c r="AL141">
        <v>4.6378047683865602E-2</v>
      </c>
      <c r="AM141">
        <v>3.4638343302316801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52541.199467200735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-0.10418627033595136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1584030839.0322599</v>
      </c>
      <c r="BY141">
        <v>400.15519354838699</v>
      </c>
      <c r="BZ141">
        <v>400.05516129032299</v>
      </c>
      <c r="CA141">
        <v>28.088999999999999</v>
      </c>
      <c r="CB141">
        <v>27.9524193548387</v>
      </c>
      <c r="CC141">
        <v>400.03625806451601</v>
      </c>
      <c r="CD141">
        <v>99.480522580645101</v>
      </c>
      <c r="CE141">
        <v>0.199845612903226</v>
      </c>
      <c r="CF141">
        <v>27.781441935483901</v>
      </c>
      <c r="CG141">
        <v>27.495603225806398</v>
      </c>
      <c r="CH141">
        <v>999.9</v>
      </c>
      <c r="CI141">
        <v>0</v>
      </c>
      <c r="CJ141">
        <v>0</v>
      </c>
      <c r="CK141">
        <v>10014.9822580645</v>
      </c>
      <c r="CL141">
        <v>0</v>
      </c>
      <c r="CM141">
        <v>0.21165100000000001</v>
      </c>
      <c r="CN141">
        <v>0</v>
      </c>
      <c r="CO141">
        <v>0</v>
      </c>
      <c r="CP141">
        <v>0</v>
      </c>
      <c r="CQ141">
        <v>0</v>
      </c>
      <c r="CR141">
        <v>1.56774193548387</v>
      </c>
      <c r="CS141">
        <v>0</v>
      </c>
      <c r="CT141">
        <v>107.87741935483901</v>
      </c>
      <c r="CU141">
        <v>-2.2225806451612899</v>
      </c>
      <c r="CV141">
        <v>38.061999999999998</v>
      </c>
      <c r="CW141">
        <v>43.191064516129003</v>
      </c>
      <c r="CX141">
        <v>40.658935483870998</v>
      </c>
      <c r="CY141">
        <v>42.027999999999999</v>
      </c>
      <c r="CZ141">
        <v>38.9898387096774</v>
      </c>
      <c r="DA141">
        <v>0</v>
      </c>
      <c r="DB141">
        <v>0</v>
      </c>
      <c r="DC141">
        <v>0</v>
      </c>
      <c r="DD141">
        <v>13855.9000000954</v>
      </c>
      <c r="DE141">
        <v>4.0653846153846196</v>
      </c>
      <c r="DF141">
        <v>-8.4683761052312594</v>
      </c>
      <c r="DG141">
        <v>-39.678632547251098</v>
      </c>
      <c r="DH141">
        <v>107.207692307692</v>
      </c>
      <c r="DI141">
        <v>15</v>
      </c>
      <c r="DJ141">
        <v>100</v>
      </c>
      <c r="DK141">
        <v>100</v>
      </c>
      <c r="DL141">
        <v>2.012</v>
      </c>
      <c r="DM141">
        <v>0.315</v>
      </c>
      <c r="DN141">
        <v>2</v>
      </c>
      <c r="DO141">
        <v>402.52499999999998</v>
      </c>
      <c r="DP141">
        <v>597.63599999999997</v>
      </c>
      <c r="DQ141">
        <v>26.709900000000001</v>
      </c>
      <c r="DR141">
        <v>31.7</v>
      </c>
      <c r="DS141">
        <v>29.9999</v>
      </c>
      <c r="DT141">
        <v>31.696899999999999</v>
      </c>
      <c r="DU141">
        <v>31.741900000000001</v>
      </c>
      <c r="DV141">
        <v>20.935600000000001</v>
      </c>
      <c r="DW141">
        <v>21.013999999999999</v>
      </c>
      <c r="DX141">
        <v>43.201900000000002</v>
      </c>
      <c r="DY141">
        <v>26.713999999999999</v>
      </c>
      <c r="DZ141">
        <v>400</v>
      </c>
      <c r="EA141">
        <v>28.024999999999999</v>
      </c>
      <c r="EB141">
        <v>100.18</v>
      </c>
      <c r="EC141">
        <v>100.56699999999999</v>
      </c>
    </row>
    <row r="142" spans="1:133" x14ac:dyDescent="0.35">
      <c r="A142">
        <v>126</v>
      </c>
      <c r="B142">
        <v>1584030864</v>
      </c>
      <c r="C142">
        <v>1287.9000000953699</v>
      </c>
      <c r="D142" t="s">
        <v>490</v>
      </c>
      <c r="E142" t="s">
        <v>491</v>
      </c>
      <c r="F142" t="s">
        <v>233</v>
      </c>
      <c r="G142">
        <v>20200312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1584030855.8064499</v>
      </c>
      <c r="O142">
        <f t="shared" si="43"/>
        <v>1.135275204722804E-4</v>
      </c>
      <c r="P142">
        <f t="shared" si="44"/>
        <v>-0.17660691492863045</v>
      </c>
      <c r="Q142">
        <f t="shared" si="45"/>
        <v>400.17345161290302</v>
      </c>
      <c r="R142">
        <f t="shared" si="46"/>
        <v>416.9562712533986</v>
      </c>
      <c r="S142">
        <f t="shared" si="47"/>
        <v>41.561667293459756</v>
      </c>
      <c r="T142">
        <f t="shared" si="48"/>
        <v>39.888777318576729</v>
      </c>
      <c r="U142">
        <f t="shared" si="49"/>
        <v>1.2447544895900553E-2</v>
      </c>
      <c r="V142">
        <f t="shared" si="50"/>
        <v>2.2541316533940678</v>
      </c>
      <c r="W142">
        <f t="shared" si="51"/>
        <v>1.2409483974155323E-2</v>
      </c>
      <c r="X142">
        <f t="shared" si="52"/>
        <v>7.7593373489997317E-3</v>
      </c>
      <c r="Y142">
        <f t="shared" si="53"/>
        <v>0</v>
      </c>
      <c r="Z142">
        <f t="shared" si="54"/>
        <v>27.75177292087767</v>
      </c>
      <c r="AA142">
        <f t="shared" si="55"/>
        <v>27.497974193548401</v>
      </c>
      <c r="AB142">
        <f t="shared" si="56"/>
        <v>3.6851862135815354</v>
      </c>
      <c r="AC142">
        <f t="shared" si="57"/>
        <v>74.775754162875486</v>
      </c>
      <c r="AD142">
        <f t="shared" si="58"/>
        <v>2.8029588458067289</v>
      </c>
      <c r="AE142">
        <f t="shared" si="59"/>
        <v>3.7484862268341201</v>
      </c>
      <c r="AF142">
        <f t="shared" si="60"/>
        <v>0.88222736777480648</v>
      </c>
      <c r="AG142">
        <f t="shared" si="61"/>
        <v>-5.0065636528275652</v>
      </c>
      <c r="AH142">
        <f t="shared" si="62"/>
        <v>35.408782758550487</v>
      </c>
      <c r="AI142">
        <f t="shared" si="63"/>
        <v>3.4119226558221252</v>
      </c>
      <c r="AJ142">
        <f t="shared" si="64"/>
        <v>33.814141761545045</v>
      </c>
      <c r="AK142">
        <v>-4.12950698849281E-2</v>
      </c>
      <c r="AL142">
        <v>4.6357333592644899E-2</v>
      </c>
      <c r="AM142">
        <v>3.46261016769561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52517.280524555244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-0.17660691492863045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1584030855.8064499</v>
      </c>
      <c r="BY142">
        <v>400.17345161290302</v>
      </c>
      <c r="BZ142">
        <v>399.97670967741902</v>
      </c>
      <c r="CA142">
        <v>28.119932258064502</v>
      </c>
      <c r="CB142">
        <v>27.9544483870968</v>
      </c>
      <c r="CC142">
        <v>400.04551612903202</v>
      </c>
      <c r="CD142">
        <v>99.478754838709705</v>
      </c>
      <c r="CE142">
        <v>0.19996487096774199</v>
      </c>
      <c r="CF142">
        <v>27.789345161290299</v>
      </c>
      <c r="CG142">
        <v>27.497974193548401</v>
      </c>
      <c r="CH142">
        <v>999.9</v>
      </c>
      <c r="CI142">
        <v>0</v>
      </c>
      <c r="CJ142">
        <v>0</v>
      </c>
      <c r="CK142">
        <v>10010.6870967742</v>
      </c>
      <c r="CL142">
        <v>0</v>
      </c>
      <c r="CM142">
        <v>0.21165100000000001</v>
      </c>
      <c r="CN142">
        <v>0</v>
      </c>
      <c r="CO142">
        <v>0</v>
      </c>
      <c r="CP142">
        <v>0</v>
      </c>
      <c r="CQ142">
        <v>0</v>
      </c>
      <c r="CR142">
        <v>2.3290322580645202</v>
      </c>
      <c r="CS142">
        <v>0</v>
      </c>
      <c r="CT142">
        <v>105.712903225806</v>
      </c>
      <c r="CU142">
        <v>-2.1161290322580601</v>
      </c>
      <c r="CV142">
        <v>38.055999999999997</v>
      </c>
      <c r="CW142">
        <v>43.186999999999998</v>
      </c>
      <c r="CX142">
        <v>40.6488709677419</v>
      </c>
      <c r="CY142">
        <v>42.012</v>
      </c>
      <c r="CZ142">
        <v>38.993903225806498</v>
      </c>
      <c r="DA142">
        <v>0</v>
      </c>
      <c r="DB142">
        <v>0</v>
      </c>
      <c r="DC142">
        <v>0</v>
      </c>
      <c r="DD142">
        <v>13866.1000001431</v>
      </c>
      <c r="DE142">
        <v>3.2769230769230799</v>
      </c>
      <c r="DF142">
        <v>0.32820500728041302</v>
      </c>
      <c r="DG142">
        <v>23.757265237237799</v>
      </c>
      <c r="DH142">
        <v>104.988461538462</v>
      </c>
      <c r="DI142">
        <v>15</v>
      </c>
      <c r="DJ142">
        <v>100</v>
      </c>
      <c r="DK142">
        <v>100</v>
      </c>
      <c r="DL142">
        <v>2.012</v>
      </c>
      <c r="DM142">
        <v>0.315</v>
      </c>
      <c r="DN142">
        <v>2</v>
      </c>
      <c r="DO142">
        <v>402.96300000000002</v>
      </c>
      <c r="DP142">
        <v>598.726</v>
      </c>
      <c r="DQ142">
        <v>26.710100000000001</v>
      </c>
      <c r="DR142">
        <v>31.694400000000002</v>
      </c>
      <c r="DS142">
        <v>30.0001</v>
      </c>
      <c r="DT142">
        <v>31.691299999999998</v>
      </c>
      <c r="DU142">
        <v>31.735800000000001</v>
      </c>
      <c r="DV142">
        <v>20.9406</v>
      </c>
      <c r="DW142">
        <v>20.727699999999999</v>
      </c>
      <c r="DX142">
        <v>43.201900000000002</v>
      </c>
      <c r="DY142">
        <v>26.6326</v>
      </c>
      <c r="DZ142">
        <v>400</v>
      </c>
      <c r="EA142">
        <v>28.038</v>
      </c>
      <c r="EB142">
        <v>100.18300000000001</v>
      </c>
      <c r="EC142">
        <v>100.566</v>
      </c>
    </row>
    <row r="143" spans="1:133" x14ac:dyDescent="0.35">
      <c r="A143">
        <v>127</v>
      </c>
      <c r="B143">
        <v>1584030874</v>
      </c>
      <c r="C143">
        <v>1297.9000000953699</v>
      </c>
      <c r="D143" t="s">
        <v>492</v>
      </c>
      <c r="E143" t="s">
        <v>493</v>
      </c>
      <c r="F143" t="s">
        <v>233</v>
      </c>
      <c r="G143">
        <v>20200312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1584030865.8064499</v>
      </c>
      <c r="O143">
        <f t="shared" si="43"/>
        <v>1.0075733200547824E-4</v>
      </c>
      <c r="P143">
        <f t="shared" si="44"/>
        <v>-0.18232688169153405</v>
      </c>
      <c r="Q143">
        <f t="shared" si="45"/>
        <v>400.16529032258097</v>
      </c>
      <c r="R143">
        <f t="shared" si="46"/>
        <v>420.62202226269449</v>
      </c>
      <c r="S143">
        <f t="shared" si="47"/>
        <v>41.927313560530386</v>
      </c>
      <c r="T143">
        <f t="shared" si="48"/>
        <v>39.888200606189649</v>
      </c>
      <c r="U143">
        <f t="shared" si="49"/>
        <v>1.1052064397488766E-2</v>
      </c>
      <c r="V143">
        <f t="shared" si="50"/>
        <v>2.252467981950061</v>
      </c>
      <c r="W143">
        <f t="shared" si="51"/>
        <v>1.1022025832078546E-2</v>
      </c>
      <c r="X143">
        <f t="shared" si="52"/>
        <v>6.8914581382901055E-3</v>
      </c>
      <c r="Y143">
        <f t="shared" si="53"/>
        <v>0</v>
      </c>
      <c r="Z143">
        <f t="shared" si="54"/>
        <v>27.757163920617106</v>
      </c>
      <c r="AA143">
        <f t="shared" si="55"/>
        <v>27.4982935483871</v>
      </c>
      <c r="AB143">
        <f t="shared" si="56"/>
        <v>3.6852550791545466</v>
      </c>
      <c r="AC143">
        <f t="shared" si="57"/>
        <v>74.790357479383744</v>
      </c>
      <c r="AD143">
        <f t="shared" si="58"/>
        <v>2.8037005721541384</v>
      </c>
      <c r="AE143">
        <f t="shared" si="59"/>
        <v>3.7487460504878447</v>
      </c>
      <c r="AF143">
        <f t="shared" si="60"/>
        <v>0.88155450700040827</v>
      </c>
      <c r="AG143">
        <f t="shared" si="61"/>
        <v>-4.4433983414415907</v>
      </c>
      <c r="AH143">
        <f t="shared" si="62"/>
        <v>35.488023444652121</v>
      </c>
      <c r="AI143">
        <f t="shared" si="63"/>
        <v>3.4221095461319031</v>
      </c>
      <c r="AJ143">
        <f t="shared" si="64"/>
        <v>34.466734649342435</v>
      </c>
      <c r="AK143">
        <v>-4.12502219367634E-2</v>
      </c>
      <c r="AL143">
        <v>4.6306987841934003E-2</v>
      </c>
      <c r="AM143">
        <v>3.4596340446219398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52462.386879536585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-0.18232688169153405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1584030865.8064499</v>
      </c>
      <c r="BY143">
        <v>400.16529032258097</v>
      </c>
      <c r="BZ143">
        <v>399.95229032258101</v>
      </c>
      <c r="CA143">
        <v>28.127206451612899</v>
      </c>
      <c r="CB143">
        <v>27.980329032258101</v>
      </c>
      <c r="CC143">
        <v>400.02054838709699</v>
      </c>
      <c r="CD143">
        <v>99.479306451612899</v>
      </c>
      <c r="CE143">
        <v>0.20000499999999999</v>
      </c>
      <c r="CF143">
        <v>27.790532258064498</v>
      </c>
      <c r="CG143">
        <v>27.4982935483871</v>
      </c>
      <c r="CH143">
        <v>999.9</v>
      </c>
      <c r="CI143">
        <v>0</v>
      </c>
      <c r="CJ143">
        <v>0</v>
      </c>
      <c r="CK143">
        <v>9999.7596774193607</v>
      </c>
      <c r="CL143">
        <v>0</v>
      </c>
      <c r="CM143">
        <v>0.21165100000000001</v>
      </c>
      <c r="CN143">
        <v>0</v>
      </c>
      <c r="CO143">
        <v>0</v>
      </c>
      <c r="CP143">
        <v>0</v>
      </c>
      <c r="CQ143">
        <v>0</v>
      </c>
      <c r="CR143">
        <v>3.8935483870967702</v>
      </c>
      <c r="CS143">
        <v>0</v>
      </c>
      <c r="CT143">
        <v>104.50322580645199</v>
      </c>
      <c r="CU143">
        <v>-2.3967741935483899</v>
      </c>
      <c r="CV143">
        <v>38.055999999999997</v>
      </c>
      <c r="CW143">
        <v>43.186999999999998</v>
      </c>
      <c r="CX143">
        <v>40.655032258064502</v>
      </c>
      <c r="CY143">
        <v>42.006</v>
      </c>
      <c r="CZ143">
        <v>38.987806451612897</v>
      </c>
      <c r="DA143">
        <v>0</v>
      </c>
      <c r="DB143">
        <v>0</v>
      </c>
      <c r="DC143">
        <v>0</v>
      </c>
      <c r="DD143">
        <v>13875.7000000477</v>
      </c>
      <c r="DE143">
        <v>4.3192307692307699</v>
      </c>
      <c r="DF143">
        <v>26.683761029679101</v>
      </c>
      <c r="DG143">
        <v>-8.9675212518592495</v>
      </c>
      <c r="DH143">
        <v>104.257692307692</v>
      </c>
      <c r="DI143">
        <v>15</v>
      </c>
      <c r="DJ143">
        <v>100</v>
      </c>
      <c r="DK143">
        <v>100</v>
      </c>
      <c r="DL143">
        <v>2.012</v>
      </c>
      <c r="DM143">
        <v>0.315</v>
      </c>
      <c r="DN143">
        <v>2</v>
      </c>
      <c r="DO143">
        <v>403.19400000000002</v>
      </c>
      <c r="DP143">
        <v>599.12199999999996</v>
      </c>
      <c r="DQ143">
        <v>26.640499999999999</v>
      </c>
      <c r="DR143">
        <v>31.688800000000001</v>
      </c>
      <c r="DS143">
        <v>29.9999</v>
      </c>
      <c r="DT143">
        <v>31.687100000000001</v>
      </c>
      <c r="DU143">
        <v>31.731400000000001</v>
      </c>
      <c r="DV143">
        <v>20.945</v>
      </c>
      <c r="DW143">
        <v>20.727699999999999</v>
      </c>
      <c r="DX143">
        <v>43.201900000000002</v>
      </c>
      <c r="DY143">
        <v>26.651299999999999</v>
      </c>
      <c r="DZ143">
        <v>400</v>
      </c>
      <c r="EA143">
        <v>28.063700000000001</v>
      </c>
      <c r="EB143">
        <v>100.18300000000001</v>
      </c>
      <c r="EC143">
        <v>100.57</v>
      </c>
    </row>
    <row r="144" spans="1:133" x14ac:dyDescent="0.35">
      <c r="A144">
        <v>128</v>
      </c>
      <c r="B144">
        <v>1584030884</v>
      </c>
      <c r="C144">
        <v>1307.9000000953699</v>
      </c>
      <c r="D144" t="s">
        <v>494</v>
      </c>
      <c r="E144" t="s">
        <v>495</v>
      </c>
      <c r="F144" t="s">
        <v>233</v>
      </c>
      <c r="G144">
        <v>20200312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1584030875.8064499</v>
      </c>
      <c r="O144">
        <f t="shared" si="43"/>
        <v>1.0119031927031335E-4</v>
      </c>
      <c r="P144">
        <f t="shared" si="44"/>
        <v>-0.19437569692295228</v>
      </c>
      <c r="Q144">
        <f t="shared" si="45"/>
        <v>400.221580645161</v>
      </c>
      <c r="R144">
        <f t="shared" si="46"/>
        <v>422.29045444392665</v>
      </c>
      <c r="S144">
        <f t="shared" si="47"/>
        <v>42.094731919541758</v>
      </c>
      <c r="T144">
        <f t="shared" si="48"/>
        <v>39.894863756410942</v>
      </c>
      <c r="U144">
        <f t="shared" si="49"/>
        <v>1.110114475069923E-2</v>
      </c>
      <c r="V144">
        <f t="shared" si="50"/>
        <v>2.252700814894959</v>
      </c>
      <c r="W144">
        <f t="shared" si="51"/>
        <v>1.1070842318494563E-2</v>
      </c>
      <c r="X144">
        <f t="shared" si="52"/>
        <v>6.9219920598905544E-3</v>
      </c>
      <c r="Y144">
        <f t="shared" si="53"/>
        <v>0</v>
      </c>
      <c r="Z144">
        <f t="shared" si="54"/>
        <v>27.757536602935872</v>
      </c>
      <c r="AA144">
        <f t="shared" si="55"/>
        <v>27.499948387096801</v>
      </c>
      <c r="AB144">
        <f t="shared" si="56"/>
        <v>3.6856119460207424</v>
      </c>
      <c r="AC144">
        <f t="shared" si="57"/>
        <v>74.800177266890358</v>
      </c>
      <c r="AD144">
        <f t="shared" si="58"/>
        <v>2.8041526659368703</v>
      </c>
      <c r="AE144">
        <f t="shared" si="59"/>
        <v>3.7488583161127131</v>
      </c>
      <c r="AF144">
        <f t="shared" si="60"/>
        <v>0.88145928008387209</v>
      </c>
      <c r="AG144">
        <f t="shared" si="61"/>
        <v>-4.4624930798208187</v>
      </c>
      <c r="AH144">
        <f t="shared" si="62"/>
        <v>35.353006436946686</v>
      </c>
      <c r="AI144">
        <f t="shared" si="63"/>
        <v>3.4087743650312965</v>
      </c>
      <c r="AJ144">
        <f t="shared" si="64"/>
        <v>34.29928772215716</v>
      </c>
      <c r="AK144">
        <v>-4.1256496655550201E-2</v>
      </c>
      <c r="AL144">
        <v>4.6314031763467697E-2</v>
      </c>
      <c r="AM144">
        <v>3.4600505039139602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52470.008832097483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-0.19437569692295228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1584030875.8064499</v>
      </c>
      <c r="BY144">
        <v>400.221580645161</v>
      </c>
      <c r="BZ144">
        <v>399.99077419354802</v>
      </c>
      <c r="CA144">
        <v>28.131</v>
      </c>
      <c r="CB144">
        <v>27.9834903225806</v>
      </c>
      <c r="CC144">
        <v>400.01606451612901</v>
      </c>
      <c r="CD144">
        <v>99.481970967741901</v>
      </c>
      <c r="CE144">
        <v>0.199969451612903</v>
      </c>
      <c r="CF144">
        <v>27.791045161290299</v>
      </c>
      <c r="CG144">
        <v>27.499948387096801</v>
      </c>
      <c r="CH144">
        <v>999.9</v>
      </c>
      <c r="CI144">
        <v>0</v>
      </c>
      <c r="CJ144">
        <v>0</v>
      </c>
      <c r="CK144">
        <v>10001.012903225799</v>
      </c>
      <c r="CL144">
        <v>0</v>
      </c>
      <c r="CM144">
        <v>0.21165100000000001</v>
      </c>
      <c r="CN144">
        <v>0</v>
      </c>
      <c r="CO144">
        <v>0</v>
      </c>
      <c r="CP144">
        <v>0</v>
      </c>
      <c r="CQ144">
        <v>0</v>
      </c>
      <c r="CR144">
        <v>3.76451612903226</v>
      </c>
      <c r="CS144">
        <v>0</v>
      </c>
      <c r="CT144">
        <v>102.83548387096801</v>
      </c>
      <c r="CU144">
        <v>-2.2322580645161301</v>
      </c>
      <c r="CV144">
        <v>38.061999999999998</v>
      </c>
      <c r="CW144">
        <v>43.183</v>
      </c>
      <c r="CX144">
        <v>40.675193548387099</v>
      </c>
      <c r="CY144">
        <v>42.014000000000003</v>
      </c>
      <c r="CZ144">
        <v>38.987806451612897</v>
      </c>
      <c r="DA144">
        <v>0</v>
      </c>
      <c r="DB144">
        <v>0</v>
      </c>
      <c r="DC144">
        <v>0</v>
      </c>
      <c r="DD144">
        <v>13885.9000000954</v>
      </c>
      <c r="DE144">
        <v>4.2653846153846198</v>
      </c>
      <c r="DF144">
        <v>-24.625640969796802</v>
      </c>
      <c r="DG144">
        <v>8.5641028314619092</v>
      </c>
      <c r="DH144">
        <v>102.242307692308</v>
      </c>
      <c r="DI144">
        <v>15</v>
      </c>
      <c r="DJ144">
        <v>100</v>
      </c>
      <c r="DK144">
        <v>100</v>
      </c>
      <c r="DL144">
        <v>2.012</v>
      </c>
      <c r="DM144">
        <v>0.315</v>
      </c>
      <c r="DN144">
        <v>2</v>
      </c>
      <c r="DO144">
        <v>403.16500000000002</v>
      </c>
      <c r="DP144">
        <v>599.375</v>
      </c>
      <c r="DQ144">
        <v>26.6431</v>
      </c>
      <c r="DR144">
        <v>31.683299999999999</v>
      </c>
      <c r="DS144">
        <v>29.9998</v>
      </c>
      <c r="DT144">
        <v>31.682600000000001</v>
      </c>
      <c r="DU144">
        <v>31.727499999999999</v>
      </c>
      <c r="DV144">
        <v>20.946200000000001</v>
      </c>
      <c r="DW144">
        <v>20.441400000000002</v>
      </c>
      <c r="DX144">
        <v>43.201900000000002</v>
      </c>
      <c r="DY144">
        <v>26.643899999999999</v>
      </c>
      <c r="DZ144">
        <v>400</v>
      </c>
      <c r="EA144">
        <v>28.071899999999999</v>
      </c>
      <c r="EB144">
        <v>100.185</v>
      </c>
      <c r="EC144">
        <v>100.57</v>
      </c>
    </row>
    <row r="145" spans="1:133" x14ac:dyDescent="0.35">
      <c r="A145">
        <v>129</v>
      </c>
      <c r="B145">
        <v>1584030894</v>
      </c>
      <c r="C145">
        <v>1317.9000000953699</v>
      </c>
      <c r="D145" t="s">
        <v>496</v>
      </c>
      <c r="E145" t="s">
        <v>497</v>
      </c>
      <c r="F145" t="s">
        <v>233</v>
      </c>
      <c r="G145">
        <v>20200312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1584030885.8064499</v>
      </c>
      <c r="O145">
        <f t="shared" ref="O145:O208" si="86">CC145*AP145*(CA145-CB145)/(100*BU145*(1000-AP145*CA145))</f>
        <v>7.9506267047527179E-5</v>
      </c>
      <c r="P145">
        <f t="shared" ref="P145:P208" si="87">CC145*AP145*(BZ145-BY145*(1000-AP145*CB145)/(1000-AP145*CA145))/(100*BU145)</f>
        <v>-0.20256188488775473</v>
      </c>
      <c r="Q145">
        <f t="shared" ref="Q145:Q208" si="88">BY145 - IF(AP145&gt;1, P145*BU145*100/(AR145*CK145), 0)</f>
        <v>400.23219354838699</v>
      </c>
      <c r="R145">
        <f t="shared" ref="R145:R208" si="89">((X145-O145/2)*Q145-P145)/(X145+O145/2)</f>
        <v>431.32343635917505</v>
      </c>
      <c r="S145">
        <f t="shared" ref="S145:S208" si="90">R145*(CD145+CE145)/1000</f>
        <v>42.995013495663358</v>
      </c>
      <c r="T145">
        <f t="shared" ref="T145:T208" si="91">(BY145 - IF(AP145&gt;1, P145*BU145*100/(AR145*CK145), 0))*(CD145+CE145)/1000</f>
        <v>39.895788432609713</v>
      </c>
      <c r="U145">
        <f t="shared" ref="U145:U208" si="92">2/((1/W145-1/V145)+SIGN(W145)*SQRT((1/W145-1/V145)*(1/W145-1/V145) + 4*BV145/((BV145+1)*(BV145+1))*(2*1/W145*1/V145-1/V145*1/V145)))</f>
        <v>8.7390579615941825E-3</v>
      </c>
      <c r="V145">
        <f t="shared" ref="V145:V208" si="93">AM145+AL145*BU145+AK145*BU145*BU145</f>
        <v>2.2533645566850069</v>
      </c>
      <c r="W145">
        <f t="shared" ref="W145:W208" si="94">O145*(1000-(1000*0.61365*EXP(17.502*AA145/(240.97+AA145))/(CD145+CE145)+CA145)/2)/(1000*0.61365*EXP(17.502*AA145/(240.97+AA145))/(CD145+CE145)-CA145)</f>
        <v>8.7202727543911774E-3</v>
      </c>
      <c r="X145">
        <f t="shared" ref="X145:X208" si="95">1/((BV145+1)/(U145/1.6)+1/(V145/1.37)) + BV145/((BV145+1)/(U145/1.6) + BV145/(V145/1.37))</f>
        <v>5.4518548496487688E-3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27.765779080300387</v>
      </c>
      <c r="AA145">
        <f t="shared" ref="AA145:AA208" si="98">($C$7*CG145+$D$7*CH145+$E$7*Z145)</f>
        <v>27.494067741935499</v>
      </c>
      <c r="AB145">
        <f t="shared" ref="AB145:AB208" si="99">0.61365*EXP(17.502*AA145/(240.97+AA145))</f>
        <v>3.68434391851721</v>
      </c>
      <c r="AC145">
        <f t="shared" ref="AC145:AC208" si="100">(AD145/AE145*100)</f>
        <v>74.820562412595081</v>
      </c>
      <c r="AD145">
        <f t="shared" ref="AD145:AD208" si="101">CA145*(CD145+CE145)/1000</f>
        <v>2.8050896332004851</v>
      </c>
      <c r="AE145">
        <f t="shared" ref="AE145:AE208" si="102">0.61365*EXP(17.502*CF145/(240.97+CF145))</f>
        <v>3.749089211241059</v>
      </c>
      <c r="AF145">
        <f t="shared" ref="AF145:AF208" si="103">(AB145-CA145*(CD145+CE145)/1000)</f>
        <v>0.87925428531672489</v>
      </c>
      <c r="AG145">
        <f t="shared" ref="AG145:AG208" si="104">(-O145*44100)</f>
        <v>-3.5062263767959485</v>
      </c>
      <c r="AH145">
        <f t="shared" ref="AH145:AH208" si="105">2*29.3*V145*0.92*(CF145-AA145)</f>
        <v>36.205969033070552</v>
      </c>
      <c r="AI145">
        <f t="shared" ref="AI145:AI208" si="106">2*0.95*0.0000000567*(((CF145+$B$7)+273)^4-(AA145+273)^4)</f>
        <v>3.4899056339217629</v>
      </c>
      <c r="AJ145">
        <f t="shared" ref="AJ145:AJ208" si="107">Y145+AI145+AG145+AH145</f>
        <v>36.189648290196367</v>
      </c>
      <c r="AK145">
        <v>-4.1274387358998098E-2</v>
      </c>
      <c r="AL145">
        <v>4.6334115645399701E-2</v>
      </c>
      <c r="AM145">
        <v>3.46123780773654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52491.638678645846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-0.20256188488775473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1584030885.8064499</v>
      </c>
      <c r="BY145">
        <v>400.23219354838699</v>
      </c>
      <c r="BZ145">
        <v>399.97609677419399</v>
      </c>
      <c r="CA145">
        <v>28.140493548387099</v>
      </c>
      <c r="CB145">
        <v>28.024596774193601</v>
      </c>
      <c r="CC145">
        <v>400.02280645161301</v>
      </c>
      <c r="CD145">
        <v>99.481622580645194</v>
      </c>
      <c r="CE145">
        <v>0.199984935483871</v>
      </c>
      <c r="CF145">
        <v>27.792100000000001</v>
      </c>
      <c r="CG145">
        <v>27.494067741935499</v>
      </c>
      <c r="CH145">
        <v>999.9</v>
      </c>
      <c r="CI145">
        <v>0</v>
      </c>
      <c r="CJ145">
        <v>0</v>
      </c>
      <c r="CK145">
        <v>10005.3848387097</v>
      </c>
      <c r="CL145">
        <v>0</v>
      </c>
      <c r="CM145">
        <v>0.21165100000000001</v>
      </c>
      <c r="CN145">
        <v>0</v>
      </c>
      <c r="CO145">
        <v>0</v>
      </c>
      <c r="CP145">
        <v>0</v>
      </c>
      <c r="CQ145">
        <v>0</v>
      </c>
      <c r="CR145">
        <v>2.9161290322580702</v>
      </c>
      <c r="CS145">
        <v>0</v>
      </c>
      <c r="CT145">
        <v>104.687096774194</v>
      </c>
      <c r="CU145">
        <v>-1.8967741935483899</v>
      </c>
      <c r="CV145">
        <v>38.049999999999997</v>
      </c>
      <c r="CW145">
        <v>43.185000000000002</v>
      </c>
      <c r="CX145">
        <v>40.679193548387097</v>
      </c>
      <c r="CY145">
        <v>42.014000000000003</v>
      </c>
      <c r="CZ145">
        <v>38.9796774193548</v>
      </c>
      <c r="DA145">
        <v>0</v>
      </c>
      <c r="DB145">
        <v>0</v>
      </c>
      <c r="DC145">
        <v>0</v>
      </c>
      <c r="DD145">
        <v>13896.1000001431</v>
      </c>
      <c r="DE145">
        <v>2.7538461538461498</v>
      </c>
      <c r="DF145">
        <v>16.6495727647523</v>
      </c>
      <c r="DG145">
        <v>-6.6666666424256098</v>
      </c>
      <c r="DH145">
        <v>104.269230769231</v>
      </c>
      <c r="DI145">
        <v>15</v>
      </c>
      <c r="DJ145">
        <v>100</v>
      </c>
      <c r="DK145">
        <v>100</v>
      </c>
      <c r="DL145">
        <v>2.012</v>
      </c>
      <c r="DM145">
        <v>0.315</v>
      </c>
      <c r="DN145">
        <v>2</v>
      </c>
      <c r="DO145">
        <v>403.25599999999997</v>
      </c>
      <c r="DP145">
        <v>599.44899999999996</v>
      </c>
      <c r="DQ145">
        <v>26.642600000000002</v>
      </c>
      <c r="DR145">
        <v>31.677099999999999</v>
      </c>
      <c r="DS145">
        <v>29.9999</v>
      </c>
      <c r="DT145">
        <v>31.677399999999999</v>
      </c>
      <c r="DU145">
        <v>31.7224</v>
      </c>
      <c r="DV145">
        <v>20.948799999999999</v>
      </c>
      <c r="DW145">
        <v>20.441400000000002</v>
      </c>
      <c r="DX145">
        <v>43.201900000000002</v>
      </c>
      <c r="DY145">
        <v>26.6496</v>
      </c>
      <c r="DZ145">
        <v>400</v>
      </c>
      <c r="EA145">
        <v>28.060199999999998</v>
      </c>
      <c r="EB145">
        <v>100.18300000000001</v>
      </c>
      <c r="EC145">
        <v>100.572</v>
      </c>
    </row>
    <row r="146" spans="1:133" x14ac:dyDescent="0.35">
      <c r="A146">
        <v>130</v>
      </c>
      <c r="B146">
        <v>1584030904</v>
      </c>
      <c r="C146">
        <v>1327.9000000953699</v>
      </c>
      <c r="D146" t="s">
        <v>498</v>
      </c>
      <c r="E146" t="s">
        <v>499</v>
      </c>
      <c r="F146" t="s">
        <v>233</v>
      </c>
      <c r="G146">
        <v>20200312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1584030895.8064499</v>
      </c>
      <c r="O146">
        <f t="shared" si="86"/>
        <v>7.2778841342961879E-5</v>
      </c>
      <c r="P146">
        <f t="shared" si="87"/>
        <v>-0.20556547727321037</v>
      </c>
      <c r="Q146">
        <f t="shared" si="88"/>
        <v>400.24438709677401</v>
      </c>
      <c r="R146">
        <f t="shared" si="89"/>
        <v>435.24113847095583</v>
      </c>
      <c r="S146">
        <f t="shared" si="90"/>
        <v>43.38534692579956</v>
      </c>
      <c r="T146">
        <f t="shared" si="91"/>
        <v>39.89682972133923</v>
      </c>
      <c r="U146">
        <f t="shared" si="92"/>
        <v>8.0217474067117468E-3</v>
      </c>
      <c r="V146">
        <f t="shared" si="93"/>
        <v>2.2517714749361666</v>
      </c>
      <c r="W146">
        <f t="shared" si="94"/>
        <v>8.0059052628639344E-3</v>
      </c>
      <c r="X146">
        <f t="shared" si="95"/>
        <v>5.0051115072245285E-3</v>
      </c>
      <c r="Y146">
        <f t="shared" si="96"/>
        <v>0</v>
      </c>
      <c r="Z146">
        <f t="shared" si="97"/>
        <v>27.76766809416679</v>
      </c>
      <c r="AA146">
        <f t="shared" si="98"/>
        <v>27.4915387096774</v>
      </c>
      <c r="AB146">
        <f t="shared" si="99"/>
        <v>3.6837987072627065</v>
      </c>
      <c r="AC146">
        <f t="shared" si="100"/>
        <v>74.876554727650301</v>
      </c>
      <c r="AD146">
        <f t="shared" si="101"/>
        <v>2.807135963623788</v>
      </c>
      <c r="AE146">
        <f t="shared" si="102"/>
        <v>3.7490185997929912</v>
      </c>
      <c r="AF146">
        <f t="shared" si="103"/>
        <v>0.8766627436389185</v>
      </c>
      <c r="AG146">
        <f t="shared" si="104"/>
        <v>-3.2095469032246187</v>
      </c>
      <c r="AH146">
        <f t="shared" si="105"/>
        <v>36.448229885986713</v>
      </c>
      <c r="AI146">
        <f t="shared" si="106"/>
        <v>3.5156927891508891</v>
      </c>
      <c r="AJ146">
        <f t="shared" si="107"/>
        <v>36.754375771912983</v>
      </c>
      <c r="AK146">
        <v>-4.1231454970117098E-2</v>
      </c>
      <c r="AL146">
        <v>4.6285920277797002E-2</v>
      </c>
      <c r="AM146">
        <v>3.4583883321936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52439.316035390453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-0.20556547727321037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1584030895.8064499</v>
      </c>
      <c r="BY146">
        <v>400.24438709677401</v>
      </c>
      <c r="BZ146">
        <v>399.97974193548401</v>
      </c>
      <c r="CA146">
        <v>28.1611451612903</v>
      </c>
      <c r="CB146">
        <v>28.055054838709701</v>
      </c>
      <c r="CC146">
        <v>400.013709677419</v>
      </c>
      <c r="CD146">
        <v>99.481183870967797</v>
      </c>
      <c r="CE146">
        <v>0.19998845161290299</v>
      </c>
      <c r="CF146">
        <v>27.791777419354801</v>
      </c>
      <c r="CG146">
        <v>27.4915387096774</v>
      </c>
      <c r="CH146">
        <v>999.9</v>
      </c>
      <c r="CI146">
        <v>0</v>
      </c>
      <c r="CJ146">
        <v>0</v>
      </c>
      <c r="CK146">
        <v>9995.0216129032306</v>
      </c>
      <c r="CL146">
        <v>0</v>
      </c>
      <c r="CM146">
        <v>0.21165100000000001</v>
      </c>
      <c r="CN146">
        <v>0</v>
      </c>
      <c r="CO146">
        <v>0</v>
      </c>
      <c r="CP146">
        <v>0</v>
      </c>
      <c r="CQ146">
        <v>0</v>
      </c>
      <c r="CR146">
        <v>2.9838709677419399</v>
      </c>
      <c r="CS146">
        <v>0</v>
      </c>
      <c r="CT146">
        <v>103.574193548387</v>
      </c>
      <c r="CU146">
        <v>-2.2225806451612899</v>
      </c>
      <c r="CV146">
        <v>38.031999999999996</v>
      </c>
      <c r="CW146">
        <v>43.179000000000002</v>
      </c>
      <c r="CX146">
        <v>40.646935483870998</v>
      </c>
      <c r="CY146">
        <v>42.003999999999998</v>
      </c>
      <c r="CZ146">
        <v>38.973580645161299</v>
      </c>
      <c r="DA146">
        <v>0</v>
      </c>
      <c r="DB146">
        <v>0</v>
      </c>
      <c r="DC146">
        <v>0</v>
      </c>
      <c r="DD146">
        <v>13905.7000000477</v>
      </c>
      <c r="DE146">
        <v>3.1307692307692299</v>
      </c>
      <c r="DF146">
        <v>1.82564078756558</v>
      </c>
      <c r="DG146">
        <v>7.0051284121561803</v>
      </c>
      <c r="DH146">
        <v>103.32692307692299</v>
      </c>
      <c r="DI146">
        <v>15</v>
      </c>
      <c r="DJ146">
        <v>100</v>
      </c>
      <c r="DK146">
        <v>100</v>
      </c>
      <c r="DL146">
        <v>2.012</v>
      </c>
      <c r="DM146">
        <v>0.315</v>
      </c>
      <c r="DN146">
        <v>2</v>
      </c>
      <c r="DO146">
        <v>403.13099999999997</v>
      </c>
      <c r="DP146">
        <v>599.41899999999998</v>
      </c>
      <c r="DQ146">
        <v>26.6571</v>
      </c>
      <c r="DR146">
        <v>31.6708</v>
      </c>
      <c r="DS146">
        <v>29.999700000000001</v>
      </c>
      <c r="DT146">
        <v>31.672499999999999</v>
      </c>
      <c r="DU146">
        <v>31.717500000000001</v>
      </c>
      <c r="DV146">
        <v>20.947700000000001</v>
      </c>
      <c r="DW146">
        <v>20.441400000000002</v>
      </c>
      <c r="DX146">
        <v>43.201900000000002</v>
      </c>
      <c r="DY146">
        <v>26.661999999999999</v>
      </c>
      <c r="DZ146">
        <v>400</v>
      </c>
      <c r="EA146">
        <v>28.060500000000001</v>
      </c>
      <c r="EB146">
        <v>100.188</v>
      </c>
      <c r="EC146">
        <v>100.572</v>
      </c>
    </row>
    <row r="147" spans="1:133" x14ac:dyDescent="0.35">
      <c r="A147">
        <v>131</v>
      </c>
      <c r="B147">
        <v>1584030914</v>
      </c>
      <c r="C147">
        <v>1337.9000000953699</v>
      </c>
      <c r="D147" t="s">
        <v>500</v>
      </c>
      <c r="E147" t="s">
        <v>501</v>
      </c>
      <c r="F147" t="s">
        <v>233</v>
      </c>
      <c r="G147">
        <v>20200312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1584030905.8064499</v>
      </c>
      <c r="O147">
        <f t="shared" si="86"/>
        <v>8.8791411316210445E-5</v>
      </c>
      <c r="P147">
        <f t="shared" si="87"/>
        <v>-0.21935398331240991</v>
      </c>
      <c r="Q147">
        <f t="shared" si="88"/>
        <v>400.27096774193501</v>
      </c>
      <c r="R147">
        <f t="shared" si="89"/>
        <v>430.08408425555655</v>
      </c>
      <c r="S147">
        <f t="shared" si="90"/>
        <v>42.871085088588963</v>
      </c>
      <c r="T147">
        <f t="shared" si="91"/>
        <v>39.899292591259474</v>
      </c>
      <c r="U147">
        <f t="shared" si="92"/>
        <v>9.8141067658776907E-3</v>
      </c>
      <c r="V147">
        <f t="shared" si="93"/>
        <v>2.2510502834589792</v>
      </c>
      <c r="W147">
        <f t="shared" si="94"/>
        <v>9.7903979739666532E-3</v>
      </c>
      <c r="X147">
        <f t="shared" si="95"/>
        <v>6.1211240612443138E-3</v>
      </c>
      <c r="Y147">
        <f t="shared" si="96"/>
        <v>0</v>
      </c>
      <c r="Z147">
        <f t="shared" si="97"/>
        <v>27.763790564648705</v>
      </c>
      <c r="AA147">
        <f t="shared" si="98"/>
        <v>27.490590322580601</v>
      </c>
      <c r="AB147">
        <f t="shared" si="99"/>
        <v>3.6835942711953993</v>
      </c>
      <c r="AC147">
        <f t="shared" si="100"/>
        <v>74.920211303645246</v>
      </c>
      <c r="AD147">
        <f t="shared" si="101"/>
        <v>2.8090080784467877</v>
      </c>
      <c r="AE147">
        <f t="shared" si="102"/>
        <v>3.7493328296447497</v>
      </c>
      <c r="AF147">
        <f t="shared" si="103"/>
        <v>0.8745861927486116</v>
      </c>
      <c r="AG147">
        <f t="shared" si="104"/>
        <v>-3.9157012390448807</v>
      </c>
      <c r="AH147">
        <f t="shared" si="105"/>
        <v>36.725859640050061</v>
      </c>
      <c r="AI147">
        <f t="shared" si="106"/>
        <v>3.5436157304031206</v>
      </c>
      <c r="AJ147">
        <f t="shared" si="107"/>
        <v>36.353774131408301</v>
      </c>
      <c r="AK147">
        <v>-4.1212028437831102E-2</v>
      </c>
      <c r="AL147">
        <v>4.6264112293448199E-2</v>
      </c>
      <c r="AM147">
        <v>3.4570986334602098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52415.353720618303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-0.21935398331240991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1584030905.8064499</v>
      </c>
      <c r="BY147">
        <v>400.27096774193501</v>
      </c>
      <c r="BZ147">
        <v>399.99525806451601</v>
      </c>
      <c r="CA147">
        <v>28.1800580645161</v>
      </c>
      <c r="CB147">
        <v>28.050629032258101</v>
      </c>
      <c r="CC147">
        <v>400.01503225806499</v>
      </c>
      <c r="CD147">
        <v>99.480706451612903</v>
      </c>
      <c r="CE147">
        <v>0.19999938709677401</v>
      </c>
      <c r="CF147">
        <v>27.7932129032258</v>
      </c>
      <c r="CG147">
        <v>27.490590322580601</v>
      </c>
      <c r="CH147">
        <v>999.9</v>
      </c>
      <c r="CI147">
        <v>0</v>
      </c>
      <c r="CJ147">
        <v>0</v>
      </c>
      <c r="CK147">
        <v>9990.3603225806492</v>
      </c>
      <c r="CL147">
        <v>0</v>
      </c>
      <c r="CM147">
        <v>0.21165100000000001</v>
      </c>
      <c r="CN147">
        <v>0</v>
      </c>
      <c r="CO147">
        <v>0</v>
      </c>
      <c r="CP147">
        <v>0</v>
      </c>
      <c r="CQ147">
        <v>0</v>
      </c>
      <c r="CR147">
        <v>2.9451612903225799</v>
      </c>
      <c r="CS147">
        <v>0</v>
      </c>
      <c r="CT147">
        <v>102.190322580645</v>
      </c>
      <c r="CU147">
        <v>-2.3354838709677401</v>
      </c>
      <c r="CV147">
        <v>38.024000000000001</v>
      </c>
      <c r="CW147">
        <v>43.173000000000002</v>
      </c>
      <c r="CX147">
        <v>40.644967741935503</v>
      </c>
      <c r="CY147">
        <v>41.995935483871001</v>
      </c>
      <c r="CZ147">
        <v>38.9695161290323</v>
      </c>
      <c r="DA147">
        <v>0</v>
      </c>
      <c r="DB147">
        <v>0</v>
      </c>
      <c r="DC147">
        <v>0</v>
      </c>
      <c r="DD147">
        <v>13915.9000000954</v>
      </c>
      <c r="DE147">
        <v>1.8346153846153801</v>
      </c>
      <c r="DF147">
        <v>2.9572649306653398</v>
      </c>
      <c r="DG147">
        <v>-50.697435836129401</v>
      </c>
      <c r="DH147">
        <v>102.342307692308</v>
      </c>
      <c r="DI147">
        <v>15</v>
      </c>
      <c r="DJ147">
        <v>100</v>
      </c>
      <c r="DK147">
        <v>100</v>
      </c>
      <c r="DL147">
        <v>2.012</v>
      </c>
      <c r="DM147">
        <v>0.315</v>
      </c>
      <c r="DN147">
        <v>2</v>
      </c>
      <c r="DO147">
        <v>403.19499999999999</v>
      </c>
      <c r="DP147">
        <v>599.62800000000004</v>
      </c>
      <c r="DQ147">
        <v>26.672499999999999</v>
      </c>
      <c r="DR147">
        <v>31.6645</v>
      </c>
      <c r="DS147">
        <v>29.9998</v>
      </c>
      <c r="DT147">
        <v>31.6676</v>
      </c>
      <c r="DU147">
        <v>31.7133</v>
      </c>
      <c r="DV147">
        <v>20.947800000000001</v>
      </c>
      <c r="DW147">
        <v>20.441400000000002</v>
      </c>
      <c r="DX147">
        <v>43.201900000000002</v>
      </c>
      <c r="DY147">
        <v>26.679600000000001</v>
      </c>
      <c r="DZ147">
        <v>400</v>
      </c>
      <c r="EA147">
        <v>28.060500000000001</v>
      </c>
      <c r="EB147">
        <v>100.19</v>
      </c>
      <c r="EC147">
        <v>100.57299999999999</v>
      </c>
    </row>
    <row r="148" spans="1:133" x14ac:dyDescent="0.35">
      <c r="A148">
        <v>132</v>
      </c>
      <c r="B148">
        <v>1584030924</v>
      </c>
      <c r="C148">
        <v>1347.9000000953699</v>
      </c>
      <c r="D148" t="s">
        <v>502</v>
      </c>
      <c r="E148" t="s">
        <v>503</v>
      </c>
      <c r="F148" t="s">
        <v>233</v>
      </c>
      <c r="G148">
        <v>20200312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1584030915.8064499</v>
      </c>
      <c r="O148">
        <f t="shared" si="86"/>
        <v>9.9138088804664792E-5</v>
      </c>
      <c r="P148">
        <f t="shared" si="87"/>
        <v>-0.23171353332922043</v>
      </c>
      <c r="Q148">
        <f t="shared" si="88"/>
        <v>400.29864516128998</v>
      </c>
      <c r="R148">
        <f t="shared" si="89"/>
        <v>428.14617128463129</v>
      </c>
      <c r="S148">
        <f t="shared" si="90"/>
        <v>42.678009717351678</v>
      </c>
      <c r="T148">
        <f t="shared" si="91"/>
        <v>39.902142337923294</v>
      </c>
      <c r="U148">
        <f t="shared" si="92"/>
        <v>1.0979220121977469E-2</v>
      </c>
      <c r="V148">
        <f t="shared" si="93"/>
        <v>2.2535475275952441</v>
      </c>
      <c r="W148">
        <f t="shared" si="94"/>
        <v>1.0949589806894557E-2</v>
      </c>
      <c r="X148">
        <f t="shared" si="95"/>
        <v>6.8461490831723225E-3</v>
      </c>
      <c r="Y148">
        <f t="shared" si="96"/>
        <v>0</v>
      </c>
      <c r="Z148">
        <f t="shared" si="97"/>
        <v>27.762892085944188</v>
      </c>
      <c r="AA148">
        <f t="shared" si="98"/>
        <v>27.488403225806501</v>
      </c>
      <c r="AB148">
        <f t="shared" si="99"/>
        <v>3.6831228543350827</v>
      </c>
      <c r="AC148">
        <f t="shared" si="100"/>
        <v>74.935786253240522</v>
      </c>
      <c r="AD148">
        <f t="shared" si="101"/>
        <v>2.8100016362877644</v>
      </c>
      <c r="AE148">
        <f t="shared" si="102"/>
        <v>3.7498794324937754</v>
      </c>
      <c r="AF148">
        <f t="shared" si="103"/>
        <v>0.87312121804731824</v>
      </c>
      <c r="AG148">
        <f t="shared" si="104"/>
        <v>-4.3719897162857171</v>
      </c>
      <c r="AH148">
        <f t="shared" si="105"/>
        <v>37.335660876207356</v>
      </c>
      <c r="AI148">
        <f t="shared" si="106"/>
        <v>3.5984679822291281</v>
      </c>
      <c r="AJ148">
        <f t="shared" si="107"/>
        <v>36.56213914215077</v>
      </c>
      <c r="AK148">
        <v>-4.1279320055334003E-2</v>
      </c>
      <c r="AL148">
        <v>4.63396530291647E-2</v>
      </c>
      <c r="AM148">
        <v>3.4615651314122799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52497.010380200707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-0.23171353332922043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1584030915.8064499</v>
      </c>
      <c r="BY148">
        <v>400.29864516128998</v>
      </c>
      <c r="BZ148">
        <v>400.01061290322599</v>
      </c>
      <c r="CA148">
        <v>28.1899612903226</v>
      </c>
      <c r="CB148">
        <v>28.0454516129032</v>
      </c>
      <c r="CC148">
        <v>400.014967741936</v>
      </c>
      <c r="CD148">
        <v>99.480964516129006</v>
      </c>
      <c r="CE148">
        <v>0.19996825806451601</v>
      </c>
      <c r="CF148">
        <v>27.795709677419399</v>
      </c>
      <c r="CG148">
        <v>27.488403225806501</v>
      </c>
      <c r="CH148">
        <v>999.9</v>
      </c>
      <c r="CI148">
        <v>0</v>
      </c>
      <c r="CJ148">
        <v>0</v>
      </c>
      <c r="CK148">
        <v>10006.646774193499</v>
      </c>
      <c r="CL148">
        <v>0</v>
      </c>
      <c r="CM148">
        <v>0.21165100000000001</v>
      </c>
      <c r="CN148">
        <v>0</v>
      </c>
      <c r="CO148">
        <v>0</v>
      </c>
      <c r="CP148">
        <v>0</v>
      </c>
      <c r="CQ148">
        <v>0</v>
      </c>
      <c r="CR148">
        <v>3.73870967741935</v>
      </c>
      <c r="CS148">
        <v>0</v>
      </c>
      <c r="CT148">
        <v>99.7129032258064</v>
      </c>
      <c r="CU148">
        <v>-2.4419354838709699</v>
      </c>
      <c r="CV148">
        <v>38.003999999999998</v>
      </c>
      <c r="CW148">
        <v>43.173064516129003</v>
      </c>
      <c r="CX148">
        <v>40.644935483871002</v>
      </c>
      <c r="CY148">
        <v>41.997903225806397</v>
      </c>
      <c r="CZ148">
        <v>38.9491935483871</v>
      </c>
      <c r="DA148">
        <v>0</v>
      </c>
      <c r="DB148">
        <v>0</v>
      </c>
      <c r="DC148">
        <v>0</v>
      </c>
      <c r="DD148">
        <v>13926.1000001431</v>
      </c>
      <c r="DE148">
        <v>3.6115384615384598</v>
      </c>
      <c r="DF148">
        <v>25.391452719096701</v>
      </c>
      <c r="DG148">
        <v>8.0581198424208402</v>
      </c>
      <c r="DH148">
        <v>99.142307692307696</v>
      </c>
      <c r="DI148">
        <v>15</v>
      </c>
      <c r="DJ148">
        <v>100</v>
      </c>
      <c r="DK148">
        <v>100</v>
      </c>
      <c r="DL148">
        <v>2.012</v>
      </c>
      <c r="DM148">
        <v>0.315</v>
      </c>
      <c r="DN148">
        <v>2</v>
      </c>
      <c r="DO148">
        <v>403.23200000000003</v>
      </c>
      <c r="DP148">
        <v>599.54999999999995</v>
      </c>
      <c r="DQ148">
        <v>26.687799999999999</v>
      </c>
      <c r="DR148">
        <v>31.657599999999999</v>
      </c>
      <c r="DS148">
        <v>29.9998</v>
      </c>
      <c r="DT148">
        <v>31.662700000000001</v>
      </c>
      <c r="DU148">
        <v>31.707899999999999</v>
      </c>
      <c r="DV148">
        <v>20.944199999999999</v>
      </c>
      <c r="DW148">
        <v>20.441400000000002</v>
      </c>
      <c r="DX148">
        <v>43.201900000000002</v>
      </c>
      <c r="DY148">
        <v>26.6952</v>
      </c>
      <c r="DZ148">
        <v>400</v>
      </c>
      <c r="EA148">
        <v>28.060500000000001</v>
      </c>
      <c r="EB148">
        <v>100.19</v>
      </c>
      <c r="EC148">
        <v>100.577</v>
      </c>
    </row>
    <row r="149" spans="1:133" x14ac:dyDescent="0.35">
      <c r="A149">
        <v>133</v>
      </c>
      <c r="B149">
        <v>1584030934</v>
      </c>
      <c r="C149">
        <v>1357.9000000953699</v>
      </c>
      <c r="D149" t="s">
        <v>504</v>
      </c>
      <c r="E149" t="s">
        <v>505</v>
      </c>
      <c r="F149" t="s">
        <v>233</v>
      </c>
      <c r="G149">
        <v>20200312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1584030925.8064499</v>
      </c>
      <c r="O149">
        <f t="shared" si="86"/>
        <v>1.058043442531713E-4</v>
      </c>
      <c r="P149">
        <f t="shared" si="87"/>
        <v>-0.21014594504576928</v>
      </c>
      <c r="Q149">
        <f t="shared" si="88"/>
        <v>400.30712903225799</v>
      </c>
      <c r="R149">
        <f t="shared" si="89"/>
        <v>423.0983532944681</v>
      </c>
      <c r="S149">
        <f t="shared" si="90"/>
        <v>42.174937707709226</v>
      </c>
      <c r="T149">
        <f t="shared" si="91"/>
        <v>39.903081870747002</v>
      </c>
      <c r="U149">
        <f t="shared" si="92"/>
        <v>1.1723675248337468E-2</v>
      </c>
      <c r="V149">
        <f t="shared" si="93"/>
        <v>2.2541384058746461</v>
      </c>
      <c r="W149">
        <f t="shared" si="94"/>
        <v>1.1689905988182737E-2</v>
      </c>
      <c r="X149">
        <f t="shared" si="95"/>
        <v>7.3092171167812425E-3</v>
      </c>
      <c r="Y149">
        <f t="shared" si="96"/>
        <v>0</v>
      </c>
      <c r="Z149">
        <f t="shared" si="97"/>
        <v>27.762171199142891</v>
      </c>
      <c r="AA149">
        <f t="shared" si="98"/>
        <v>27.488667741935501</v>
      </c>
      <c r="AB149">
        <f t="shared" si="99"/>
        <v>3.6831798665546498</v>
      </c>
      <c r="AC149">
        <f t="shared" si="100"/>
        <v>74.938887697405093</v>
      </c>
      <c r="AD149">
        <f t="shared" si="101"/>
        <v>2.8103603450764707</v>
      </c>
      <c r="AE149">
        <f t="shared" si="102"/>
        <v>3.7502029072334162</v>
      </c>
      <c r="AF149">
        <f t="shared" si="103"/>
        <v>0.87281952147817909</v>
      </c>
      <c r="AG149">
        <f t="shared" si="104"/>
        <v>-4.6659715815648548</v>
      </c>
      <c r="AH149">
        <f t="shared" si="105"/>
        <v>37.492848452919709</v>
      </c>
      <c r="AI149">
        <f t="shared" si="106"/>
        <v>3.6127021270978443</v>
      </c>
      <c r="AJ149">
        <f t="shared" si="107"/>
        <v>36.439578998452696</v>
      </c>
      <c r="AK149">
        <v>-4.1295251974275901E-2</v>
      </c>
      <c r="AL149">
        <v>4.6357538003889698E-2</v>
      </c>
      <c r="AM149">
        <v>3.4626222489252401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52516.187274256939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-0.21014594504576928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1584030925.8064499</v>
      </c>
      <c r="BY149">
        <v>400.30712903225799</v>
      </c>
      <c r="BZ149">
        <v>400.05545161290303</v>
      </c>
      <c r="CA149">
        <v>28.193493548387099</v>
      </c>
      <c r="CB149">
        <v>28.0392677419355</v>
      </c>
      <c r="CC149">
        <v>400.01612903225799</v>
      </c>
      <c r="CD149">
        <v>99.481235483871004</v>
      </c>
      <c r="CE149">
        <v>0.19993174193548399</v>
      </c>
      <c r="CF149">
        <v>27.797187096774199</v>
      </c>
      <c r="CG149">
        <v>27.488667741935501</v>
      </c>
      <c r="CH149">
        <v>999.9</v>
      </c>
      <c r="CI149">
        <v>0</v>
      </c>
      <c r="CJ149">
        <v>0</v>
      </c>
      <c r="CK149">
        <v>10010.481612903201</v>
      </c>
      <c r="CL149">
        <v>0</v>
      </c>
      <c r="CM149">
        <v>0.21165100000000001</v>
      </c>
      <c r="CN149">
        <v>0</v>
      </c>
      <c r="CO149">
        <v>0</v>
      </c>
      <c r="CP149">
        <v>0</v>
      </c>
      <c r="CQ149">
        <v>0</v>
      </c>
      <c r="CR149">
        <v>4.9000000000000004</v>
      </c>
      <c r="CS149">
        <v>0</v>
      </c>
      <c r="CT149">
        <v>96.8</v>
      </c>
      <c r="CU149">
        <v>-2.4741935483870998</v>
      </c>
      <c r="CV149">
        <v>38</v>
      </c>
      <c r="CW149">
        <v>43.165064516129</v>
      </c>
      <c r="CX149">
        <v>40.628677419354801</v>
      </c>
      <c r="CY149">
        <v>41.993903225806498</v>
      </c>
      <c r="CZ149">
        <v>38.945129032258102</v>
      </c>
      <c r="DA149">
        <v>0</v>
      </c>
      <c r="DB149">
        <v>0</v>
      </c>
      <c r="DC149">
        <v>0</v>
      </c>
      <c r="DD149">
        <v>13935.7000000477</v>
      </c>
      <c r="DE149">
        <v>4.5692307692307699</v>
      </c>
      <c r="DF149">
        <v>5.7025641805413096</v>
      </c>
      <c r="DG149">
        <v>-30.129914419270602</v>
      </c>
      <c r="DH149">
        <v>96.657692307692301</v>
      </c>
      <c r="DI149">
        <v>15</v>
      </c>
      <c r="DJ149">
        <v>100</v>
      </c>
      <c r="DK149">
        <v>100</v>
      </c>
      <c r="DL149">
        <v>2.012</v>
      </c>
      <c r="DM149">
        <v>0.315</v>
      </c>
      <c r="DN149">
        <v>2</v>
      </c>
      <c r="DO149">
        <v>403.09</v>
      </c>
      <c r="DP149">
        <v>599.66600000000005</v>
      </c>
      <c r="DQ149">
        <v>26.703299999999999</v>
      </c>
      <c r="DR149">
        <v>31.651599999999998</v>
      </c>
      <c r="DS149">
        <v>29.9998</v>
      </c>
      <c r="DT149">
        <v>31.657399999999999</v>
      </c>
      <c r="DU149">
        <v>31.7028</v>
      </c>
      <c r="DV149">
        <v>20.939699999999998</v>
      </c>
      <c r="DW149">
        <v>20.441400000000002</v>
      </c>
      <c r="DX149">
        <v>43.201900000000002</v>
      </c>
      <c r="DY149">
        <v>26.709700000000002</v>
      </c>
      <c r="DZ149">
        <v>400</v>
      </c>
      <c r="EA149">
        <v>28.060500000000001</v>
      </c>
      <c r="EB149">
        <v>100.18899999999999</v>
      </c>
      <c r="EC149">
        <v>100.57899999999999</v>
      </c>
    </row>
    <row r="150" spans="1:133" x14ac:dyDescent="0.35">
      <c r="A150">
        <v>134</v>
      </c>
      <c r="B150">
        <v>1584030944</v>
      </c>
      <c r="C150">
        <v>1367.9000000953699</v>
      </c>
      <c r="D150" t="s">
        <v>506</v>
      </c>
      <c r="E150" t="s">
        <v>507</v>
      </c>
      <c r="F150" t="s">
        <v>233</v>
      </c>
      <c r="G150">
        <v>20200312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1584030935.8064499</v>
      </c>
      <c r="O150">
        <f t="shared" si="86"/>
        <v>1.0968718199486878E-4</v>
      </c>
      <c r="P150">
        <f t="shared" si="87"/>
        <v>-0.18253305852057641</v>
      </c>
      <c r="Q150">
        <f t="shared" si="88"/>
        <v>400.24651612903199</v>
      </c>
      <c r="R150">
        <f t="shared" si="89"/>
        <v>418.42266170239168</v>
      </c>
      <c r="S150">
        <f t="shared" si="90"/>
        <v>41.709316283759733</v>
      </c>
      <c r="T150">
        <f t="shared" si="91"/>
        <v>39.897477026644786</v>
      </c>
      <c r="U150">
        <f t="shared" si="92"/>
        <v>1.2146674013203126E-2</v>
      </c>
      <c r="V150">
        <f t="shared" si="93"/>
        <v>2.2522815499472042</v>
      </c>
      <c r="W150">
        <f t="shared" si="94"/>
        <v>1.2110398233455142E-2</v>
      </c>
      <c r="X150">
        <f t="shared" si="95"/>
        <v>7.5722490455353061E-3</v>
      </c>
      <c r="Y150">
        <f t="shared" si="96"/>
        <v>0</v>
      </c>
      <c r="Z150">
        <f t="shared" si="97"/>
        <v>27.759587875812581</v>
      </c>
      <c r="AA150">
        <f t="shared" si="98"/>
        <v>27.4904774193548</v>
      </c>
      <c r="AB150">
        <f t="shared" si="99"/>
        <v>3.6835699342278603</v>
      </c>
      <c r="AC150">
        <f t="shared" si="100"/>
        <v>74.938255530031157</v>
      </c>
      <c r="AD150">
        <f t="shared" si="101"/>
        <v>2.810128103466869</v>
      </c>
      <c r="AE150">
        <f t="shared" si="102"/>
        <v>3.7499246327407811</v>
      </c>
      <c r="AF150">
        <f t="shared" si="103"/>
        <v>0.87344183076099124</v>
      </c>
      <c r="AG150">
        <f t="shared" si="104"/>
        <v>-4.837204725973713</v>
      </c>
      <c r="AH150">
        <f t="shared" si="105"/>
        <v>37.087896214701615</v>
      </c>
      <c r="AI150">
        <f t="shared" si="106"/>
        <v>3.5766379610785459</v>
      </c>
      <c r="AJ150">
        <f t="shared" si="107"/>
        <v>35.827329449806449</v>
      </c>
      <c r="AK150">
        <v>-4.1245198121732302E-2</v>
      </c>
      <c r="AL150">
        <v>4.6301348169451202E-2</v>
      </c>
      <c r="AM150">
        <v>3.45930059331286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52455.383341697285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-0.18253305852057641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1584030935.8064499</v>
      </c>
      <c r="BY150">
        <v>400.24651612903199</v>
      </c>
      <c r="BZ150">
        <v>400.03858064516101</v>
      </c>
      <c r="CA150">
        <v>28.190854838709701</v>
      </c>
      <c r="CB150">
        <v>28.030970967741901</v>
      </c>
      <c r="CC150">
        <v>400.02161290322601</v>
      </c>
      <c r="CD150">
        <v>99.482264516129007</v>
      </c>
      <c r="CE150">
        <v>0.19999483870967699</v>
      </c>
      <c r="CF150">
        <v>27.7959161290323</v>
      </c>
      <c r="CG150">
        <v>27.4904774193548</v>
      </c>
      <c r="CH150">
        <v>999.9</v>
      </c>
      <c r="CI150">
        <v>0</v>
      </c>
      <c r="CJ150">
        <v>0</v>
      </c>
      <c r="CK150">
        <v>9998.2445161290307</v>
      </c>
      <c r="CL150">
        <v>0</v>
      </c>
      <c r="CM150">
        <v>0.21165100000000001</v>
      </c>
      <c r="CN150">
        <v>0</v>
      </c>
      <c r="CO150">
        <v>0</v>
      </c>
      <c r="CP150">
        <v>0</v>
      </c>
      <c r="CQ150">
        <v>0</v>
      </c>
      <c r="CR150">
        <v>2.9806451612903202</v>
      </c>
      <c r="CS150">
        <v>0</v>
      </c>
      <c r="CT150">
        <v>99.735483870967698</v>
      </c>
      <c r="CU150">
        <v>-2.1032258064516101</v>
      </c>
      <c r="CV150">
        <v>38.001967741935502</v>
      </c>
      <c r="CW150">
        <v>43.158999999999999</v>
      </c>
      <c r="CX150">
        <v>40.622645161290301</v>
      </c>
      <c r="CY150">
        <v>41.975612903225802</v>
      </c>
      <c r="CZ150">
        <v>38.936999999999998</v>
      </c>
      <c r="DA150">
        <v>0</v>
      </c>
      <c r="DB150">
        <v>0</v>
      </c>
      <c r="DC150">
        <v>0</v>
      </c>
      <c r="DD150">
        <v>13945.9000000954</v>
      </c>
      <c r="DE150">
        <v>2.87307692307692</v>
      </c>
      <c r="DF150">
        <v>-9.7264957243375498</v>
      </c>
      <c r="DG150">
        <v>49.483760304676601</v>
      </c>
      <c r="DH150">
        <v>100.730769230769</v>
      </c>
      <c r="DI150">
        <v>15</v>
      </c>
      <c r="DJ150">
        <v>100</v>
      </c>
      <c r="DK150">
        <v>100</v>
      </c>
      <c r="DL150">
        <v>2.012</v>
      </c>
      <c r="DM150">
        <v>0.315</v>
      </c>
      <c r="DN150">
        <v>2</v>
      </c>
      <c r="DO150">
        <v>403.20400000000001</v>
      </c>
      <c r="DP150">
        <v>599.84</v>
      </c>
      <c r="DQ150">
        <v>26.7149</v>
      </c>
      <c r="DR150">
        <v>31.645800000000001</v>
      </c>
      <c r="DS150">
        <v>29.9998</v>
      </c>
      <c r="DT150">
        <v>31.651800000000001</v>
      </c>
      <c r="DU150">
        <v>31.697299999999998</v>
      </c>
      <c r="DV150">
        <v>20.939499999999999</v>
      </c>
      <c r="DW150">
        <v>20.441400000000002</v>
      </c>
      <c r="DX150">
        <v>43.201900000000002</v>
      </c>
      <c r="DY150">
        <v>26.720300000000002</v>
      </c>
      <c r="DZ150">
        <v>400</v>
      </c>
      <c r="EA150">
        <v>28.060500000000001</v>
      </c>
      <c r="EB150">
        <v>100.193</v>
      </c>
      <c r="EC150">
        <v>100.578</v>
      </c>
    </row>
    <row r="151" spans="1:133" x14ac:dyDescent="0.35">
      <c r="A151">
        <v>135</v>
      </c>
      <c r="B151">
        <v>1584030954</v>
      </c>
      <c r="C151">
        <v>1377.9000000953699</v>
      </c>
      <c r="D151" t="s">
        <v>508</v>
      </c>
      <c r="E151" t="s">
        <v>509</v>
      </c>
      <c r="F151" t="s">
        <v>233</v>
      </c>
      <c r="G151">
        <v>20200312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1584030945.8064499</v>
      </c>
      <c r="O151">
        <f t="shared" si="86"/>
        <v>1.129485915979813E-4</v>
      </c>
      <c r="P151">
        <f t="shared" si="87"/>
        <v>-0.16197770817179657</v>
      </c>
      <c r="Q151">
        <f t="shared" si="88"/>
        <v>400.17874193548403</v>
      </c>
      <c r="R151">
        <f t="shared" si="89"/>
        <v>415.05847966077454</v>
      </c>
      <c r="S151">
        <f t="shared" si="90"/>
        <v>41.374549625185999</v>
      </c>
      <c r="T151">
        <f t="shared" si="91"/>
        <v>39.891282863769767</v>
      </c>
      <c r="U151">
        <f t="shared" si="92"/>
        <v>1.249955151976719E-2</v>
      </c>
      <c r="V151">
        <f t="shared" si="93"/>
        <v>2.2521952840502788</v>
      </c>
      <c r="W151">
        <f t="shared" si="94"/>
        <v>1.246113953342917E-2</v>
      </c>
      <c r="X151">
        <f t="shared" si="95"/>
        <v>7.7916534762549955E-3</v>
      </c>
      <c r="Y151">
        <f t="shared" si="96"/>
        <v>0</v>
      </c>
      <c r="Z151">
        <f t="shared" si="97"/>
        <v>27.762158127416562</v>
      </c>
      <c r="AA151">
        <f t="shared" si="98"/>
        <v>27.491829032258099</v>
      </c>
      <c r="AB151">
        <f t="shared" si="99"/>
        <v>3.6838612917117528</v>
      </c>
      <c r="AC151">
        <f t="shared" si="100"/>
        <v>74.912233238887495</v>
      </c>
      <c r="AD151">
        <f t="shared" si="101"/>
        <v>2.8097512538699223</v>
      </c>
      <c r="AE151">
        <f t="shared" si="102"/>
        <v>3.7507241906804611</v>
      </c>
      <c r="AF151">
        <f t="shared" si="103"/>
        <v>0.8741100378418305</v>
      </c>
      <c r="AG151">
        <f t="shared" si="104"/>
        <v>-4.981032889470975</v>
      </c>
      <c r="AH151">
        <f t="shared" si="105"/>
        <v>37.365742500361115</v>
      </c>
      <c r="AI151">
        <f t="shared" si="106"/>
        <v>3.6036605589359447</v>
      </c>
      <c r="AJ151">
        <f t="shared" si="107"/>
        <v>35.988370169826084</v>
      </c>
      <c r="AK151">
        <v>-4.1242873627479602E-2</v>
      </c>
      <c r="AL151">
        <v>4.6298738721015698E-2</v>
      </c>
      <c r="AM151">
        <v>3.4591463023134499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52451.94195020038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-0.16197770817179657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1584030945.8064499</v>
      </c>
      <c r="BY151">
        <v>400.17874193548403</v>
      </c>
      <c r="BZ151">
        <v>400.00358064516098</v>
      </c>
      <c r="CA151">
        <v>28.186677419354801</v>
      </c>
      <c r="CB151">
        <v>28.022035483871001</v>
      </c>
      <c r="CC151">
        <v>400.01332258064502</v>
      </c>
      <c r="CD151">
        <v>99.483703225806494</v>
      </c>
      <c r="CE151">
        <v>0.19995980645161299</v>
      </c>
      <c r="CF151">
        <v>27.799567741935501</v>
      </c>
      <c r="CG151">
        <v>27.491829032258099</v>
      </c>
      <c r="CH151">
        <v>999.9</v>
      </c>
      <c r="CI151">
        <v>0</v>
      </c>
      <c r="CJ151">
        <v>0</v>
      </c>
      <c r="CK151">
        <v>9997.5364516128993</v>
      </c>
      <c r="CL151">
        <v>0</v>
      </c>
      <c r="CM151">
        <v>0.21165100000000001</v>
      </c>
      <c r="CN151">
        <v>0</v>
      </c>
      <c r="CO151">
        <v>0</v>
      </c>
      <c r="CP151">
        <v>0</v>
      </c>
      <c r="CQ151">
        <v>0</v>
      </c>
      <c r="CR151">
        <v>3.3967741935483899</v>
      </c>
      <c r="CS151">
        <v>0</v>
      </c>
      <c r="CT151">
        <v>100.787096774194</v>
      </c>
      <c r="CU151">
        <v>-2.0161290322580601</v>
      </c>
      <c r="CV151">
        <v>37.997967741935497</v>
      </c>
      <c r="CW151">
        <v>43.156999999999996</v>
      </c>
      <c r="CX151">
        <v>40.640838709677404</v>
      </c>
      <c r="CY151">
        <v>41.981709677419403</v>
      </c>
      <c r="CZ151">
        <v>38.936999999999998</v>
      </c>
      <c r="DA151">
        <v>0</v>
      </c>
      <c r="DB151">
        <v>0</v>
      </c>
      <c r="DC151">
        <v>0</v>
      </c>
      <c r="DD151">
        <v>13956.1000001431</v>
      </c>
      <c r="DE151">
        <v>2.9307692307692301</v>
      </c>
      <c r="DF151">
        <v>20.5128204396682</v>
      </c>
      <c r="DG151">
        <v>-20.888888854401198</v>
      </c>
      <c r="DH151">
        <v>100.776923076923</v>
      </c>
      <c r="DI151">
        <v>15</v>
      </c>
      <c r="DJ151">
        <v>100</v>
      </c>
      <c r="DK151">
        <v>100</v>
      </c>
      <c r="DL151">
        <v>2.012</v>
      </c>
      <c r="DM151">
        <v>0.315</v>
      </c>
      <c r="DN151">
        <v>2</v>
      </c>
      <c r="DO151">
        <v>403.16800000000001</v>
      </c>
      <c r="DP151">
        <v>599.63499999999999</v>
      </c>
      <c r="DQ151">
        <v>26.728200000000001</v>
      </c>
      <c r="DR151">
        <v>31.6388</v>
      </c>
      <c r="DS151">
        <v>29.9998</v>
      </c>
      <c r="DT151">
        <v>31.645900000000001</v>
      </c>
      <c r="DU151">
        <v>31.691700000000001</v>
      </c>
      <c r="DV151">
        <v>20.937999999999999</v>
      </c>
      <c r="DW151">
        <v>20.441400000000002</v>
      </c>
      <c r="DX151">
        <v>43.201900000000002</v>
      </c>
      <c r="DY151">
        <v>26.732199999999999</v>
      </c>
      <c r="DZ151">
        <v>400</v>
      </c>
      <c r="EA151">
        <v>28.060500000000001</v>
      </c>
      <c r="EB151">
        <v>100.19199999999999</v>
      </c>
      <c r="EC151">
        <v>100.58199999999999</v>
      </c>
    </row>
    <row r="152" spans="1:133" x14ac:dyDescent="0.35">
      <c r="A152">
        <v>136</v>
      </c>
      <c r="B152">
        <v>1584030964</v>
      </c>
      <c r="C152">
        <v>1387.9000000953699</v>
      </c>
      <c r="D152" t="s">
        <v>510</v>
      </c>
      <c r="E152" t="s">
        <v>511</v>
      </c>
      <c r="F152" t="s">
        <v>233</v>
      </c>
      <c r="G152">
        <v>20200312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1584030955.8064499</v>
      </c>
      <c r="O152">
        <f t="shared" si="86"/>
        <v>1.1414444287608742E-4</v>
      </c>
      <c r="P152">
        <f t="shared" si="87"/>
        <v>-0.15029930931596142</v>
      </c>
      <c r="Q152">
        <f t="shared" si="88"/>
        <v>400.11529032258102</v>
      </c>
      <c r="R152">
        <f t="shared" si="89"/>
        <v>413.33153137212997</v>
      </c>
      <c r="S152">
        <f t="shared" si="90"/>
        <v>41.202081428633576</v>
      </c>
      <c r="T152">
        <f t="shared" si="91"/>
        <v>39.884648330567536</v>
      </c>
      <c r="U152">
        <f t="shared" si="92"/>
        <v>1.260879766408751E-2</v>
      </c>
      <c r="V152">
        <f t="shared" si="93"/>
        <v>2.252988986371339</v>
      </c>
      <c r="W152">
        <f t="shared" si="94"/>
        <v>1.2569726158231419E-2</v>
      </c>
      <c r="X152">
        <f t="shared" si="95"/>
        <v>7.8595791186536496E-3</v>
      </c>
      <c r="Y152">
        <f t="shared" si="96"/>
        <v>0</v>
      </c>
      <c r="Z152">
        <f t="shared" si="97"/>
        <v>27.768461514934035</v>
      </c>
      <c r="AA152">
        <f t="shared" si="98"/>
        <v>27.4972225806452</v>
      </c>
      <c r="AB152">
        <f t="shared" si="99"/>
        <v>3.6850241404526858</v>
      </c>
      <c r="AC152">
        <f t="shared" si="100"/>
        <v>74.870988098303542</v>
      </c>
      <c r="AD152">
        <f t="shared" si="101"/>
        <v>2.8093008182318311</v>
      </c>
      <c r="AE152">
        <f t="shared" si="102"/>
        <v>3.7521887844505226</v>
      </c>
      <c r="AF152">
        <f t="shared" si="103"/>
        <v>0.87572332222085469</v>
      </c>
      <c r="AG152">
        <f t="shared" si="104"/>
        <v>-5.0337699308354553</v>
      </c>
      <c r="AH152">
        <f t="shared" si="105"/>
        <v>37.536029115951472</v>
      </c>
      <c r="AI152">
        <f t="shared" si="106"/>
        <v>3.6190263103698941</v>
      </c>
      <c r="AJ152">
        <f t="shared" si="107"/>
        <v>36.121285495485907</v>
      </c>
      <c r="AK152">
        <v>-4.1264263531911198E-2</v>
      </c>
      <c r="AL152">
        <v>4.6322750762598702E-2</v>
      </c>
      <c r="AM152">
        <v>3.4605659689445498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52476.849257265611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-0.15029930931596142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1584030955.8064499</v>
      </c>
      <c r="BY152">
        <v>400.11529032258102</v>
      </c>
      <c r="BZ152">
        <v>399.95835483871002</v>
      </c>
      <c r="CA152">
        <v>28.1823774193548</v>
      </c>
      <c r="CB152">
        <v>28.015993548387101</v>
      </c>
      <c r="CC152">
        <v>400.01803225806498</v>
      </c>
      <c r="CD152">
        <v>99.4829096774194</v>
      </c>
      <c r="CE152">
        <v>0.19997996774193499</v>
      </c>
      <c r="CF152">
        <v>27.806254838709702</v>
      </c>
      <c r="CG152">
        <v>27.4972225806452</v>
      </c>
      <c r="CH152">
        <v>999.9</v>
      </c>
      <c r="CI152">
        <v>0</v>
      </c>
      <c r="CJ152">
        <v>0</v>
      </c>
      <c r="CK152">
        <v>10002.801290322601</v>
      </c>
      <c r="CL152">
        <v>0</v>
      </c>
      <c r="CM152">
        <v>0.21165100000000001</v>
      </c>
      <c r="CN152">
        <v>0</v>
      </c>
      <c r="CO152">
        <v>0</v>
      </c>
      <c r="CP152">
        <v>0</v>
      </c>
      <c r="CQ152">
        <v>0</v>
      </c>
      <c r="CR152">
        <v>3.1806451612903199</v>
      </c>
      <c r="CS152">
        <v>0</v>
      </c>
      <c r="CT152">
        <v>103.758064516129</v>
      </c>
      <c r="CU152">
        <v>-2.0741935483870999</v>
      </c>
      <c r="CV152">
        <v>38</v>
      </c>
      <c r="CW152">
        <v>43.140967741935498</v>
      </c>
      <c r="CX152">
        <v>40.630774193548397</v>
      </c>
      <c r="CY152">
        <v>41.985774193548401</v>
      </c>
      <c r="CZ152">
        <v>38.937064516128999</v>
      </c>
      <c r="DA152">
        <v>0</v>
      </c>
      <c r="DB152">
        <v>0</v>
      </c>
      <c r="DC152">
        <v>0</v>
      </c>
      <c r="DD152">
        <v>13965.7000000477</v>
      </c>
      <c r="DE152">
        <v>2.2769230769230799</v>
      </c>
      <c r="DF152">
        <v>-1.90769201016934</v>
      </c>
      <c r="DG152">
        <v>38.834188157431903</v>
      </c>
      <c r="DH152">
        <v>103.211538461538</v>
      </c>
      <c r="DI152">
        <v>15</v>
      </c>
      <c r="DJ152">
        <v>100</v>
      </c>
      <c r="DK152">
        <v>100</v>
      </c>
      <c r="DL152">
        <v>2.012</v>
      </c>
      <c r="DM152">
        <v>0.315</v>
      </c>
      <c r="DN152">
        <v>2</v>
      </c>
      <c r="DO152">
        <v>403.22800000000001</v>
      </c>
      <c r="DP152">
        <v>599.81500000000005</v>
      </c>
      <c r="DQ152">
        <v>26.734100000000002</v>
      </c>
      <c r="DR152">
        <v>31.632200000000001</v>
      </c>
      <c r="DS152">
        <v>29.9999</v>
      </c>
      <c r="DT152">
        <v>31.6404</v>
      </c>
      <c r="DU152">
        <v>31.686800000000002</v>
      </c>
      <c r="DV152">
        <v>20.947199999999999</v>
      </c>
      <c r="DW152">
        <v>20.441400000000002</v>
      </c>
      <c r="DX152">
        <v>43.201900000000002</v>
      </c>
      <c r="DY152">
        <v>26.690300000000001</v>
      </c>
      <c r="DZ152">
        <v>400</v>
      </c>
      <c r="EA152">
        <v>28.060500000000001</v>
      </c>
      <c r="EB152">
        <v>100.193</v>
      </c>
      <c r="EC152">
        <v>100.583</v>
      </c>
    </row>
    <row r="153" spans="1:133" x14ac:dyDescent="0.35">
      <c r="A153">
        <v>137</v>
      </c>
      <c r="B153">
        <v>1584030974</v>
      </c>
      <c r="C153">
        <v>1397.9000000953699</v>
      </c>
      <c r="D153" t="s">
        <v>512</v>
      </c>
      <c r="E153" t="s">
        <v>513</v>
      </c>
      <c r="F153" t="s">
        <v>233</v>
      </c>
      <c r="G153">
        <v>20200312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1584030965.8064499</v>
      </c>
      <c r="O153">
        <f t="shared" si="86"/>
        <v>1.1411792694024173E-4</v>
      </c>
      <c r="P153">
        <f t="shared" si="87"/>
        <v>-0.1566354668437645</v>
      </c>
      <c r="Q153">
        <f t="shared" si="88"/>
        <v>400.13125806451598</v>
      </c>
      <c r="R153">
        <f t="shared" si="89"/>
        <v>414.18485946659814</v>
      </c>
      <c r="S153">
        <f t="shared" si="90"/>
        <v>41.286010014945205</v>
      </c>
      <c r="T153">
        <f t="shared" si="91"/>
        <v>39.885144881971407</v>
      </c>
      <c r="U153">
        <f t="shared" si="92"/>
        <v>1.2576283150618189E-2</v>
      </c>
      <c r="V153">
        <f t="shared" si="93"/>
        <v>2.2539182568669793</v>
      </c>
      <c r="W153">
        <f t="shared" si="94"/>
        <v>1.2537428530811535E-2</v>
      </c>
      <c r="X153">
        <f t="shared" si="95"/>
        <v>7.8393737013277755E-3</v>
      </c>
      <c r="Y153">
        <f t="shared" si="96"/>
        <v>0</v>
      </c>
      <c r="Z153">
        <f t="shared" si="97"/>
        <v>27.773662092346232</v>
      </c>
      <c r="AA153">
        <f t="shared" si="98"/>
        <v>27.504083870967701</v>
      </c>
      <c r="AB153">
        <f t="shared" si="99"/>
        <v>3.6865038972190627</v>
      </c>
      <c r="AC153">
        <f t="shared" si="100"/>
        <v>74.833892604605452</v>
      </c>
      <c r="AD153">
        <f t="shared" si="101"/>
        <v>2.8087577587384476</v>
      </c>
      <c r="AE153">
        <f t="shared" si="102"/>
        <v>3.7533230745845096</v>
      </c>
      <c r="AF153">
        <f t="shared" si="103"/>
        <v>0.87774613848061511</v>
      </c>
      <c r="AG153">
        <f t="shared" si="104"/>
        <v>-5.0326005780646605</v>
      </c>
      <c r="AH153">
        <f t="shared" si="105"/>
        <v>37.346898651990188</v>
      </c>
      <c r="AI153">
        <f t="shared" si="106"/>
        <v>3.5995229517862644</v>
      </c>
      <c r="AJ153">
        <f t="shared" si="107"/>
        <v>35.91382102571179</v>
      </c>
      <c r="AK153">
        <v>-4.1289315627727502E-2</v>
      </c>
      <c r="AL153">
        <v>4.6350873934836598E-2</v>
      </c>
      <c r="AM153">
        <v>3.4622283758561498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52506.438362871253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-0.1566354668437645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1584030965.8064499</v>
      </c>
      <c r="BY153">
        <v>400.13125806451598</v>
      </c>
      <c r="BZ153">
        <v>399.96480645161301</v>
      </c>
      <c r="CA153">
        <v>28.1777032258065</v>
      </c>
      <c r="CB153">
        <v>28.011358064516099</v>
      </c>
      <c r="CC153">
        <v>400.02009677419397</v>
      </c>
      <c r="CD153">
        <v>99.480164516129093</v>
      </c>
      <c r="CE153">
        <v>0.19998812903225799</v>
      </c>
      <c r="CF153">
        <v>27.811432258064499</v>
      </c>
      <c r="CG153">
        <v>27.504083870967701</v>
      </c>
      <c r="CH153">
        <v>999.9</v>
      </c>
      <c r="CI153">
        <v>0</v>
      </c>
      <c r="CJ153">
        <v>0</v>
      </c>
      <c r="CK153">
        <v>10009.150322580599</v>
      </c>
      <c r="CL153">
        <v>0</v>
      </c>
      <c r="CM153">
        <v>0.21165100000000001</v>
      </c>
      <c r="CN153">
        <v>0</v>
      </c>
      <c r="CO153">
        <v>0</v>
      </c>
      <c r="CP153">
        <v>0</v>
      </c>
      <c r="CQ153">
        <v>0</v>
      </c>
      <c r="CR153">
        <v>1.9483870967741901</v>
      </c>
      <c r="CS153">
        <v>0</v>
      </c>
      <c r="CT153">
        <v>112.716129032258</v>
      </c>
      <c r="CU153">
        <v>-2.1096774193548402</v>
      </c>
      <c r="CV153">
        <v>37.995935483871001</v>
      </c>
      <c r="CW153">
        <v>43.128967741935497</v>
      </c>
      <c r="CX153">
        <v>40.616677419354801</v>
      </c>
      <c r="CY153">
        <v>41.971548387096803</v>
      </c>
      <c r="CZ153">
        <v>38.933</v>
      </c>
      <c r="DA153">
        <v>0</v>
      </c>
      <c r="DB153">
        <v>0</v>
      </c>
      <c r="DC153">
        <v>0</v>
      </c>
      <c r="DD153">
        <v>13975.9000000954</v>
      </c>
      <c r="DE153">
        <v>2.5307692307692302</v>
      </c>
      <c r="DF153">
        <v>18.9128205388871</v>
      </c>
      <c r="DG153">
        <v>49.791453219089902</v>
      </c>
      <c r="DH153">
        <v>112.553846153846</v>
      </c>
      <c r="DI153">
        <v>15</v>
      </c>
      <c r="DJ153">
        <v>100</v>
      </c>
      <c r="DK153">
        <v>100</v>
      </c>
      <c r="DL153">
        <v>2.012</v>
      </c>
      <c r="DM153">
        <v>0.315</v>
      </c>
      <c r="DN153">
        <v>2</v>
      </c>
      <c r="DO153">
        <v>403.18900000000002</v>
      </c>
      <c r="DP153">
        <v>599.73599999999999</v>
      </c>
      <c r="DQ153">
        <v>26.677</v>
      </c>
      <c r="DR153">
        <v>31.625699999999998</v>
      </c>
      <c r="DS153">
        <v>30</v>
      </c>
      <c r="DT153">
        <v>31.6341</v>
      </c>
      <c r="DU153">
        <v>31.6812</v>
      </c>
      <c r="DV153">
        <v>20.942599999999999</v>
      </c>
      <c r="DW153">
        <v>20.441400000000002</v>
      </c>
      <c r="DX153">
        <v>43.201900000000002</v>
      </c>
      <c r="DY153">
        <v>26.678899999999999</v>
      </c>
      <c r="DZ153">
        <v>400</v>
      </c>
      <c r="EA153">
        <v>28.064399999999999</v>
      </c>
      <c r="EB153">
        <v>100.196</v>
      </c>
      <c r="EC153">
        <v>100.584</v>
      </c>
    </row>
    <row r="154" spans="1:133" x14ac:dyDescent="0.35">
      <c r="A154">
        <v>138</v>
      </c>
      <c r="B154">
        <v>1584030984</v>
      </c>
      <c r="C154">
        <v>1407.9000000953699</v>
      </c>
      <c r="D154" t="s">
        <v>514</v>
      </c>
      <c r="E154" t="s">
        <v>515</v>
      </c>
      <c r="F154" t="s">
        <v>233</v>
      </c>
      <c r="G154">
        <v>20200312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1584030975.8064499</v>
      </c>
      <c r="O154">
        <f t="shared" si="86"/>
        <v>1.1029975333347299E-4</v>
      </c>
      <c r="P154">
        <f t="shared" si="87"/>
        <v>-0.16634240953703608</v>
      </c>
      <c r="Q154">
        <f t="shared" si="88"/>
        <v>400.22503225806503</v>
      </c>
      <c r="R154">
        <f t="shared" si="89"/>
        <v>416.25145827368715</v>
      </c>
      <c r="S154">
        <f t="shared" si="90"/>
        <v>41.491301325722908</v>
      </c>
      <c r="T154">
        <f t="shared" si="91"/>
        <v>39.89381197698561</v>
      </c>
      <c r="U154">
        <f t="shared" si="92"/>
        <v>1.2142440279098497E-2</v>
      </c>
      <c r="V154">
        <f t="shared" si="93"/>
        <v>2.2517973562686935</v>
      </c>
      <c r="W154">
        <f t="shared" si="94"/>
        <v>1.2106181972456958E-2</v>
      </c>
      <c r="X154">
        <f t="shared" si="95"/>
        <v>7.5696123180967641E-3</v>
      </c>
      <c r="Y154">
        <f t="shared" si="96"/>
        <v>0</v>
      </c>
      <c r="Z154">
        <f t="shared" si="97"/>
        <v>27.776255791036135</v>
      </c>
      <c r="AA154">
        <f t="shared" si="98"/>
        <v>27.503087096774198</v>
      </c>
      <c r="AB154">
        <f t="shared" si="99"/>
        <v>3.6862888933131952</v>
      </c>
      <c r="AC154">
        <f t="shared" si="100"/>
        <v>74.799746142286295</v>
      </c>
      <c r="AD154">
        <f t="shared" si="101"/>
        <v>2.8076992493850139</v>
      </c>
      <c r="AE154">
        <f t="shared" si="102"/>
        <v>3.7536213612866081</v>
      </c>
      <c r="AF154">
        <f t="shared" si="103"/>
        <v>0.87858964392818129</v>
      </c>
      <c r="AG154">
        <f t="shared" si="104"/>
        <v>-4.8642191220061592</v>
      </c>
      <c r="AH154">
        <f t="shared" si="105"/>
        <v>37.598022261040889</v>
      </c>
      <c r="AI154">
        <f t="shared" si="106"/>
        <v>3.6271461297516643</v>
      </c>
      <c r="AJ154">
        <f t="shared" si="107"/>
        <v>36.360949268786392</v>
      </c>
      <c r="AK154">
        <v>-4.1232152233089403E-2</v>
      </c>
      <c r="AL154">
        <v>4.6286703016567003E-2</v>
      </c>
      <c r="AM154">
        <v>3.4584346185605099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52436.44442351404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-0.16634240953703608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1584030975.8064499</v>
      </c>
      <c r="BY154">
        <v>400.22503225806503</v>
      </c>
      <c r="BZ154">
        <v>400.04174193548403</v>
      </c>
      <c r="CA154">
        <v>28.167564516129001</v>
      </c>
      <c r="CB154">
        <v>28.0067806451613</v>
      </c>
      <c r="CC154">
        <v>400.01354838709699</v>
      </c>
      <c r="CD154">
        <v>99.478458064516104</v>
      </c>
      <c r="CE154">
        <v>0.199994709677419</v>
      </c>
      <c r="CF154">
        <v>27.812793548387098</v>
      </c>
      <c r="CG154">
        <v>27.503087096774198</v>
      </c>
      <c r="CH154">
        <v>999.9</v>
      </c>
      <c r="CI154">
        <v>0</v>
      </c>
      <c r="CJ154">
        <v>0</v>
      </c>
      <c r="CK154">
        <v>9995.46451612903</v>
      </c>
      <c r="CL154">
        <v>0</v>
      </c>
      <c r="CM154">
        <v>0.21165100000000001</v>
      </c>
      <c r="CN154">
        <v>0</v>
      </c>
      <c r="CO154">
        <v>0</v>
      </c>
      <c r="CP154">
        <v>0</v>
      </c>
      <c r="CQ154">
        <v>0</v>
      </c>
      <c r="CR154">
        <v>1.0806451612903201</v>
      </c>
      <c r="CS154">
        <v>0</v>
      </c>
      <c r="CT154">
        <v>157.238709677419</v>
      </c>
      <c r="CU154">
        <v>-1.85161290322581</v>
      </c>
      <c r="CV154">
        <v>37.991870967741903</v>
      </c>
      <c r="CW154">
        <v>43.120935483871001</v>
      </c>
      <c r="CX154">
        <v>40.632741935483899</v>
      </c>
      <c r="CY154">
        <v>41.957322580645098</v>
      </c>
      <c r="CZ154">
        <v>38.933</v>
      </c>
      <c r="DA154">
        <v>0</v>
      </c>
      <c r="DB154">
        <v>0</v>
      </c>
      <c r="DC154">
        <v>0</v>
      </c>
      <c r="DD154">
        <v>13986.1000001431</v>
      </c>
      <c r="DE154">
        <v>2.3538461538461499</v>
      </c>
      <c r="DF154">
        <v>0.43760617950316499</v>
      </c>
      <c r="DG154">
        <v>765.90427558555598</v>
      </c>
      <c r="DH154">
        <v>169.90384615384599</v>
      </c>
      <c r="DI154">
        <v>15</v>
      </c>
      <c r="DJ154">
        <v>100</v>
      </c>
      <c r="DK154">
        <v>100</v>
      </c>
      <c r="DL154">
        <v>2.012</v>
      </c>
      <c r="DM154">
        <v>0.315</v>
      </c>
      <c r="DN154">
        <v>2</v>
      </c>
      <c r="DO154">
        <v>403.18099999999998</v>
      </c>
      <c r="DP154">
        <v>599.74099999999999</v>
      </c>
      <c r="DQ154">
        <v>26.668099999999999</v>
      </c>
      <c r="DR154">
        <v>31.618400000000001</v>
      </c>
      <c r="DS154">
        <v>29.9998</v>
      </c>
      <c r="DT154">
        <v>31.628399999999999</v>
      </c>
      <c r="DU154">
        <v>31.675599999999999</v>
      </c>
      <c r="DV154">
        <v>20.940999999999999</v>
      </c>
      <c r="DW154">
        <v>20.441400000000002</v>
      </c>
      <c r="DX154">
        <v>43.201900000000002</v>
      </c>
      <c r="DY154">
        <v>26.668099999999999</v>
      </c>
      <c r="DZ154">
        <v>400</v>
      </c>
      <c r="EA154">
        <v>28.063199999999998</v>
      </c>
      <c r="EB154">
        <v>100.193</v>
      </c>
      <c r="EC154">
        <v>100.58499999999999</v>
      </c>
    </row>
    <row r="155" spans="1:133" x14ac:dyDescent="0.35">
      <c r="A155">
        <v>139</v>
      </c>
      <c r="B155">
        <v>1584030994</v>
      </c>
      <c r="C155">
        <v>1417.9000000953699</v>
      </c>
      <c r="D155" t="s">
        <v>516</v>
      </c>
      <c r="E155" t="s">
        <v>517</v>
      </c>
      <c r="F155" t="s">
        <v>233</v>
      </c>
      <c r="G155">
        <v>20200312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1584030985.8064499</v>
      </c>
      <c r="O155">
        <f t="shared" si="86"/>
        <v>1.0893992850682554E-4</v>
      </c>
      <c r="P155">
        <f t="shared" si="87"/>
        <v>-0.16472032692072239</v>
      </c>
      <c r="Q155">
        <f t="shared" si="88"/>
        <v>400.20609677419299</v>
      </c>
      <c r="R155">
        <f t="shared" si="89"/>
        <v>416.29199652336746</v>
      </c>
      <c r="S155">
        <f t="shared" si="90"/>
        <v>41.495285849165846</v>
      </c>
      <c r="T155">
        <f t="shared" si="91"/>
        <v>39.891870424878313</v>
      </c>
      <c r="U155">
        <f t="shared" si="92"/>
        <v>1.1990638401258455E-2</v>
      </c>
      <c r="V155">
        <f t="shared" si="93"/>
        <v>2.2525397002369321</v>
      </c>
      <c r="W155">
        <f t="shared" si="94"/>
        <v>1.1955291203556212E-2</v>
      </c>
      <c r="X155">
        <f t="shared" si="95"/>
        <v>7.4752240683332426E-3</v>
      </c>
      <c r="Y155">
        <f t="shared" si="96"/>
        <v>0</v>
      </c>
      <c r="Z155">
        <f t="shared" si="97"/>
        <v>27.776765478868189</v>
      </c>
      <c r="AA155">
        <f t="shared" si="98"/>
        <v>27.5009774193548</v>
      </c>
      <c r="AB155">
        <f t="shared" si="99"/>
        <v>3.6858338725928474</v>
      </c>
      <c r="AC155">
        <f t="shared" si="100"/>
        <v>74.784108526931618</v>
      </c>
      <c r="AD155">
        <f t="shared" si="101"/>
        <v>2.8071202018651391</v>
      </c>
      <c r="AE155">
        <f t="shared" si="102"/>
        <v>3.7536319642751717</v>
      </c>
      <c r="AF155">
        <f t="shared" si="103"/>
        <v>0.87871367072770834</v>
      </c>
      <c r="AG155">
        <f t="shared" si="104"/>
        <v>-4.8042508471510059</v>
      </c>
      <c r="AH155">
        <f t="shared" si="105"/>
        <v>37.872490124579194</v>
      </c>
      <c r="AI155">
        <f t="shared" si="106"/>
        <v>3.6523828874450897</v>
      </c>
      <c r="AJ155">
        <f t="shared" si="107"/>
        <v>36.720622164873276</v>
      </c>
      <c r="AK155">
        <v>-4.1252154642136198E-2</v>
      </c>
      <c r="AL155">
        <v>4.6309157473029203E-2</v>
      </c>
      <c r="AM155">
        <v>3.45976232251566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52460.832481265898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-0.16472032692072239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1584030985.8064499</v>
      </c>
      <c r="BY155">
        <v>400.20609677419299</v>
      </c>
      <c r="BZ155">
        <v>400.02441935483898</v>
      </c>
      <c r="CA155">
        <v>28.161793548387099</v>
      </c>
      <c r="CB155">
        <v>28.002990322580601</v>
      </c>
      <c r="CC155">
        <v>400.01196774193602</v>
      </c>
      <c r="CD155">
        <v>99.478335483871007</v>
      </c>
      <c r="CE155">
        <v>0.19998212903225801</v>
      </c>
      <c r="CF155">
        <v>27.812841935483899</v>
      </c>
      <c r="CG155">
        <v>27.5009774193548</v>
      </c>
      <c r="CH155">
        <v>999.9</v>
      </c>
      <c r="CI155">
        <v>0</v>
      </c>
      <c r="CJ155">
        <v>0</v>
      </c>
      <c r="CK155">
        <v>10000.325806451599</v>
      </c>
      <c r="CL155">
        <v>0</v>
      </c>
      <c r="CM155">
        <v>0.21165100000000001</v>
      </c>
      <c r="CN155">
        <v>0</v>
      </c>
      <c r="CO155">
        <v>0</v>
      </c>
      <c r="CP155">
        <v>0</v>
      </c>
      <c r="CQ155">
        <v>0</v>
      </c>
      <c r="CR155">
        <v>3.1838709677419401</v>
      </c>
      <c r="CS155">
        <v>0</v>
      </c>
      <c r="CT155">
        <v>371.94838709677401</v>
      </c>
      <c r="CU155">
        <v>-1.80645161290323</v>
      </c>
      <c r="CV155">
        <v>37.9898387096774</v>
      </c>
      <c r="CW155">
        <v>43.126967741935502</v>
      </c>
      <c r="CX155">
        <v>40.6166451612903</v>
      </c>
      <c r="CY155">
        <v>41.951290322580597</v>
      </c>
      <c r="CZ155">
        <v>38.929000000000002</v>
      </c>
      <c r="DA155">
        <v>0</v>
      </c>
      <c r="DB155">
        <v>0</v>
      </c>
      <c r="DC155">
        <v>0</v>
      </c>
      <c r="DD155">
        <v>13995.7000000477</v>
      </c>
      <c r="DE155">
        <v>3.5846153846153799</v>
      </c>
      <c r="DF155">
        <v>5.81880348341058</v>
      </c>
      <c r="DG155">
        <v>1644.9914507932899</v>
      </c>
      <c r="DH155">
        <v>385.230769230769</v>
      </c>
      <c r="DI155">
        <v>15</v>
      </c>
      <c r="DJ155">
        <v>100</v>
      </c>
      <c r="DK155">
        <v>100</v>
      </c>
      <c r="DL155">
        <v>2.012</v>
      </c>
      <c r="DM155">
        <v>0.315</v>
      </c>
      <c r="DN155">
        <v>2</v>
      </c>
      <c r="DO155">
        <v>403.291</v>
      </c>
      <c r="DP155">
        <v>599.78099999999995</v>
      </c>
      <c r="DQ155">
        <v>26.6648</v>
      </c>
      <c r="DR155">
        <v>31.6111</v>
      </c>
      <c r="DS155">
        <v>29.9998</v>
      </c>
      <c r="DT155">
        <v>31.622199999999999</v>
      </c>
      <c r="DU155">
        <v>31.6693</v>
      </c>
      <c r="DV155">
        <v>20.939699999999998</v>
      </c>
      <c r="DW155">
        <v>20.441400000000002</v>
      </c>
      <c r="DX155">
        <v>43.201900000000002</v>
      </c>
      <c r="DY155">
        <v>26.677199999999999</v>
      </c>
      <c r="DZ155">
        <v>400</v>
      </c>
      <c r="EA155">
        <v>28.072700000000001</v>
      </c>
      <c r="EB155">
        <v>100.194</v>
      </c>
      <c r="EC155">
        <v>100.584</v>
      </c>
    </row>
    <row r="156" spans="1:133" x14ac:dyDescent="0.35">
      <c r="A156">
        <v>140</v>
      </c>
      <c r="B156">
        <v>1584031004</v>
      </c>
      <c r="C156">
        <v>1427.9000000953699</v>
      </c>
      <c r="D156" t="s">
        <v>518</v>
      </c>
      <c r="E156" t="s">
        <v>519</v>
      </c>
      <c r="F156" t="s">
        <v>233</v>
      </c>
      <c r="G156">
        <v>20200312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1584030995.8064499</v>
      </c>
      <c r="O156">
        <f t="shared" si="86"/>
        <v>1.0756925303400095E-4</v>
      </c>
      <c r="P156">
        <f t="shared" si="87"/>
        <v>-0.16550110103933313</v>
      </c>
      <c r="Q156">
        <f t="shared" si="88"/>
        <v>400.15232258064498</v>
      </c>
      <c r="R156">
        <f t="shared" si="89"/>
        <v>416.63495730311655</v>
      </c>
      <c r="S156">
        <f t="shared" si="90"/>
        <v>41.52908028839466</v>
      </c>
      <c r="T156">
        <f t="shared" si="91"/>
        <v>39.886134470346562</v>
      </c>
      <c r="U156">
        <f t="shared" si="92"/>
        <v>1.1830559477000862E-2</v>
      </c>
      <c r="V156">
        <f t="shared" si="93"/>
        <v>2.2520104422780394</v>
      </c>
      <c r="W156">
        <f t="shared" si="94"/>
        <v>1.1796140248593098E-2</v>
      </c>
      <c r="X156">
        <f t="shared" si="95"/>
        <v>7.3756716868332555E-3</v>
      </c>
      <c r="Y156">
        <f t="shared" si="96"/>
        <v>0</v>
      </c>
      <c r="Z156">
        <f t="shared" si="97"/>
        <v>27.777447247569945</v>
      </c>
      <c r="AA156">
        <f t="shared" si="98"/>
        <v>27.503029032258102</v>
      </c>
      <c r="AB156">
        <f t="shared" si="99"/>
        <v>3.6862763691511309</v>
      </c>
      <c r="AC156">
        <f t="shared" si="100"/>
        <v>74.77780159171769</v>
      </c>
      <c r="AD156">
        <f t="shared" si="101"/>
        <v>2.806922049259108</v>
      </c>
      <c r="AE156">
        <f t="shared" si="102"/>
        <v>3.7536835658592027</v>
      </c>
      <c r="AF156">
        <f t="shared" si="103"/>
        <v>0.87935431989202284</v>
      </c>
      <c r="AG156">
        <f t="shared" si="104"/>
        <v>-4.7438040587994417</v>
      </c>
      <c r="AH156">
        <f t="shared" si="105"/>
        <v>37.643094655003416</v>
      </c>
      <c r="AI156">
        <f t="shared" si="106"/>
        <v>3.6311548210148334</v>
      </c>
      <c r="AJ156">
        <f t="shared" si="107"/>
        <v>36.530445417218807</v>
      </c>
      <c r="AK156">
        <v>-4.1237893209877599E-2</v>
      </c>
      <c r="AL156">
        <v>4.6293147765948797E-2</v>
      </c>
      <c r="AM156">
        <v>3.4588157112379401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52443.374875901267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-0.16550110103933313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1584030995.8064499</v>
      </c>
      <c r="BY156">
        <v>400.15232258064498</v>
      </c>
      <c r="BZ156">
        <v>399.96864516129</v>
      </c>
      <c r="CA156">
        <v>28.160070967741898</v>
      </c>
      <c r="CB156">
        <v>28.003267741935499</v>
      </c>
      <c r="CC156">
        <v>400.01764516128998</v>
      </c>
      <c r="CD156">
        <v>99.4773741935484</v>
      </c>
      <c r="CE156">
        <v>0.200004193548387</v>
      </c>
      <c r="CF156">
        <v>27.813077419354801</v>
      </c>
      <c r="CG156">
        <v>27.503029032258102</v>
      </c>
      <c r="CH156">
        <v>999.9</v>
      </c>
      <c r="CI156">
        <v>0</v>
      </c>
      <c r="CJ156">
        <v>0</v>
      </c>
      <c r="CK156">
        <v>9996.9651612903199</v>
      </c>
      <c r="CL156">
        <v>0</v>
      </c>
      <c r="CM156">
        <v>0.21165100000000001</v>
      </c>
      <c r="CN156">
        <v>0</v>
      </c>
      <c r="CO156">
        <v>0</v>
      </c>
      <c r="CP156">
        <v>0</v>
      </c>
      <c r="CQ156">
        <v>0</v>
      </c>
      <c r="CR156">
        <v>3.45483870967742</v>
      </c>
      <c r="CS156">
        <v>0</v>
      </c>
      <c r="CT156">
        <v>505.812903225806</v>
      </c>
      <c r="CU156">
        <v>-1.7483870967741899</v>
      </c>
      <c r="CV156">
        <v>37.983741935483899</v>
      </c>
      <c r="CW156">
        <v>43.126967741935502</v>
      </c>
      <c r="CX156">
        <v>40.574354838709702</v>
      </c>
      <c r="CY156">
        <v>41.939096774193501</v>
      </c>
      <c r="CZ156">
        <v>38.929000000000002</v>
      </c>
      <c r="DA156">
        <v>0</v>
      </c>
      <c r="DB156">
        <v>0</v>
      </c>
      <c r="DC156">
        <v>0</v>
      </c>
      <c r="DD156">
        <v>14005.9000000954</v>
      </c>
      <c r="DE156">
        <v>3.3807692307692299</v>
      </c>
      <c r="DF156">
        <v>0.60512802564510704</v>
      </c>
      <c r="DG156">
        <v>6.4547011797448999</v>
      </c>
      <c r="DH156">
        <v>505.8</v>
      </c>
      <c r="DI156">
        <v>15</v>
      </c>
      <c r="DJ156">
        <v>100</v>
      </c>
      <c r="DK156">
        <v>100</v>
      </c>
      <c r="DL156">
        <v>2.012</v>
      </c>
      <c r="DM156">
        <v>0.315</v>
      </c>
      <c r="DN156">
        <v>2</v>
      </c>
      <c r="DO156">
        <v>403.36</v>
      </c>
      <c r="DP156">
        <v>599.80700000000002</v>
      </c>
      <c r="DQ156">
        <v>26.6798</v>
      </c>
      <c r="DR156">
        <v>31.604199999999999</v>
      </c>
      <c r="DS156">
        <v>29.9998</v>
      </c>
      <c r="DT156">
        <v>31.6159</v>
      </c>
      <c r="DU156">
        <v>31.663799999999998</v>
      </c>
      <c r="DV156">
        <v>20.943999999999999</v>
      </c>
      <c r="DW156">
        <v>20.441400000000002</v>
      </c>
      <c r="DX156">
        <v>43.201900000000002</v>
      </c>
      <c r="DY156">
        <v>26.678000000000001</v>
      </c>
      <c r="DZ156">
        <v>400</v>
      </c>
      <c r="EA156">
        <v>28.067900000000002</v>
      </c>
      <c r="EB156">
        <v>100.19499999999999</v>
      </c>
      <c r="EC156">
        <v>100.587</v>
      </c>
    </row>
    <row r="157" spans="1:133" x14ac:dyDescent="0.35">
      <c r="A157">
        <v>141</v>
      </c>
      <c r="B157">
        <v>1584031014</v>
      </c>
      <c r="C157">
        <v>1437.9000000953699</v>
      </c>
      <c r="D157" t="s">
        <v>520</v>
      </c>
      <c r="E157" t="s">
        <v>521</v>
      </c>
      <c r="F157" t="s">
        <v>233</v>
      </c>
      <c r="G157">
        <v>20200312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1584031005.8064499</v>
      </c>
      <c r="O157">
        <f t="shared" si="86"/>
        <v>1.0511429830897706E-4</v>
      </c>
      <c r="P157">
        <f t="shared" si="87"/>
        <v>-0.15669128394581147</v>
      </c>
      <c r="Q157">
        <f t="shared" si="88"/>
        <v>400.17061290322602</v>
      </c>
      <c r="R157">
        <f t="shared" si="89"/>
        <v>415.97697591162591</v>
      </c>
      <c r="S157">
        <f t="shared" si="90"/>
        <v>41.463427670668047</v>
      </c>
      <c r="T157">
        <f t="shared" si="91"/>
        <v>39.887893380822277</v>
      </c>
      <c r="U157">
        <f t="shared" si="92"/>
        <v>1.1547177535189503E-2</v>
      </c>
      <c r="V157">
        <f t="shared" si="93"/>
        <v>2.2528543688401141</v>
      </c>
      <c r="W157">
        <f t="shared" si="94"/>
        <v>1.1514397251482433E-2</v>
      </c>
      <c r="X157">
        <f t="shared" si="95"/>
        <v>7.19943565309231E-3</v>
      </c>
      <c r="Y157">
        <f t="shared" si="96"/>
        <v>0</v>
      </c>
      <c r="Z157">
        <f t="shared" si="97"/>
        <v>27.780636884726007</v>
      </c>
      <c r="AA157">
        <f t="shared" si="98"/>
        <v>27.5082548387097</v>
      </c>
      <c r="AB157">
        <f t="shared" si="99"/>
        <v>3.687403692468322</v>
      </c>
      <c r="AC157">
        <f t="shared" si="100"/>
        <v>74.772216300589704</v>
      </c>
      <c r="AD157">
        <f t="shared" si="101"/>
        <v>2.8070998428688543</v>
      </c>
      <c r="AE157">
        <f t="shared" si="102"/>
        <v>3.754201736623815</v>
      </c>
      <c r="AF157">
        <f t="shared" si="103"/>
        <v>0.88030384959946772</v>
      </c>
      <c r="AG157">
        <f t="shared" si="104"/>
        <v>-4.6355405554258882</v>
      </c>
      <c r="AH157">
        <f t="shared" si="105"/>
        <v>37.309680617243977</v>
      </c>
      <c r="AI157">
        <f t="shared" si="106"/>
        <v>3.5977808275958703</v>
      </c>
      <c r="AJ157">
        <f t="shared" si="107"/>
        <v>36.271920889413963</v>
      </c>
      <c r="AK157">
        <v>-4.1260635171228598E-2</v>
      </c>
      <c r="AL157">
        <v>4.6318677609870601E-2</v>
      </c>
      <c r="AM157">
        <v>3.4603251693451198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52470.698731928249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-0.15669128394581147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1584031005.8064499</v>
      </c>
      <c r="BY157">
        <v>400.17061290322602</v>
      </c>
      <c r="BZ157">
        <v>399.99867741935498</v>
      </c>
      <c r="CA157">
        <v>28.161899999999999</v>
      </c>
      <c r="CB157">
        <v>28.008674193548401</v>
      </c>
      <c r="CC157">
        <v>400.01387096774198</v>
      </c>
      <c r="CD157">
        <v>99.477232258064504</v>
      </c>
      <c r="CE157">
        <v>0.19998564516129</v>
      </c>
      <c r="CF157">
        <v>27.8154419354839</v>
      </c>
      <c r="CG157">
        <v>27.5082548387097</v>
      </c>
      <c r="CH157">
        <v>999.9</v>
      </c>
      <c r="CI157">
        <v>0</v>
      </c>
      <c r="CJ157">
        <v>0</v>
      </c>
      <c r="CK157">
        <v>10002.492580645199</v>
      </c>
      <c r="CL157">
        <v>0</v>
      </c>
      <c r="CM157">
        <v>0.21165100000000001</v>
      </c>
      <c r="CN157">
        <v>0</v>
      </c>
      <c r="CO157">
        <v>0</v>
      </c>
      <c r="CP157">
        <v>0</v>
      </c>
      <c r="CQ157">
        <v>0</v>
      </c>
      <c r="CR157">
        <v>2.1516129032258098</v>
      </c>
      <c r="CS157">
        <v>0</v>
      </c>
      <c r="CT157">
        <v>505.14516129032302</v>
      </c>
      <c r="CU157">
        <v>-1.5354838709677401</v>
      </c>
      <c r="CV157">
        <v>37.9695161290323</v>
      </c>
      <c r="CW157">
        <v>43.116806451612902</v>
      </c>
      <c r="CX157">
        <v>40.562290322580601</v>
      </c>
      <c r="CY157">
        <v>41.936999999999998</v>
      </c>
      <c r="CZ157">
        <v>38.927</v>
      </c>
      <c r="DA157">
        <v>0</v>
      </c>
      <c r="DB157">
        <v>0</v>
      </c>
      <c r="DC157">
        <v>0</v>
      </c>
      <c r="DD157">
        <v>14016.1000001431</v>
      </c>
      <c r="DE157">
        <v>3.1384615384615402</v>
      </c>
      <c r="DF157">
        <v>3.6854698606091998</v>
      </c>
      <c r="DG157">
        <v>-8.6461533826888193</v>
      </c>
      <c r="DH157">
        <v>504.157692307692</v>
      </c>
      <c r="DI157">
        <v>15</v>
      </c>
      <c r="DJ157">
        <v>100</v>
      </c>
      <c r="DK157">
        <v>100</v>
      </c>
      <c r="DL157">
        <v>2.012</v>
      </c>
      <c r="DM157">
        <v>0.315</v>
      </c>
      <c r="DN157">
        <v>2</v>
      </c>
      <c r="DO157">
        <v>403.149</v>
      </c>
      <c r="DP157">
        <v>600.05100000000004</v>
      </c>
      <c r="DQ157">
        <v>26.669499999999999</v>
      </c>
      <c r="DR157">
        <v>31.597200000000001</v>
      </c>
      <c r="DS157">
        <v>29.9999</v>
      </c>
      <c r="DT157">
        <v>31.610299999999999</v>
      </c>
      <c r="DU157">
        <v>31.658899999999999</v>
      </c>
      <c r="DV157">
        <v>20.943100000000001</v>
      </c>
      <c r="DW157">
        <v>20.166899999999998</v>
      </c>
      <c r="DX157">
        <v>43.201900000000002</v>
      </c>
      <c r="DY157">
        <v>26.664000000000001</v>
      </c>
      <c r="DZ157">
        <v>400</v>
      </c>
      <c r="EA157">
        <v>28.071000000000002</v>
      </c>
      <c r="EB157">
        <v>100.2</v>
      </c>
      <c r="EC157">
        <v>100.58799999999999</v>
      </c>
    </row>
    <row r="158" spans="1:133" x14ac:dyDescent="0.35">
      <c r="A158">
        <v>142</v>
      </c>
      <c r="B158">
        <v>1584031024</v>
      </c>
      <c r="C158">
        <v>1447.9000000953699</v>
      </c>
      <c r="D158" t="s">
        <v>522</v>
      </c>
      <c r="E158" t="s">
        <v>523</v>
      </c>
      <c r="F158" t="s">
        <v>233</v>
      </c>
      <c r="G158">
        <v>20200312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1584031015.8064499</v>
      </c>
      <c r="O158">
        <f t="shared" si="86"/>
        <v>8.4099791309046414E-5</v>
      </c>
      <c r="P158">
        <f t="shared" si="87"/>
        <v>-0.18067297173809002</v>
      </c>
      <c r="Q158">
        <f t="shared" si="88"/>
        <v>400.17990322580698</v>
      </c>
      <c r="R158">
        <f t="shared" si="89"/>
        <v>425.53506202692688</v>
      </c>
      <c r="S158">
        <f t="shared" si="90"/>
        <v>42.416718862982002</v>
      </c>
      <c r="T158">
        <f t="shared" si="91"/>
        <v>39.889353344684679</v>
      </c>
      <c r="U158">
        <f t="shared" si="92"/>
        <v>9.2280094937141344E-3</v>
      </c>
      <c r="V158">
        <f t="shared" si="93"/>
        <v>2.2533234135383107</v>
      </c>
      <c r="W158">
        <f t="shared" si="94"/>
        <v>9.2070657491710277E-3</v>
      </c>
      <c r="X158">
        <f t="shared" si="95"/>
        <v>5.7562938080430275E-3</v>
      </c>
      <c r="Y158">
        <f t="shared" si="96"/>
        <v>0</v>
      </c>
      <c r="Z158">
        <f t="shared" si="97"/>
        <v>27.792555375119719</v>
      </c>
      <c r="AA158">
        <f t="shared" si="98"/>
        <v>27.513638709677402</v>
      </c>
      <c r="AB158">
        <f t="shared" si="99"/>
        <v>3.6885654284732934</v>
      </c>
      <c r="AC158">
        <f t="shared" si="100"/>
        <v>74.767758626572331</v>
      </c>
      <c r="AD158">
        <f t="shared" si="101"/>
        <v>2.8077444917394261</v>
      </c>
      <c r="AE158">
        <f t="shared" si="102"/>
        <v>3.7552877648274969</v>
      </c>
      <c r="AF158">
        <f t="shared" si="103"/>
        <v>0.8808209367338673</v>
      </c>
      <c r="AG158">
        <f t="shared" si="104"/>
        <v>-3.7088007967289469</v>
      </c>
      <c r="AH158">
        <f t="shared" si="105"/>
        <v>37.265329158208715</v>
      </c>
      <c r="AI158">
        <f t="shared" si="106"/>
        <v>3.5929413080498795</v>
      </c>
      <c r="AJ158">
        <f t="shared" si="107"/>
        <v>37.149469669529651</v>
      </c>
      <c r="AK158">
        <v>-4.1273278234686399E-2</v>
      </c>
      <c r="AL158">
        <v>4.6332870556195199E-2</v>
      </c>
      <c r="AM158">
        <v>3.4611642066498498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52485.282009727205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-0.18067297173809002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1584031015.8064499</v>
      </c>
      <c r="BY158">
        <v>400.17990322580698</v>
      </c>
      <c r="BZ158">
        <v>399.95938709677398</v>
      </c>
      <c r="CA158">
        <v>28.1679903225806</v>
      </c>
      <c r="CB158">
        <v>28.045400000000001</v>
      </c>
      <c r="CC158">
        <v>400.01951612903201</v>
      </c>
      <c r="CD158">
        <v>99.478551612903203</v>
      </c>
      <c r="CE158">
        <v>0.200000516129032</v>
      </c>
      <c r="CF158">
        <v>27.8203967741936</v>
      </c>
      <c r="CG158">
        <v>27.513638709677402</v>
      </c>
      <c r="CH158">
        <v>999.9</v>
      </c>
      <c r="CI158">
        <v>0</v>
      </c>
      <c r="CJ158">
        <v>0</v>
      </c>
      <c r="CK158">
        <v>10005.4248387097</v>
      </c>
      <c r="CL158">
        <v>0</v>
      </c>
      <c r="CM158">
        <v>0.21165100000000001</v>
      </c>
      <c r="CN158">
        <v>0</v>
      </c>
      <c r="CO158">
        <v>0</v>
      </c>
      <c r="CP158">
        <v>0</v>
      </c>
      <c r="CQ158">
        <v>0</v>
      </c>
      <c r="CR158">
        <v>2.9322580645161298</v>
      </c>
      <c r="CS158">
        <v>0</v>
      </c>
      <c r="CT158">
        <v>505.00645161290299</v>
      </c>
      <c r="CU158">
        <v>-1.4935483870967701</v>
      </c>
      <c r="CV158">
        <v>37.965451612903202</v>
      </c>
      <c r="CW158">
        <v>43.114774193548399</v>
      </c>
      <c r="CX158">
        <v>40.566193548387098</v>
      </c>
      <c r="CY158">
        <v>41.941064516129003</v>
      </c>
      <c r="CZ158">
        <v>38.920999999999999</v>
      </c>
      <c r="DA158">
        <v>0</v>
      </c>
      <c r="DB158">
        <v>0</v>
      </c>
      <c r="DC158">
        <v>0</v>
      </c>
      <c r="DD158">
        <v>14025.7000000477</v>
      </c>
      <c r="DE158">
        <v>3.4076923076923098</v>
      </c>
      <c r="DF158">
        <v>0.28717944891543501</v>
      </c>
      <c r="DG158">
        <v>18.748718148267901</v>
      </c>
      <c r="DH158">
        <v>505.06923076923101</v>
      </c>
      <c r="DI158">
        <v>15</v>
      </c>
      <c r="DJ158">
        <v>100</v>
      </c>
      <c r="DK158">
        <v>100</v>
      </c>
      <c r="DL158">
        <v>2.012</v>
      </c>
      <c r="DM158">
        <v>0.315</v>
      </c>
      <c r="DN158">
        <v>2</v>
      </c>
      <c r="DO158">
        <v>403.22300000000001</v>
      </c>
      <c r="DP158">
        <v>600.10500000000002</v>
      </c>
      <c r="DQ158">
        <v>26.651900000000001</v>
      </c>
      <c r="DR158">
        <v>31.591000000000001</v>
      </c>
      <c r="DS158">
        <v>29.9999</v>
      </c>
      <c r="DT158">
        <v>31.604700000000001</v>
      </c>
      <c r="DU158">
        <v>31.654</v>
      </c>
      <c r="DV158">
        <v>20.948499999999999</v>
      </c>
      <c r="DW158">
        <v>20.166899999999998</v>
      </c>
      <c r="DX158">
        <v>43.201900000000002</v>
      </c>
      <c r="DY158">
        <v>26.630099999999999</v>
      </c>
      <c r="DZ158">
        <v>400</v>
      </c>
      <c r="EA158">
        <v>28.0685</v>
      </c>
      <c r="EB158">
        <v>100.2</v>
      </c>
      <c r="EC158">
        <v>100.589</v>
      </c>
    </row>
    <row r="159" spans="1:133" x14ac:dyDescent="0.35">
      <c r="A159">
        <v>143</v>
      </c>
      <c r="B159">
        <v>1584031034</v>
      </c>
      <c r="C159">
        <v>1457.9000000953699</v>
      </c>
      <c r="D159" t="s">
        <v>524</v>
      </c>
      <c r="E159" t="s">
        <v>525</v>
      </c>
      <c r="F159" t="s">
        <v>233</v>
      </c>
      <c r="G159">
        <v>20200312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1584031025.8064499</v>
      </c>
      <c r="O159">
        <f t="shared" si="86"/>
        <v>7.3489454325274004E-5</v>
      </c>
      <c r="P159">
        <f t="shared" si="87"/>
        <v>-0.14973707114999513</v>
      </c>
      <c r="Q159">
        <f t="shared" si="88"/>
        <v>400.18103225806499</v>
      </c>
      <c r="R159">
        <f t="shared" si="89"/>
        <v>423.93129884200357</v>
      </c>
      <c r="S159">
        <f t="shared" si="90"/>
        <v>42.256943595471746</v>
      </c>
      <c r="T159">
        <f t="shared" si="91"/>
        <v>39.889546618281464</v>
      </c>
      <c r="U159">
        <f t="shared" si="92"/>
        <v>8.0611207177177808E-3</v>
      </c>
      <c r="V159">
        <f t="shared" si="93"/>
        <v>2.2526806051103669</v>
      </c>
      <c r="W159">
        <f t="shared" si="94"/>
        <v>8.045129285543736E-3</v>
      </c>
      <c r="X159">
        <f t="shared" si="95"/>
        <v>5.0296398977323882E-3</v>
      </c>
      <c r="Y159">
        <f t="shared" si="96"/>
        <v>0</v>
      </c>
      <c r="Z159">
        <f t="shared" si="97"/>
        <v>27.798864902691534</v>
      </c>
      <c r="AA159">
        <f t="shared" si="98"/>
        <v>27.520958064516101</v>
      </c>
      <c r="AB159">
        <f t="shared" si="99"/>
        <v>3.6901453170283443</v>
      </c>
      <c r="AC159">
        <f t="shared" si="100"/>
        <v>74.796931950970702</v>
      </c>
      <c r="AD159">
        <f t="shared" si="101"/>
        <v>2.8092996967104638</v>
      </c>
      <c r="AE159">
        <f t="shared" si="102"/>
        <v>3.7559023123461217</v>
      </c>
      <c r="AF159">
        <f t="shared" si="103"/>
        <v>0.8808456203178805</v>
      </c>
      <c r="AG159">
        <f t="shared" si="104"/>
        <v>-3.2408849357445835</v>
      </c>
      <c r="AH159">
        <f t="shared" si="105"/>
        <v>36.706230290184102</v>
      </c>
      <c r="AI159">
        <f t="shared" si="106"/>
        <v>3.540224345564146</v>
      </c>
      <c r="AJ159">
        <f t="shared" si="107"/>
        <v>37.005569700003662</v>
      </c>
      <c r="AK159">
        <v>-4.1255951989741198E-2</v>
      </c>
      <c r="AL159">
        <v>4.6313420328381698E-2</v>
      </c>
      <c r="AM159">
        <v>3.46001435477076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52463.66680484367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-0.14973707114999513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1584031025.8064499</v>
      </c>
      <c r="BY159">
        <v>400.18103225806499</v>
      </c>
      <c r="BZ159">
        <v>400.00054838709701</v>
      </c>
      <c r="CA159">
        <v>28.183535483871001</v>
      </c>
      <c r="CB159">
        <v>28.076412903225801</v>
      </c>
      <c r="CC159">
        <v>400.01796774193502</v>
      </c>
      <c r="CD159">
        <v>99.478761290322595</v>
      </c>
      <c r="CE159">
        <v>0.19999258064516101</v>
      </c>
      <c r="CF159">
        <v>27.8232</v>
      </c>
      <c r="CG159">
        <v>27.520958064516101</v>
      </c>
      <c r="CH159">
        <v>999.9</v>
      </c>
      <c r="CI159">
        <v>0</v>
      </c>
      <c r="CJ159">
        <v>0</v>
      </c>
      <c r="CK159">
        <v>10001.2035483871</v>
      </c>
      <c r="CL159">
        <v>0</v>
      </c>
      <c r="CM159">
        <v>0.21165100000000001</v>
      </c>
      <c r="CN159">
        <v>0</v>
      </c>
      <c r="CO159">
        <v>0</v>
      </c>
      <c r="CP159">
        <v>0</v>
      </c>
      <c r="CQ159">
        <v>0</v>
      </c>
      <c r="CR159">
        <v>2.7451612903225802</v>
      </c>
      <c r="CS159">
        <v>0</v>
      </c>
      <c r="CT159">
        <v>506.00322580645201</v>
      </c>
      <c r="CU159">
        <v>-2.0354838709677399</v>
      </c>
      <c r="CV159">
        <v>37.971548387096803</v>
      </c>
      <c r="CW159">
        <v>43.112806451612897</v>
      </c>
      <c r="CX159">
        <v>40.564096774193501</v>
      </c>
      <c r="CY159">
        <v>41.945129032258002</v>
      </c>
      <c r="CZ159">
        <v>38.924999999999997</v>
      </c>
      <c r="DA159">
        <v>0</v>
      </c>
      <c r="DB159">
        <v>0</v>
      </c>
      <c r="DC159">
        <v>0</v>
      </c>
      <c r="DD159">
        <v>14035.9000000954</v>
      </c>
      <c r="DE159">
        <v>2.8423076923076902</v>
      </c>
      <c r="DF159">
        <v>-2.8341883181415501</v>
      </c>
      <c r="DG159">
        <v>21.610256771508698</v>
      </c>
      <c r="DH159">
        <v>506.72692307692301</v>
      </c>
      <c r="DI159">
        <v>15</v>
      </c>
      <c r="DJ159">
        <v>100</v>
      </c>
      <c r="DK159">
        <v>100</v>
      </c>
      <c r="DL159">
        <v>2.012</v>
      </c>
      <c r="DM159">
        <v>0.315</v>
      </c>
      <c r="DN159">
        <v>2</v>
      </c>
      <c r="DO159">
        <v>403.19799999999998</v>
      </c>
      <c r="DP159">
        <v>600.18100000000004</v>
      </c>
      <c r="DQ159">
        <v>26.6065</v>
      </c>
      <c r="DR159">
        <v>31.5854</v>
      </c>
      <c r="DS159">
        <v>29.9999</v>
      </c>
      <c r="DT159">
        <v>31.598700000000001</v>
      </c>
      <c r="DU159">
        <v>31.649100000000001</v>
      </c>
      <c r="DV159">
        <v>20.9467</v>
      </c>
      <c r="DW159">
        <v>20.166899999999998</v>
      </c>
      <c r="DX159">
        <v>43.201900000000002</v>
      </c>
      <c r="DY159">
        <v>26.589700000000001</v>
      </c>
      <c r="DZ159">
        <v>400</v>
      </c>
      <c r="EA159">
        <v>28.0685</v>
      </c>
      <c r="EB159">
        <v>100.199</v>
      </c>
      <c r="EC159">
        <v>100.59</v>
      </c>
    </row>
    <row r="160" spans="1:133" x14ac:dyDescent="0.35">
      <c r="A160">
        <v>144</v>
      </c>
      <c r="B160">
        <v>1584031044</v>
      </c>
      <c r="C160">
        <v>1467.9000000953699</v>
      </c>
      <c r="D160" t="s">
        <v>526</v>
      </c>
      <c r="E160" t="s">
        <v>527</v>
      </c>
      <c r="F160" t="s">
        <v>233</v>
      </c>
      <c r="G160">
        <v>20200312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1584031035.8064499</v>
      </c>
      <c r="O160">
        <f t="shared" si="86"/>
        <v>7.3291940645117855E-5</v>
      </c>
      <c r="P160">
        <f t="shared" si="87"/>
        <v>-0.18651954002129303</v>
      </c>
      <c r="Q160">
        <f t="shared" si="88"/>
        <v>400.21225806451599</v>
      </c>
      <c r="R160">
        <f t="shared" si="89"/>
        <v>431.25939123271615</v>
      </c>
      <c r="S160">
        <f t="shared" si="90"/>
        <v>42.987455013447267</v>
      </c>
      <c r="T160">
        <f t="shared" si="91"/>
        <v>39.892711414821918</v>
      </c>
      <c r="U160">
        <f t="shared" si="92"/>
        <v>8.0556130473195264E-3</v>
      </c>
      <c r="V160">
        <f t="shared" si="93"/>
        <v>2.2532383445310202</v>
      </c>
      <c r="W160">
        <f t="shared" si="94"/>
        <v>8.039647380707754E-3</v>
      </c>
      <c r="X160">
        <f t="shared" si="95"/>
        <v>5.0262113990263641E-3</v>
      </c>
      <c r="Y160">
        <f t="shared" si="96"/>
        <v>0</v>
      </c>
      <c r="Z160">
        <f t="shared" si="97"/>
        <v>27.792796944727069</v>
      </c>
      <c r="AA160">
        <f t="shared" si="98"/>
        <v>27.516945161290302</v>
      </c>
      <c r="AB160">
        <f t="shared" si="99"/>
        <v>3.6892790555661272</v>
      </c>
      <c r="AC160">
        <f t="shared" si="100"/>
        <v>74.84774030481357</v>
      </c>
      <c r="AD160">
        <f t="shared" si="101"/>
        <v>2.8102008075301224</v>
      </c>
      <c r="AE160">
        <f t="shared" si="102"/>
        <v>3.7545566453786368</v>
      </c>
      <c r="AF160">
        <f t="shared" si="103"/>
        <v>0.87907824803600487</v>
      </c>
      <c r="AG160">
        <f t="shared" si="104"/>
        <v>-3.2321745824496975</v>
      </c>
      <c r="AH160">
        <f t="shared" si="105"/>
        <v>36.457082647442903</v>
      </c>
      <c r="AI160">
        <f t="shared" si="106"/>
        <v>3.5151462789179626</v>
      </c>
      <c r="AJ160">
        <f t="shared" si="107"/>
        <v>36.740054343911169</v>
      </c>
      <c r="AK160">
        <v>-4.12709850288277E-2</v>
      </c>
      <c r="AL160">
        <v>4.6330296231722898E-2</v>
      </c>
      <c r="AM160">
        <v>3.4610120281784802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52483.075349813196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-0.18651954002129303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1584031035.8064499</v>
      </c>
      <c r="BY160">
        <v>400.21225806451599</v>
      </c>
      <c r="BZ160">
        <v>399.97648387096802</v>
      </c>
      <c r="CA160">
        <v>28.1925387096774</v>
      </c>
      <c r="CB160">
        <v>28.085703225806501</v>
      </c>
      <c r="CC160">
        <v>400.01122580645199</v>
      </c>
      <c r="CD160">
        <v>99.478922580645204</v>
      </c>
      <c r="CE160">
        <v>0.19996183870967699</v>
      </c>
      <c r="CF160">
        <v>27.817061290322599</v>
      </c>
      <c r="CG160">
        <v>27.516945161290302</v>
      </c>
      <c r="CH160">
        <v>999.9</v>
      </c>
      <c r="CI160">
        <v>0</v>
      </c>
      <c r="CJ160">
        <v>0</v>
      </c>
      <c r="CK160">
        <v>10004.831612903199</v>
      </c>
      <c r="CL160">
        <v>0</v>
      </c>
      <c r="CM160">
        <v>0.21165100000000001</v>
      </c>
      <c r="CN160">
        <v>0</v>
      </c>
      <c r="CO160">
        <v>0</v>
      </c>
      <c r="CP160">
        <v>0</v>
      </c>
      <c r="CQ160">
        <v>0</v>
      </c>
      <c r="CR160">
        <v>3.64838709677419</v>
      </c>
      <c r="CS160">
        <v>0</v>
      </c>
      <c r="CT160">
        <v>509.5</v>
      </c>
      <c r="CU160">
        <v>-1.7258064516128999</v>
      </c>
      <c r="CV160">
        <v>37.9796774193548</v>
      </c>
      <c r="CW160">
        <v>43.122967741935497</v>
      </c>
      <c r="CX160">
        <v>40.531935483871003</v>
      </c>
      <c r="CY160">
        <v>41.941064516129003</v>
      </c>
      <c r="CZ160">
        <v>38.923000000000002</v>
      </c>
      <c r="DA160">
        <v>0</v>
      </c>
      <c r="DB160">
        <v>0</v>
      </c>
      <c r="DC160">
        <v>0</v>
      </c>
      <c r="DD160">
        <v>14046.1000001431</v>
      </c>
      <c r="DE160">
        <v>4.3846153846153797</v>
      </c>
      <c r="DF160">
        <v>4.7521368213257702</v>
      </c>
      <c r="DG160">
        <v>-87.196581440497297</v>
      </c>
      <c r="DH160">
        <v>506.94230769230802</v>
      </c>
      <c r="DI160">
        <v>15</v>
      </c>
      <c r="DJ160">
        <v>100</v>
      </c>
      <c r="DK160">
        <v>100</v>
      </c>
      <c r="DL160">
        <v>2.012</v>
      </c>
      <c r="DM160">
        <v>0.315</v>
      </c>
      <c r="DN160">
        <v>2</v>
      </c>
      <c r="DO160">
        <v>403.05799999999999</v>
      </c>
      <c r="DP160">
        <v>600.35500000000002</v>
      </c>
      <c r="DQ160">
        <v>26.566800000000001</v>
      </c>
      <c r="DR160">
        <v>31.579899999999999</v>
      </c>
      <c r="DS160">
        <v>30</v>
      </c>
      <c r="DT160">
        <v>31.593599999999999</v>
      </c>
      <c r="DU160">
        <v>31.643699999999999</v>
      </c>
      <c r="DV160">
        <v>20.949400000000001</v>
      </c>
      <c r="DW160">
        <v>20.166899999999998</v>
      </c>
      <c r="DX160">
        <v>43.201900000000002</v>
      </c>
      <c r="DY160">
        <v>26.555199999999999</v>
      </c>
      <c r="DZ160">
        <v>400</v>
      </c>
      <c r="EA160">
        <v>28.0685</v>
      </c>
      <c r="EB160">
        <v>100.20399999999999</v>
      </c>
      <c r="EC160">
        <v>100.592</v>
      </c>
    </row>
    <row r="161" spans="1:133" x14ac:dyDescent="0.35">
      <c r="A161">
        <v>145</v>
      </c>
      <c r="B161">
        <v>1584031054</v>
      </c>
      <c r="C161">
        <v>1477.9000000953699</v>
      </c>
      <c r="D161" t="s">
        <v>528</v>
      </c>
      <c r="E161" t="s">
        <v>529</v>
      </c>
      <c r="F161" t="s">
        <v>233</v>
      </c>
      <c r="G161">
        <v>20200312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1584031045.8064499</v>
      </c>
      <c r="O161">
        <f t="shared" si="86"/>
        <v>7.0558039857011501E-5</v>
      </c>
      <c r="P161">
        <f t="shared" si="87"/>
        <v>-0.17216043836290842</v>
      </c>
      <c r="Q161">
        <f t="shared" si="88"/>
        <v>400.23929032258098</v>
      </c>
      <c r="R161">
        <f t="shared" si="89"/>
        <v>429.7323224904647</v>
      </c>
      <c r="S161">
        <f t="shared" si="90"/>
        <v>42.835142729929359</v>
      </c>
      <c r="T161">
        <f t="shared" si="91"/>
        <v>39.895316758431179</v>
      </c>
      <c r="U161">
        <f t="shared" si="92"/>
        <v>7.7639531785674227E-3</v>
      </c>
      <c r="V161">
        <f t="shared" si="93"/>
        <v>2.2526668714577811</v>
      </c>
      <c r="W161">
        <f t="shared" si="94"/>
        <v>7.7491177784696939E-3</v>
      </c>
      <c r="X161">
        <f t="shared" si="95"/>
        <v>4.8445291240678647E-3</v>
      </c>
      <c r="Y161">
        <f t="shared" si="96"/>
        <v>0</v>
      </c>
      <c r="Z161">
        <f t="shared" si="97"/>
        <v>27.785060976612133</v>
      </c>
      <c r="AA161">
        <f t="shared" si="98"/>
        <v>27.513358064516101</v>
      </c>
      <c r="AB161">
        <f t="shared" si="99"/>
        <v>3.6885048627447605</v>
      </c>
      <c r="AC161">
        <f t="shared" si="100"/>
        <v>74.893146216661094</v>
      </c>
      <c r="AD161">
        <f t="shared" si="101"/>
        <v>2.8104884155112706</v>
      </c>
      <c r="AE161">
        <f t="shared" si="102"/>
        <v>3.7526643724923869</v>
      </c>
      <c r="AF161">
        <f t="shared" si="103"/>
        <v>0.87801644723348993</v>
      </c>
      <c r="AG161">
        <f t="shared" si="104"/>
        <v>-3.1116095576942073</v>
      </c>
      <c r="AH161">
        <f t="shared" si="105"/>
        <v>35.834731002288983</v>
      </c>
      <c r="AI161">
        <f t="shared" si="106"/>
        <v>3.4558056744440004</v>
      </c>
      <c r="AJ161">
        <f t="shared" si="107"/>
        <v>36.178927119038775</v>
      </c>
      <c r="AK161">
        <v>-4.1255581862101598E-2</v>
      </c>
      <c r="AL161">
        <v>4.63130048276814E-2</v>
      </c>
      <c r="AM161">
        <v>3.4599897895273499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52465.790158501579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-0.17216043836290842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1584031045.8064499</v>
      </c>
      <c r="BY161">
        <v>400.23929032258098</v>
      </c>
      <c r="BZ161">
        <v>400.02341935483901</v>
      </c>
      <c r="CA161">
        <v>28.195487096774201</v>
      </c>
      <c r="CB161">
        <v>28.092638709677399</v>
      </c>
      <c r="CC161">
        <v>400.01767741935498</v>
      </c>
      <c r="CD161">
        <v>99.478670967741905</v>
      </c>
      <c r="CE161">
        <v>0.19999058064516101</v>
      </c>
      <c r="CF161">
        <v>27.808425806451599</v>
      </c>
      <c r="CG161">
        <v>27.513358064516101</v>
      </c>
      <c r="CH161">
        <v>999.9</v>
      </c>
      <c r="CI161">
        <v>0</v>
      </c>
      <c r="CJ161">
        <v>0</v>
      </c>
      <c r="CK161">
        <v>10001.1229032258</v>
      </c>
      <c r="CL161">
        <v>0</v>
      </c>
      <c r="CM161">
        <v>0.21165100000000001</v>
      </c>
      <c r="CN161">
        <v>0</v>
      </c>
      <c r="CO161">
        <v>0</v>
      </c>
      <c r="CP161">
        <v>0</v>
      </c>
      <c r="CQ161">
        <v>0</v>
      </c>
      <c r="CR161">
        <v>-0.13225806451612901</v>
      </c>
      <c r="CS161">
        <v>0</v>
      </c>
      <c r="CT161">
        <v>372.40967741935498</v>
      </c>
      <c r="CU161">
        <v>-1.30322580645161</v>
      </c>
      <c r="CV161">
        <v>37.983741935483899</v>
      </c>
      <c r="CW161">
        <v>43.125</v>
      </c>
      <c r="CX161">
        <v>40.515838709677404</v>
      </c>
      <c r="CY161">
        <v>41.939032258064501</v>
      </c>
      <c r="CZ161">
        <v>38.930999999999997</v>
      </c>
      <c r="DA161">
        <v>0</v>
      </c>
      <c r="DB161">
        <v>0</v>
      </c>
      <c r="DC161">
        <v>0</v>
      </c>
      <c r="DD161">
        <v>14055.7000000477</v>
      </c>
      <c r="DE161">
        <v>0.44230769230769301</v>
      </c>
      <c r="DF161">
        <v>-32.899145126607998</v>
      </c>
      <c r="DG161">
        <v>-1738.4786301893801</v>
      </c>
      <c r="DH161">
        <v>362.74230769230797</v>
      </c>
      <c r="DI161">
        <v>15</v>
      </c>
      <c r="DJ161">
        <v>100</v>
      </c>
      <c r="DK161">
        <v>100</v>
      </c>
      <c r="DL161">
        <v>2.012</v>
      </c>
      <c r="DM161">
        <v>0.315</v>
      </c>
      <c r="DN161">
        <v>2</v>
      </c>
      <c r="DO161">
        <v>403.23099999999999</v>
      </c>
      <c r="DP161">
        <v>600.29</v>
      </c>
      <c r="DQ161">
        <v>26.539400000000001</v>
      </c>
      <c r="DR161">
        <v>31.574400000000001</v>
      </c>
      <c r="DS161">
        <v>29.9999</v>
      </c>
      <c r="DT161">
        <v>31.588699999999999</v>
      </c>
      <c r="DU161">
        <v>31.639399999999998</v>
      </c>
      <c r="DV161">
        <v>20.942900000000002</v>
      </c>
      <c r="DW161">
        <v>20.166899999999998</v>
      </c>
      <c r="DX161">
        <v>43.201900000000002</v>
      </c>
      <c r="DY161">
        <v>26.5321</v>
      </c>
      <c r="DZ161">
        <v>400</v>
      </c>
      <c r="EA161">
        <v>28.0685</v>
      </c>
      <c r="EB161">
        <v>100.202</v>
      </c>
      <c r="EC161">
        <v>100.592</v>
      </c>
    </row>
    <row r="162" spans="1:133" x14ac:dyDescent="0.35">
      <c r="A162">
        <v>146</v>
      </c>
      <c r="B162">
        <v>1584031064</v>
      </c>
      <c r="C162">
        <v>1487.9000000953699</v>
      </c>
      <c r="D162" t="s">
        <v>530</v>
      </c>
      <c r="E162" t="s">
        <v>531</v>
      </c>
      <c r="F162" t="s">
        <v>233</v>
      </c>
      <c r="G162">
        <v>20200312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1584031055.8064499</v>
      </c>
      <c r="O162">
        <f t="shared" si="86"/>
        <v>7.2714766037502537E-5</v>
      </c>
      <c r="P162">
        <f t="shared" si="87"/>
        <v>-0.16969282772993363</v>
      </c>
      <c r="Q162">
        <f t="shared" si="88"/>
        <v>400.252064516129</v>
      </c>
      <c r="R162">
        <f t="shared" si="89"/>
        <v>428.18176269772988</v>
      </c>
      <c r="S162">
        <f t="shared" si="90"/>
        <v>42.679871833882252</v>
      </c>
      <c r="T162">
        <f t="shared" si="91"/>
        <v>39.895923420854572</v>
      </c>
      <c r="U162">
        <f t="shared" si="92"/>
        <v>8.0092102993253415E-3</v>
      </c>
      <c r="V162">
        <f t="shared" si="93"/>
        <v>2.2517466226807845</v>
      </c>
      <c r="W162">
        <f t="shared" si="94"/>
        <v>7.9934174092671992E-3</v>
      </c>
      <c r="X162">
        <f t="shared" si="95"/>
        <v>4.9973021856775908E-3</v>
      </c>
      <c r="Y162">
        <f t="shared" si="96"/>
        <v>0</v>
      </c>
      <c r="Z162">
        <f t="shared" si="97"/>
        <v>27.777111857920303</v>
      </c>
      <c r="AA162">
        <f t="shared" si="98"/>
        <v>27.5113709677419</v>
      </c>
      <c r="AB162">
        <f t="shared" si="99"/>
        <v>3.6880760543665869</v>
      </c>
      <c r="AC162">
        <f t="shared" si="100"/>
        <v>74.935486808560725</v>
      </c>
      <c r="AD162">
        <f t="shared" si="101"/>
        <v>2.8108912862903224</v>
      </c>
      <c r="AE162">
        <f t="shared" si="102"/>
        <v>3.751081638358293</v>
      </c>
      <c r="AF162">
        <f t="shared" si="103"/>
        <v>0.87718476807626455</v>
      </c>
      <c r="AG162">
        <f t="shared" si="104"/>
        <v>-3.2067211822538617</v>
      </c>
      <c r="AH162">
        <f t="shared" si="105"/>
        <v>35.184132709349356</v>
      </c>
      <c r="AI162">
        <f t="shared" si="106"/>
        <v>3.3942943524778921</v>
      </c>
      <c r="AJ162">
        <f t="shared" si="107"/>
        <v>35.371705879573383</v>
      </c>
      <c r="AK162">
        <v>-4.1230785438108097E-2</v>
      </c>
      <c r="AL162">
        <v>4.6285168669462702E-2</v>
      </c>
      <c r="AM162">
        <v>3.4583438864359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52436.766833907277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-0.16969282772993363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1584031055.8064499</v>
      </c>
      <c r="BY162">
        <v>400.252064516129</v>
      </c>
      <c r="BZ162">
        <v>400.04119354838701</v>
      </c>
      <c r="CA162">
        <v>28.2</v>
      </c>
      <c r="CB162">
        <v>28.0940096774194</v>
      </c>
      <c r="CC162">
        <v>400.02261290322599</v>
      </c>
      <c r="CD162">
        <v>99.477006451612894</v>
      </c>
      <c r="CE162">
        <v>0.19998951612903201</v>
      </c>
      <c r="CF162">
        <v>27.801200000000001</v>
      </c>
      <c r="CG162">
        <v>27.5113709677419</v>
      </c>
      <c r="CH162">
        <v>999.9</v>
      </c>
      <c r="CI162">
        <v>0</v>
      </c>
      <c r="CJ162">
        <v>0</v>
      </c>
      <c r="CK162">
        <v>9995.2790322580604</v>
      </c>
      <c r="CL162">
        <v>0</v>
      </c>
      <c r="CM162">
        <v>0.21165100000000001</v>
      </c>
      <c r="CN162">
        <v>0</v>
      </c>
      <c r="CO162">
        <v>0</v>
      </c>
      <c r="CP162">
        <v>0</v>
      </c>
      <c r="CQ162">
        <v>0</v>
      </c>
      <c r="CR162">
        <v>0.174193548387097</v>
      </c>
      <c r="CS162">
        <v>0</v>
      </c>
      <c r="CT162">
        <v>179.98387096774201</v>
      </c>
      <c r="CU162">
        <v>-1.5322580645161299</v>
      </c>
      <c r="CV162">
        <v>37.977645161290297</v>
      </c>
      <c r="CW162">
        <v>43.125</v>
      </c>
      <c r="CX162">
        <v>40.5137741935484</v>
      </c>
      <c r="CY162">
        <v>41.936999999999998</v>
      </c>
      <c r="CZ162">
        <v>38.927</v>
      </c>
      <c r="DA162">
        <v>0</v>
      </c>
      <c r="DB162">
        <v>0</v>
      </c>
      <c r="DC162">
        <v>0</v>
      </c>
      <c r="DD162">
        <v>14065.9000000954</v>
      </c>
      <c r="DE162">
        <v>1.0384615384615401</v>
      </c>
      <c r="DF162">
        <v>47.870085419714997</v>
      </c>
      <c r="DG162">
        <v>-290.58803436843698</v>
      </c>
      <c r="DH162">
        <v>174.35</v>
      </c>
      <c r="DI162">
        <v>15</v>
      </c>
      <c r="DJ162">
        <v>100</v>
      </c>
      <c r="DK162">
        <v>100</v>
      </c>
      <c r="DL162">
        <v>2.012</v>
      </c>
      <c r="DM162">
        <v>0.315</v>
      </c>
      <c r="DN162">
        <v>2</v>
      </c>
      <c r="DO162">
        <v>403.15199999999999</v>
      </c>
      <c r="DP162">
        <v>600.30999999999995</v>
      </c>
      <c r="DQ162">
        <v>26.519200000000001</v>
      </c>
      <c r="DR162">
        <v>31.570900000000002</v>
      </c>
      <c r="DS162">
        <v>29.9999</v>
      </c>
      <c r="DT162">
        <v>31.584800000000001</v>
      </c>
      <c r="DU162">
        <v>31.635400000000001</v>
      </c>
      <c r="DV162">
        <v>20.942</v>
      </c>
      <c r="DW162">
        <v>20.166899999999998</v>
      </c>
      <c r="DX162">
        <v>43.201900000000002</v>
      </c>
      <c r="DY162">
        <v>26.509899999999998</v>
      </c>
      <c r="DZ162">
        <v>400</v>
      </c>
      <c r="EA162">
        <v>28.0685</v>
      </c>
      <c r="EB162">
        <v>100.205</v>
      </c>
      <c r="EC162">
        <v>100.59</v>
      </c>
    </row>
    <row r="163" spans="1:133" x14ac:dyDescent="0.35">
      <c r="A163">
        <v>147</v>
      </c>
      <c r="B163">
        <v>1584031074</v>
      </c>
      <c r="C163">
        <v>1497.9000000953699</v>
      </c>
      <c r="D163" t="s">
        <v>532</v>
      </c>
      <c r="E163" t="s">
        <v>533</v>
      </c>
      <c r="F163" t="s">
        <v>233</v>
      </c>
      <c r="G163">
        <v>20200312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1584031065.8064499</v>
      </c>
      <c r="O163">
        <f t="shared" si="86"/>
        <v>7.6440489236678262E-5</v>
      </c>
      <c r="P163">
        <f t="shared" si="87"/>
        <v>-0.16117773223204709</v>
      </c>
      <c r="Q163">
        <f t="shared" si="88"/>
        <v>400.20745161290301</v>
      </c>
      <c r="R163">
        <f t="shared" si="89"/>
        <v>424.81225967834808</v>
      </c>
      <c r="S163">
        <f t="shared" si="90"/>
        <v>42.343837613079309</v>
      </c>
      <c r="T163">
        <f t="shared" si="91"/>
        <v>39.8913142371931</v>
      </c>
      <c r="U163">
        <f t="shared" si="92"/>
        <v>8.4456036454867676E-3</v>
      </c>
      <c r="V163">
        <f t="shared" si="93"/>
        <v>2.2519362538049061</v>
      </c>
      <c r="W163">
        <f t="shared" si="94"/>
        <v>8.428046385498305E-3</v>
      </c>
      <c r="X163">
        <f t="shared" si="95"/>
        <v>5.2691033681997084E-3</v>
      </c>
      <c r="Y163">
        <f t="shared" si="96"/>
        <v>0</v>
      </c>
      <c r="Z163">
        <f t="shared" si="97"/>
        <v>27.767163263187324</v>
      </c>
      <c r="AA163">
        <f t="shared" si="98"/>
        <v>27.5009612903226</v>
      </c>
      <c r="AB163">
        <f t="shared" si="99"/>
        <v>3.6858303940299848</v>
      </c>
      <c r="AC163">
        <f t="shared" si="100"/>
        <v>74.9831879612032</v>
      </c>
      <c r="AD163">
        <f t="shared" si="101"/>
        <v>2.8112496178225279</v>
      </c>
      <c r="AE163">
        <f t="shared" si="102"/>
        <v>3.7491732403763458</v>
      </c>
      <c r="AF163">
        <f t="shared" si="103"/>
        <v>0.87458077620745689</v>
      </c>
      <c r="AG163">
        <f t="shared" si="104"/>
        <v>-3.3710255753375113</v>
      </c>
      <c r="AH163">
        <f t="shared" si="105"/>
        <v>35.392703336905321</v>
      </c>
      <c r="AI163">
        <f t="shared" si="106"/>
        <v>3.4138023628880569</v>
      </c>
      <c r="AJ163">
        <f t="shared" si="107"/>
        <v>35.435480124455864</v>
      </c>
      <c r="AK163">
        <v>-4.1235894363455303E-2</v>
      </c>
      <c r="AL163">
        <v>4.6290903885731198E-2</v>
      </c>
      <c r="AM163">
        <v>3.4586830275749101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52444.510682541033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-0.16117773223204709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1584031065.8064499</v>
      </c>
      <c r="BY163">
        <v>400.20745161290301</v>
      </c>
      <c r="BZ163">
        <v>400.01158064516102</v>
      </c>
      <c r="CA163">
        <v>28.2037096774194</v>
      </c>
      <c r="CB163">
        <v>28.0922870967742</v>
      </c>
      <c r="CC163">
        <v>400.01541935483903</v>
      </c>
      <c r="CD163">
        <v>99.476619354838704</v>
      </c>
      <c r="CE163">
        <v>0.199971064516129</v>
      </c>
      <c r="CF163">
        <v>27.7924838709677</v>
      </c>
      <c r="CG163">
        <v>27.5009612903226</v>
      </c>
      <c r="CH163">
        <v>999.9</v>
      </c>
      <c r="CI163">
        <v>0</v>
      </c>
      <c r="CJ163">
        <v>0</v>
      </c>
      <c r="CK163">
        <v>9996.5564516128998</v>
      </c>
      <c r="CL163">
        <v>0</v>
      </c>
      <c r="CM163">
        <v>0.21165100000000001</v>
      </c>
      <c r="CN163">
        <v>0</v>
      </c>
      <c r="CO163">
        <v>0</v>
      </c>
      <c r="CP163">
        <v>0</v>
      </c>
      <c r="CQ163">
        <v>0</v>
      </c>
      <c r="CR163">
        <v>2.8096774193548399</v>
      </c>
      <c r="CS163">
        <v>0</v>
      </c>
      <c r="CT163">
        <v>145.71612903225801</v>
      </c>
      <c r="CU163">
        <v>-1.82258064516129</v>
      </c>
      <c r="CV163">
        <v>37.9898387096774</v>
      </c>
      <c r="CW163">
        <v>43.125</v>
      </c>
      <c r="CX163">
        <v>40.505806451612898</v>
      </c>
      <c r="CY163">
        <v>41.941064516129003</v>
      </c>
      <c r="CZ163">
        <v>38.923000000000002</v>
      </c>
      <c r="DA163">
        <v>0</v>
      </c>
      <c r="DB163">
        <v>0</v>
      </c>
      <c r="DC163">
        <v>0</v>
      </c>
      <c r="DD163">
        <v>14076.1000001431</v>
      </c>
      <c r="DE163">
        <v>2.6346153846153801</v>
      </c>
      <c r="DF163">
        <v>-20.229059897354901</v>
      </c>
      <c r="DG163">
        <v>-95.610256332828598</v>
      </c>
      <c r="DH163">
        <v>143.02307692307701</v>
      </c>
      <c r="DI163">
        <v>15</v>
      </c>
      <c r="DJ163">
        <v>100</v>
      </c>
      <c r="DK163">
        <v>100</v>
      </c>
      <c r="DL163">
        <v>2.012</v>
      </c>
      <c r="DM163">
        <v>0.315</v>
      </c>
      <c r="DN163">
        <v>2</v>
      </c>
      <c r="DO163">
        <v>403.12</v>
      </c>
      <c r="DP163">
        <v>600.32299999999998</v>
      </c>
      <c r="DQ163">
        <v>26.5092</v>
      </c>
      <c r="DR163">
        <v>31.5656</v>
      </c>
      <c r="DS163">
        <v>29.9998</v>
      </c>
      <c r="DT163">
        <v>31.581700000000001</v>
      </c>
      <c r="DU163">
        <v>31.6325</v>
      </c>
      <c r="DV163">
        <v>20.942799999999998</v>
      </c>
      <c r="DW163">
        <v>20.166899999999998</v>
      </c>
      <c r="DX163">
        <v>43.201900000000002</v>
      </c>
      <c r="DY163">
        <v>26.591200000000001</v>
      </c>
      <c r="DZ163">
        <v>400</v>
      </c>
      <c r="EA163">
        <v>28.0685</v>
      </c>
      <c r="EB163">
        <v>100.206</v>
      </c>
      <c r="EC163">
        <v>100.592</v>
      </c>
    </row>
    <row r="164" spans="1:133" x14ac:dyDescent="0.35">
      <c r="A164">
        <v>148</v>
      </c>
      <c r="B164">
        <v>1584031084</v>
      </c>
      <c r="C164">
        <v>1507.9000000953699</v>
      </c>
      <c r="D164" t="s">
        <v>534</v>
      </c>
      <c r="E164" t="s">
        <v>535</v>
      </c>
      <c r="F164" t="s">
        <v>233</v>
      </c>
      <c r="G164">
        <v>20200312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1584031075.8064499</v>
      </c>
      <c r="O164">
        <f t="shared" si="86"/>
        <v>8.1030336510122802E-5</v>
      </c>
      <c r="P164">
        <f t="shared" si="87"/>
        <v>-0.16458059070101694</v>
      </c>
      <c r="Q164">
        <f t="shared" si="88"/>
        <v>400.16470967741901</v>
      </c>
      <c r="R164">
        <f t="shared" si="89"/>
        <v>423.58644577790295</v>
      </c>
      <c r="S164">
        <f t="shared" si="90"/>
        <v>42.221675714295394</v>
      </c>
      <c r="T164">
        <f t="shared" si="91"/>
        <v>39.887075643501468</v>
      </c>
      <c r="U164">
        <f t="shared" si="92"/>
        <v>8.9800324479079475E-3</v>
      </c>
      <c r="V164">
        <f t="shared" si="93"/>
        <v>2.2524394766404772</v>
      </c>
      <c r="W164">
        <f t="shared" si="94"/>
        <v>8.9601901177622529E-3</v>
      </c>
      <c r="X164">
        <f t="shared" si="95"/>
        <v>5.6018978898294599E-3</v>
      </c>
      <c r="Y164">
        <f t="shared" si="96"/>
        <v>0</v>
      </c>
      <c r="Z164">
        <f t="shared" si="97"/>
        <v>27.758215929791632</v>
      </c>
      <c r="AA164">
        <f t="shared" si="98"/>
        <v>27.491029032258101</v>
      </c>
      <c r="AB164">
        <f t="shared" si="99"/>
        <v>3.6836888390298332</v>
      </c>
      <c r="AC164">
        <f t="shared" si="100"/>
        <v>75.026303013390688</v>
      </c>
      <c r="AD164">
        <f t="shared" si="101"/>
        <v>2.8116456792412325</v>
      </c>
      <c r="AE164">
        <f t="shared" si="102"/>
        <v>3.7475466154042136</v>
      </c>
      <c r="AF164">
        <f t="shared" si="103"/>
        <v>0.8720431597886007</v>
      </c>
      <c r="AG164">
        <f t="shared" si="104"/>
        <v>-3.5734378400964157</v>
      </c>
      <c r="AH164">
        <f t="shared" si="105"/>
        <v>35.704196064156442</v>
      </c>
      <c r="AI164">
        <f t="shared" si="106"/>
        <v>3.4427797171566024</v>
      </c>
      <c r="AJ164">
        <f t="shared" si="107"/>
        <v>35.573537941216628</v>
      </c>
      <c r="AK164">
        <v>-4.12494537748938E-2</v>
      </c>
      <c r="AL164">
        <v>4.63061255129407E-2</v>
      </c>
      <c r="AM164">
        <v>3.45958305945901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52462.348886064283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-0.16458059070101694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1584031075.8064499</v>
      </c>
      <c r="BY164">
        <v>400.16470967741901</v>
      </c>
      <c r="BZ164">
        <v>399.96648387096798</v>
      </c>
      <c r="CA164">
        <v>28.207667741935499</v>
      </c>
      <c r="CB164">
        <v>28.089554838709699</v>
      </c>
      <c r="CC164">
        <v>400.01383870967697</v>
      </c>
      <c r="CD164">
        <v>99.476667741935501</v>
      </c>
      <c r="CE164">
        <v>0.19997709677419401</v>
      </c>
      <c r="CF164">
        <v>27.785051612903199</v>
      </c>
      <c r="CG164">
        <v>27.491029032258101</v>
      </c>
      <c r="CH164">
        <v>999.9</v>
      </c>
      <c r="CI164">
        <v>0</v>
      </c>
      <c r="CJ164">
        <v>0</v>
      </c>
      <c r="CK164">
        <v>9999.8387096774204</v>
      </c>
      <c r="CL164">
        <v>0</v>
      </c>
      <c r="CM164">
        <v>0.21165100000000001</v>
      </c>
      <c r="CN164">
        <v>0</v>
      </c>
      <c r="CO164">
        <v>0</v>
      </c>
      <c r="CP164">
        <v>0</v>
      </c>
      <c r="CQ164">
        <v>0</v>
      </c>
      <c r="CR164">
        <v>3.76129032258065</v>
      </c>
      <c r="CS164">
        <v>0</v>
      </c>
      <c r="CT164">
        <v>135.174193548387</v>
      </c>
      <c r="CU164">
        <v>-1.7548387096774201</v>
      </c>
      <c r="CV164">
        <v>37.987806451612897</v>
      </c>
      <c r="CW164">
        <v>43.120935483871001</v>
      </c>
      <c r="CX164">
        <v>40.527903225806398</v>
      </c>
      <c r="CY164">
        <v>41.957322580645098</v>
      </c>
      <c r="CZ164">
        <v>38.927</v>
      </c>
      <c r="DA164">
        <v>0</v>
      </c>
      <c r="DB164">
        <v>0</v>
      </c>
      <c r="DC164">
        <v>0</v>
      </c>
      <c r="DD164">
        <v>14085.7000000477</v>
      </c>
      <c r="DE164">
        <v>4.0923076923076902</v>
      </c>
      <c r="DF164">
        <v>22.379487175192999</v>
      </c>
      <c r="DG164">
        <v>-23.794871917696</v>
      </c>
      <c r="DH164">
        <v>134.76153846153801</v>
      </c>
      <c r="DI164">
        <v>15</v>
      </c>
      <c r="DJ164">
        <v>100</v>
      </c>
      <c r="DK164">
        <v>100</v>
      </c>
      <c r="DL164">
        <v>2.012</v>
      </c>
      <c r="DM164">
        <v>0.315</v>
      </c>
      <c r="DN164">
        <v>2</v>
      </c>
      <c r="DO164">
        <v>403.19799999999998</v>
      </c>
      <c r="DP164">
        <v>600.26499999999999</v>
      </c>
      <c r="DQ164">
        <v>26.604700000000001</v>
      </c>
      <c r="DR164">
        <v>31.562899999999999</v>
      </c>
      <c r="DS164">
        <v>29.9999</v>
      </c>
      <c r="DT164">
        <v>31.576899999999998</v>
      </c>
      <c r="DU164">
        <v>31.628900000000002</v>
      </c>
      <c r="DV164">
        <v>20.946000000000002</v>
      </c>
      <c r="DW164">
        <v>20.166899999999998</v>
      </c>
      <c r="DX164">
        <v>43.201900000000002</v>
      </c>
      <c r="DY164">
        <v>26.603899999999999</v>
      </c>
      <c r="DZ164">
        <v>400</v>
      </c>
      <c r="EA164">
        <v>28.0685</v>
      </c>
      <c r="EB164">
        <v>100.21</v>
      </c>
      <c r="EC164">
        <v>100.59399999999999</v>
      </c>
    </row>
    <row r="165" spans="1:133" x14ac:dyDescent="0.35">
      <c r="A165">
        <v>149</v>
      </c>
      <c r="B165">
        <v>1584031094</v>
      </c>
      <c r="C165">
        <v>1517.9000000953699</v>
      </c>
      <c r="D165" t="s">
        <v>536</v>
      </c>
      <c r="E165" t="s">
        <v>537</v>
      </c>
      <c r="F165" t="s">
        <v>233</v>
      </c>
      <c r="G165">
        <v>20200312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1584031085.8064499</v>
      </c>
      <c r="O165">
        <f t="shared" si="86"/>
        <v>8.7850062497471737E-5</v>
      </c>
      <c r="P165">
        <f t="shared" si="87"/>
        <v>-0.1343200585175367</v>
      </c>
      <c r="Q165">
        <f t="shared" si="88"/>
        <v>400.16683870967699</v>
      </c>
      <c r="R165">
        <f t="shared" si="89"/>
        <v>416.35326036840684</v>
      </c>
      <c r="S165">
        <f t="shared" si="90"/>
        <v>41.499734406025802</v>
      </c>
      <c r="T165">
        <f t="shared" si="91"/>
        <v>39.886363589073738</v>
      </c>
      <c r="U165">
        <f t="shared" si="92"/>
        <v>9.7520758197430033E-3</v>
      </c>
      <c r="V165">
        <f t="shared" si="93"/>
        <v>2.253760772698441</v>
      </c>
      <c r="W165">
        <f t="shared" si="94"/>
        <v>9.7286934835160883E-3</v>
      </c>
      <c r="X165">
        <f t="shared" si="95"/>
        <v>6.0825295254317065E-3</v>
      </c>
      <c r="Y165">
        <f t="shared" si="96"/>
        <v>0</v>
      </c>
      <c r="Z165">
        <f t="shared" si="97"/>
        <v>27.751140542389894</v>
      </c>
      <c r="AA165">
        <f t="shared" si="98"/>
        <v>27.488625806451601</v>
      </c>
      <c r="AB165">
        <f t="shared" si="99"/>
        <v>3.6831708279806574</v>
      </c>
      <c r="AC165">
        <f t="shared" si="100"/>
        <v>75.068667973659473</v>
      </c>
      <c r="AD165">
        <f t="shared" si="101"/>
        <v>2.8124396561808598</v>
      </c>
      <c r="AE165">
        <f t="shared" si="102"/>
        <v>3.7464893571412574</v>
      </c>
      <c r="AF165">
        <f t="shared" si="103"/>
        <v>0.87073117179979764</v>
      </c>
      <c r="AG165">
        <f t="shared" si="104"/>
        <v>-3.8741877561385034</v>
      </c>
      <c r="AH165">
        <f t="shared" si="105"/>
        <v>35.430001425164924</v>
      </c>
      <c r="AI165">
        <f t="shared" si="106"/>
        <v>3.4142143340607523</v>
      </c>
      <c r="AJ165">
        <f t="shared" si="107"/>
        <v>34.970028003087172</v>
      </c>
      <c r="AK165">
        <v>-4.1285069369932301E-2</v>
      </c>
      <c r="AL165">
        <v>4.6346107138468901E-2</v>
      </c>
      <c r="AM165">
        <v>3.4619466271851902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52506.58238925851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-0.1343200585175367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1584031085.8064499</v>
      </c>
      <c r="BY165">
        <v>400.16683870967699</v>
      </c>
      <c r="BZ165">
        <v>400.018096774193</v>
      </c>
      <c r="CA165">
        <v>28.216287096774199</v>
      </c>
      <c r="CB165">
        <v>28.088235483870999</v>
      </c>
      <c r="CC165">
        <v>400.01648387096799</v>
      </c>
      <c r="CD165">
        <v>99.474345161290302</v>
      </c>
      <c r="CE165">
        <v>0.199989967741936</v>
      </c>
      <c r="CF165">
        <v>27.7802193548387</v>
      </c>
      <c r="CG165">
        <v>27.488625806451601</v>
      </c>
      <c r="CH165">
        <v>999.9</v>
      </c>
      <c r="CI165">
        <v>0</v>
      </c>
      <c r="CJ165">
        <v>0</v>
      </c>
      <c r="CK165">
        <v>10008.706451612899</v>
      </c>
      <c r="CL165">
        <v>0</v>
      </c>
      <c r="CM165">
        <v>0.21165100000000001</v>
      </c>
      <c r="CN165">
        <v>0</v>
      </c>
      <c r="CO165">
        <v>0</v>
      </c>
      <c r="CP165">
        <v>0</v>
      </c>
      <c r="CQ165">
        <v>0</v>
      </c>
      <c r="CR165">
        <v>4.7709677419354799</v>
      </c>
      <c r="CS165">
        <v>0</v>
      </c>
      <c r="CT165">
        <v>146.02580645161299</v>
      </c>
      <c r="CU165">
        <v>-2.2064516129032299</v>
      </c>
      <c r="CV165">
        <v>37.991870967741903</v>
      </c>
      <c r="CW165">
        <v>43.120935483871001</v>
      </c>
      <c r="CX165">
        <v>40.5239032258064</v>
      </c>
      <c r="CY165">
        <v>41.961387096774203</v>
      </c>
      <c r="CZ165">
        <v>38.930999999999997</v>
      </c>
      <c r="DA165">
        <v>0</v>
      </c>
      <c r="DB165">
        <v>0</v>
      </c>
      <c r="DC165">
        <v>0</v>
      </c>
      <c r="DD165">
        <v>14095.9000000954</v>
      </c>
      <c r="DE165">
        <v>4.4730769230769196</v>
      </c>
      <c r="DF165">
        <v>-25.582905873018799</v>
      </c>
      <c r="DG165">
        <v>283.46666667148702</v>
      </c>
      <c r="DH165">
        <v>150.01538461538499</v>
      </c>
      <c r="DI165">
        <v>15</v>
      </c>
      <c r="DJ165">
        <v>100</v>
      </c>
      <c r="DK165">
        <v>100</v>
      </c>
      <c r="DL165">
        <v>2.012</v>
      </c>
      <c r="DM165">
        <v>0.315</v>
      </c>
      <c r="DN165">
        <v>2</v>
      </c>
      <c r="DO165">
        <v>403.23099999999999</v>
      </c>
      <c r="DP165">
        <v>600.173</v>
      </c>
      <c r="DQ165">
        <v>26.617999999999999</v>
      </c>
      <c r="DR165">
        <v>31.559100000000001</v>
      </c>
      <c r="DS165">
        <v>29.9999</v>
      </c>
      <c r="DT165">
        <v>31.573699999999999</v>
      </c>
      <c r="DU165">
        <v>31.624199999999998</v>
      </c>
      <c r="DV165">
        <v>20.945499999999999</v>
      </c>
      <c r="DW165">
        <v>20.166899999999998</v>
      </c>
      <c r="DX165">
        <v>43.201900000000002</v>
      </c>
      <c r="DY165">
        <v>26.621700000000001</v>
      </c>
      <c r="DZ165">
        <v>400</v>
      </c>
      <c r="EA165">
        <v>28.0685</v>
      </c>
      <c r="EB165">
        <v>100.209</v>
      </c>
      <c r="EC165">
        <v>100.59399999999999</v>
      </c>
    </row>
    <row r="166" spans="1:133" x14ac:dyDescent="0.35">
      <c r="A166">
        <v>150</v>
      </c>
      <c r="B166">
        <v>1584031104</v>
      </c>
      <c r="C166">
        <v>1527.9000000953699</v>
      </c>
      <c r="D166" t="s">
        <v>538</v>
      </c>
      <c r="E166" t="s">
        <v>539</v>
      </c>
      <c r="F166" t="s">
        <v>233</v>
      </c>
      <c r="G166">
        <v>20200312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1584031095.8064499</v>
      </c>
      <c r="O166">
        <f t="shared" si="86"/>
        <v>9.0482571801711847E-5</v>
      </c>
      <c r="P166">
        <f t="shared" si="87"/>
        <v>-0.17318497671042449</v>
      </c>
      <c r="Q166">
        <f t="shared" si="88"/>
        <v>400.18609677419403</v>
      </c>
      <c r="R166">
        <f t="shared" si="89"/>
        <v>421.88128862900868</v>
      </c>
      <c r="S166">
        <f t="shared" si="90"/>
        <v>42.050615241528554</v>
      </c>
      <c r="T166">
        <f t="shared" si="91"/>
        <v>39.888167676616035</v>
      </c>
      <c r="U166">
        <f t="shared" si="92"/>
        <v>1.0050682027343955E-2</v>
      </c>
      <c r="V166">
        <f t="shared" si="93"/>
        <v>2.2526886568721345</v>
      </c>
      <c r="W166">
        <f t="shared" si="94"/>
        <v>1.002583602642027E-2</v>
      </c>
      <c r="X166">
        <f t="shared" si="95"/>
        <v>6.2683746706507868E-3</v>
      </c>
      <c r="Y166">
        <f t="shared" si="96"/>
        <v>0</v>
      </c>
      <c r="Z166">
        <f t="shared" si="97"/>
        <v>27.744475372265043</v>
      </c>
      <c r="AA166">
        <f t="shared" si="98"/>
        <v>27.486470967741901</v>
      </c>
      <c r="AB166">
        <f t="shared" si="99"/>
        <v>3.6827064103841995</v>
      </c>
      <c r="AC166">
        <f t="shared" si="100"/>
        <v>75.09464428874</v>
      </c>
      <c r="AD166">
        <f t="shared" si="101"/>
        <v>2.8124633476262226</v>
      </c>
      <c r="AE166">
        <f t="shared" si="102"/>
        <v>3.7452249414915135</v>
      </c>
      <c r="AF166">
        <f t="shared" si="103"/>
        <v>0.87024306275797692</v>
      </c>
      <c r="AG166">
        <f t="shared" si="104"/>
        <v>-3.9902814164554923</v>
      </c>
      <c r="AH166">
        <f t="shared" si="105"/>
        <v>34.972804206781177</v>
      </c>
      <c r="AI166">
        <f t="shared" si="106"/>
        <v>3.3716269260445437</v>
      </c>
      <c r="AJ166">
        <f t="shared" si="107"/>
        <v>34.35414971637023</v>
      </c>
      <c r="AK166">
        <v>-4.12561689890159E-2</v>
      </c>
      <c r="AL166">
        <v>4.6313663929077799E-2</v>
      </c>
      <c r="AM166">
        <v>3.4600287569022399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52472.334967324146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-0.17318497671042449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1584031095.8064499</v>
      </c>
      <c r="BY166">
        <v>400.18609677419403</v>
      </c>
      <c r="BZ166">
        <v>399.98064516129</v>
      </c>
      <c r="CA166">
        <v>28.2166064516129</v>
      </c>
      <c r="CB166">
        <v>28.0847193548387</v>
      </c>
      <c r="CC166">
        <v>400.02151612903202</v>
      </c>
      <c r="CD166">
        <v>99.474038709677401</v>
      </c>
      <c r="CE166">
        <v>0.200007935483871</v>
      </c>
      <c r="CF166">
        <v>27.774438709677401</v>
      </c>
      <c r="CG166">
        <v>27.486470967741901</v>
      </c>
      <c r="CH166">
        <v>999.9</v>
      </c>
      <c r="CI166">
        <v>0</v>
      </c>
      <c r="CJ166">
        <v>0</v>
      </c>
      <c r="CK166">
        <v>10001.7309677419</v>
      </c>
      <c r="CL166">
        <v>0</v>
      </c>
      <c r="CM166">
        <v>0.21165100000000001</v>
      </c>
      <c r="CN166">
        <v>0</v>
      </c>
      <c r="CO166">
        <v>0</v>
      </c>
      <c r="CP166">
        <v>0</v>
      </c>
      <c r="CQ166">
        <v>0</v>
      </c>
      <c r="CR166">
        <v>2.2774193548387101</v>
      </c>
      <c r="CS166">
        <v>0</v>
      </c>
      <c r="CT166">
        <v>175.61290322580601</v>
      </c>
      <c r="CU166">
        <v>-2.3967741935483899</v>
      </c>
      <c r="CV166">
        <v>37.995935483871001</v>
      </c>
      <c r="CW166">
        <v>43.127000000000002</v>
      </c>
      <c r="CX166">
        <v>40.5179032258064</v>
      </c>
      <c r="CY166">
        <v>41.947161290322597</v>
      </c>
      <c r="CZ166">
        <v>38.933</v>
      </c>
      <c r="DA166">
        <v>0</v>
      </c>
      <c r="DB166">
        <v>0</v>
      </c>
      <c r="DC166">
        <v>0</v>
      </c>
      <c r="DD166">
        <v>14106.1000001431</v>
      </c>
      <c r="DE166">
        <v>1.57692307692308</v>
      </c>
      <c r="DF166">
        <v>-16.697435923276601</v>
      </c>
      <c r="DG166">
        <v>-120.89230792602601</v>
      </c>
      <c r="DH166">
        <v>179.05769230769201</v>
      </c>
      <c r="DI166">
        <v>15</v>
      </c>
      <c r="DJ166">
        <v>100</v>
      </c>
      <c r="DK166">
        <v>100</v>
      </c>
      <c r="DL166">
        <v>2.012</v>
      </c>
      <c r="DM166">
        <v>0.315</v>
      </c>
      <c r="DN166">
        <v>2</v>
      </c>
      <c r="DO166">
        <v>403.17700000000002</v>
      </c>
      <c r="DP166">
        <v>600.07299999999998</v>
      </c>
      <c r="DQ166">
        <v>26.637</v>
      </c>
      <c r="DR166">
        <v>31.555</v>
      </c>
      <c r="DS166">
        <v>30</v>
      </c>
      <c r="DT166">
        <v>31.569199999999999</v>
      </c>
      <c r="DU166">
        <v>31.6206</v>
      </c>
      <c r="DV166">
        <v>20.943999999999999</v>
      </c>
      <c r="DW166">
        <v>20.166899999999998</v>
      </c>
      <c r="DX166">
        <v>43.201900000000002</v>
      </c>
      <c r="DY166">
        <v>26.640799999999999</v>
      </c>
      <c r="DZ166">
        <v>400</v>
      </c>
      <c r="EA166">
        <v>28.0685</v>
      </c>
      <c r="EB166">
        <v>100.208</v>
      </c>
      <c r="EC166">
        <v>100.595</v>
      </c>
    </row>
    <row r="167" spans="1:133" x14ac:dyDescent="0.35">
      <c r="A167">
        <v>151</v>
      </c>
      <c r="B167">
        <v>1584031114</v>
      </c>
      <c r="C167">
        <v>1537.9000000953699</v>
      </c>
      <c r="D167" t="s">
        <v>540</v>
      </c>
      <c r="E167" t="s">
        <v>541</v>
      </c>
      <c r="F167" t="s">
        <v>233</v>
      </c>
      <c r="G167">
        <v>20200312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1584031105.8064499</v>
      </c>
      <c r="O167">
        <f t="shared" si="86"/>
        <v>9.2390051424440513E-5</v>
      </c>
      <c r="P167">
        <f t="shared" si="87"/>
        <v>-0.13211386449869858</v>
      </c>
      <c r="Q167">
        <f t="shared" si="88"/>
        <v>400.16432258064498</v>
      </c>
      <c r="R167">
        <f t="shared" si="89"/>
        <v>414.9222079076153</v>
      </c>
      <c r="S167">
        <f t="shared" si="90"/>
        <v>41.357307389324944</v>
      </c>
      <c r="T167">
        <f t="shared" si="91"/>
        <v>39.886317434456544</v>
      </c>
      <c r="U167">
        <f t="shared" si="92"/>
        <v>1.0263327745486018E-2</v>
      </c>
      <c r="V167">
        <f t="shared" si="93"/>
        <v>2.2524181490152002</v>
      </c>
      <c r="W167">
        <f t="shared" si="94"/>
        <v>1.0237417632131944E-2</v>
      </c>
      <c r="X167">
        <f t="shared" si="95"/>
        <v>6.4007084465197619E-3</v>
      </c>
      <c r="Y167">
        <f t="shared" si="96"/>
        <v>0</v>
      </c>
      <c r="Z167">
        <f t="shared" si="97"/>
        <v>27.737085338628599</v>
      </c>
      <c r="AA167">
        <f t="shared" si="98"/>
        <v>27.485316129032299</v>
      </c>
      <c r="AB167">
        <f t="shared" si="99"/>
        <v>3.6824575369576285</v>
      </c>
      <c r="AC167">
        <f t="shared" si="100"/>
        <v>75.117883421599771</v>
      </c>
      <c r="AD167">
        <f t="shared" si="101"/>
        <v>2.8122241904154883</v>
      </c>
      <c r="AE167">
        <f t="shared" si="102"/>
        <v>3.7437479097112676</v>
      </c>
      <c r="AF167">
        <f t="shared" si="103"/>
        <v>0.87023334654214013</v>
      </c>
      <c r="AG167">
        <f t="shared" si="104"/>
        <v>-4.0744012678178265</v>
      </c>
      <c r="AH167">
        <f t="shared" si="105"/>
        <v>34.288583338170447</v>
      </c>
      <c r="AI167">
        <f t="shared" si="106"/>
        <v>3.3059296670232223</v>
      </c>
      <c r="AJ167">
        <f t="shared" si="107"/>
        <v>33.520111737375842</v>
      </c>
      <c r="AK167">
        <v>-4.1248879043225301E-2</v>
      </c>
      <c r="AL167">
        <v>4.6305480326293502E-2</v>
      </c>
      <c r="AM167">
        <v>3.4595449126135498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52464.638520682442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-0.13211386449869858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1584031105.8064499</v>
      </c>
      <c r="BY167">
        <v>400.16432258064498</v>
      </c>
      <c r="BZ167">
        <v>400.02161290322601</v>
      </c>
      <c r="CA167">
        <v>28.2139806451613</v>
      </c>
      <c r="CB167">
        <v>28.079309677419399</v>
      </c>
      <c r="CC167">
        <v>400.01209677419399</v>
      </c>
      <c r="CD167">
        <v>99.474874193548402</v>
      </c>
      <c r="CE167">
        <v>0.19997232258064501</v>
      </c>
      <c r="CF167">
        <v>27.767683870967701</v>
      </c>
      <c r="CG167">
        <v>27.485316129032299</v>
      </c>
      <c r="CH167">
        <v>999.9</v>
      </c>
      <c r="CI167">
        <v>0</v>
      </c>
      <c r="CJ167">
        <v>0</v>
      </c>
      <c r="CK167">
        <v>9999.8796774193597</v>
      </c>
      <c r="CL167">
        <v>0</v>
      </c>
      <c r="CM167">
        <v>0.21165100000000001</v>
      </c>
      <c r="CN167">
        <v>0</v>
      </c>
      <c r="CO167">
        <v>0</v>
      </c>
      <c r="CP167">
        <v>0</v>
      </c>
      <c r="CQ167">
        <v>0</v>
      </c>
      <c r="CR167">
        <v>2.09032258064516</v>
      </c>
      <c r="CS167">
        <v>0</v>
      </c>
      <c r="CT167">
        <v>139.896774193548</v>
      </c>
      <c r="CU167">
        <v>-1.8838709677419401</v>
      </c>
      <c r="CV167">
        <v>38</v>
      </c>
      <c r="CW167">
        <v>43.127000000000002</v>
      </c>
      <c r="CX167">
        <v>40.511806451612898</v>
      </c>
      <c r="CY167">
        <v>41.941064516129003</v>
      </c>
      <c r="CZ167">
        <v>38.933</v>
      </c>
      <c r="DA167">
        <v>0</v>
      </c>
      <c r="DB167">
        <v>0</v>
      </c>
      <c r="DC167">
        <v>0</v>
      </c>
      <c r="DD167">
        <v>14115.7000000477</v>
      </c>
      <c r="DE167">
        <v>1.32692307692308</v>
      </c>
      <c r="DF167">
        <v>6.9299144611130998</v>
      </c>
      <c r="DG167">
        <v>-181.401708960473</v>
      </c>
      <c r="DH167">
        <v>138.97692307692299</v>
      </c>
      <c r="DI167">
        <v>15</v>
      </c>
      <c r="DJ167">
        <v>100</v>
      </c>
      <c r="DK167">
        <v>100</v>
      </c>
      <c r="DL167">
        <v>2.012</v>
      </c>
      <c r="DM167">
        <v>0.315</v>
      </c>
      <c r="DN167">
        <v>2</v>
      </c>
      <c r="DO167">
        <v>403.15199999999999</v>
      </c>
      <c r="DP167">
        <v>600.423</v>
      </c>
      <c r="DQ167">
        <v>26.657299999999999</v>
      </c>
      <c r="DR167">
        <v>31.5518</v>
      </c>
      <c r="DS167">
        <v>29.9999</v>
      </c>
      <c r="DT167">
        <v>31.565300000000001</v>
      </c>
      <c r="DU167">
        <v>31.6159</v>
      </c>
      <c r="DV167">
        <v>20.942399999999999</v>
      </c>
      <c r="DW167">
        <v>20.166899999999998</v>
      </c>
      <c r="DX167">
        <v>43.201900000000002</v>
      </c>
      <c r="DY167">
        <v>26.665299999999998</v>
      </c>
      <c r="DZ167">
        <v>400</v>
      </c>
      <c r="EA167">
        <v>28.0685</v>
      </c>
      <c r="EB167">
        <v>100.20699999999999</v>
      </c>
      <c r="EC167">
        <v>100.59399999999999</v>
      </c>
    </row>
    <row r="168" spans="1:133" x14ac:dyDescent="0.35">
      <c r="A168">
        <v>152</v>
      </c>
      <c r="B168">
        <v>1584031124</v>
      </c>
      <c r="C168">
        <v>1547.9000000953699</v>
      </c>
      <c r="D168" t="s">
        <v>542</v>
      </c>
      <c r="E168" t="s">
        <v>543</v>
      </c>
      <c r="F168" t="s">
        <v>233</v>
      </c>
      <c r="G168">
        <v>20200312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1584031115.8064499</v>
      </c>
      <c r="O168">
        <f t="shared" si="86"/>
        <v>9.6000729528971415E-5</v>
      </c>
      <c r="P168">
        <f t="shared" si="87"/>
        <v>-0.15816307656093448</v>
      </c>
      <c r="Q168">
        <f t="shared" si="88"/>
        <v>400.15974193548402</v>
      </c>
      <c r="R168">
        <f t="shared" si="89"/>
        <v>418.02665484514267</v>
      </c>
      <c r="S168">
        <f t="shared" si="90"/>
        <v>41.666581761532527</v>
      </c>
      <c r="T168">
        <f t="shared" si="91"/>
        <v>39.885706836577675</v>
      </c>
      <c r="U168">
        <f t="shared" si="92"/>
        <v>1.0670697062161141E-2</v>
      </c>
      <c r="V168">
        <f t="shared" si="93"/>
        <v>2.2520016769679381</v>
      </c>
      <c r="W168">
        <f t="shared" si="94"/>
        <v>1.0642687159734114E-2</v>
      </c>
      <c r="X168">
        <f t="shared" si="95"/>
        <v>6.6541898799906407E-3</v>
      </c>
      <c r="Y168">
        <f t="shared" si="96"/>
        <v>0</v>
      </c>
      <c r="Z168">
        <f t="shared" si="97"/>
        <v>27.733129245466305</v>
      </c>
      <c r="AA168">
        <f t="shared" si="98"/>
        <v>27.481854838709701</v>
      </c>
      <c r="AB168">
        <f t="shared" si="99"/>
        <v>3.6817116997743402</v>
      </c>
      <c r="AC168">
        <f t="shared" si="100"/>
        <v>75.121329685469902</v>
      </c>
      <c r="AD168">
        <f t="shared" si="101"/>
        <v>2.8119008030965875</v>
      </c>
      <c r="AE168">
        <f t="shared" si="102"/>
        <v>3.7431456749632996</v>
      </c>
      <c r="AF168">
        <f t="shared" si="103"/>
        <v>0.86981089667775269</v>
      </c>
      <c r="AG168">
        <f t="shared" si="104"/>
        <v>-4.2336321722276393</v>
      </c>
      <c r="AH168">
        <f t="shared" si="105"/>
        <v>34.368013610021478</v>
      </c>
      <c r="AI168">
        <f t="shared" si="106"/>
        <v>3.3140979347189434</v>
      </c>
      <c r="AJ168">
        <f t="shared" si="107"/>
        <v>33.448479372512779</v>
      </c>
      <c r="AK168">
        <v>-4.12376570446258E-2</v>
      </c>
      <c r="AL168">
        <v>4.62928826497645E-2</v>
      </c>
      <c r="AM168">
        <v>3.45880003467588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52451.419689523398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-0.15816307656093448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1584031115.8064499</v>
      </c>
      <c r="BY168">
        <v>400.15974193548402</v>
      </c>
      <c r="BZ168">
        <v>399.98012903225799</v>
      </c>
      <c r="CA168">
        <v>28.210845161290301</v>
      </c>
      <c r="CB168">
        <v>28.0709129032258</v>
      </c>
      <c r="CC168">
        <v>400.01841935483901</v>
      </c>
      <c r="CD168">
        <v>99.474467741935499</v>
      </c>
      <c r="CE168">
        <v>0.19999387096774199</v>
      </c>
      <c r="CF168">
        <v>27.764929032258099</v>
      </c>
      <c r="CG168">
        <v>27.481854838709701</v>
      </c>
      <c r="CH168">
        <v>999.9</v>
      </c>
      <c r="CI168">
        <v>0</v>
      </c>
      <c r="CJ168">
        <v>0</v>
      </c>
      <c r="CK168">
        <v>9997.2000000000007</v>
      </c>
      <c r="CL168">
        <v>0</v>
      </c>
      <c r="CM168">
        <v>0.21165100000000001</v>
      </c>
      <c r="CN168">
        <v>0</v>
      </c>
      <c r="CO168">
        <v>0</v>
      </c>
      <c r="CP168">
        <v>0</v>
      </c>
      <c r="CQ168">
        <v>0</v>
      </c>
      <c r="CR168">
        <v>2.58709677419355</v>
      </c>
      <c r="CS168">
        <v>0</v>
      </c>
      <c r="CT168">
        <v>120.774193548387</v>
      </c>
      <c r="CU168">
        <v>-2.3354838709677401</v>
      </c>
      <c r="CV168">
        <v>37.991870967741903</v>
      </c>
      <c r="CW168">
        <v>43.125</v>
      </c>
      <c r="CX168">
        <v>40.5179032258064</v>
      </c>
      <c r="CY168">
        <v>41.953258064516099</v>
      </c>
      <c r="CZ168">
        <v>38.936999999999998</v>
      </c>
      <c r="DA168">
        <v>0</v>
      </c>
      <c r="DB168">
        <v>0</v>
      </c>
      <c r="DC168">
        <v>0</v>
      </c>
      <c r="DD168">
        <v>14125.9000000954</v>
      </c>
      <c r="DE168">
        <v>2.2384615384615398</v>
      </c>
      <c r="DF168">
        <v>-2.5709403420579302</v>
      </c>
      <c r="DG168">
        <v>-47.138461752145503</v>
      </c>
      <c r="DH168">
        <v>121.046153846154</v>
      </c>
      <c r="DI168">
        <v>15</v>
      </c>
      <c r="DJ168">
        <v>100</v>
      </c>
      <c r="DK168">
        <v>100</v>
      </c>
      <c r="DL168">
        <v>2.012</v>
      </c>
      <c r="DM168">
        <v>0.315</v>
      </c>
      <c r="DN168">
        <v>2</v>
      </c>
      <c r="DO168">
        <v>403.13400000000001</v>
      </c>
      <c r="DP168">
        <v>600.32299999999998</v>
      </c>
      <c r="DQ168">
        <v>26.682099999999998</v>
      </c>
      <c r="DR168">
        <v>31.546700000000001</v>
      </c>
      <c r="DS168">
        <v>30</v>
      </c>
      <c r="DT168">
        <v>31.560099999999998</v>
      </c>
      <c r="DU168">
        <v>31.612200000000001</v>
      </c>
      <c r="DV168">
        <v>20.944099999999999</v>
      </c>
      <c r="DW168">
        <v>20.166899999999998</v>
      </c>
      <c r="DX168">
        <v>43.201900000000002</v>
      </c>
      <c r="DY168">
        <v>26.692399999999999</v>
      </c>
      <c r="DZ168">
        <v>400</v>
      </c>
      <c r="EA168">
        <v>28.0685</v>
      </c>
      <c r="EB168">
        <v>100.209</v>
      </c>
      <c r="EC168">
        <v>100.596</v>
      </c>
    </row>
    <row r="169" spans="1:133" x14ac:dyDescent="0.35">
      <c r="A169">
        <v>153</v>
      </c>
      <c r="B169">
        <v>1584031134</v>
      </c>
      <c r="C169">
        <v>1557.9000000953699</v>
      </c>
      <c r="D169" t="s">
        <v>544</v>
      </c>
      <c r="E169" t="s">
        <v>545</v>
      </c>
      <c r="F169" t="s">
        <v>233</v>
      </c>
      <c r="G169">
        <v>20200312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1584031125.8064499</v>
      </c>
      <c r="O169">
        <f t="shared" si="86"/>
        <v>1.0032152536955787E-4</v>
      </c>
      <c r="P169">
        <f t="shared" si="87"/>
        <v>-0.16126762353988955</v>
      </c>
      <c r="Q169">
        <f t="shared" si="88"/>
        <v>400.16461290322599</v>
      </c>
      <c r="R169">
        <f t="shared" si="89"/>
        <v>417.44075043833402</v>
      </c>
      <c r="S169">
        <f t="shared" si="90"/>
        <v>41.607045754572894</v>
      </c>
      <c r="T169">
        <f t="shared" si="91"/>
        <v>39.885103073771489</v>
      </c>
      <c r="U169">
        <f t="shared" si="92"/>
        <v>1.1163540646690525E-2</v>
      </c>
      <c r="V169">
        <f t="shared" si="93"/>
        <v>2.2531676666798317</v>
      </c>
      <c r="W169">
        <f t="shared" si="94"/>
        <v>1.1132903455170897E-2</v>
      </c>
      <c r="X169">
        <f t="shared" si="95"/>
        <v>6.9608102329083068E-3</v>
      </c>
      <c r="Y169">
        <f t="shared" si="96"/>
        <v>0</v>
      </c>
      <c r="Z169">
        <f t="shared" si="97"/>
        <v>27.732068534406455</v>
      </c>
      <c r="AA169">
        <f t="shared" si="98"/>
        <v>27.476435483871001</v>
      </c>
      <c r="AB169">
        <f t="shared" si="99"/>
        <v>3.6805442045732977</v>
      </c>
      <c r="AC169">
        <f t="shared" si="100"/>
        <v>75.112464811710652</v>
      </c>
      <c r="AD169">
        <f t="shared" si="101"/>
        <v>2.8116272400508291</v>
      </c>
      <c r="AE169">
        <f t="shared" si="102"/>
        <v>3.7432232414405782</v>
      </c>
      <c r="AF169">
        <f t="shared" si="103"/>
        <v>0.86891696452246858</v>
      </c>
      <c r="AG169">
        <f t="shared" si="104"/>
        <v>-4.4241792687975021</v>
      </c>
      <c r="AH169">
        <f t="shared" si="105"/>
        <v>35.087215205979419</v>
      </c>
      <c r="AI169">
        <f t="shared" si="106"/>
        <v>3.3816140205163481</v>
      </c>
      <c r="AJ169">
        <f t="shared" si="107"/>
        <v>34.044649957698262</v>
      </c>
      <c r="AK169">
        <v>-4.126907982525E-2</v>
      </c>
      <c r="AL169">
        <v>4.6328157473801999E-2</v>
      </c>
      <c r="AM169">
        <v>3.4608855955460198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52489.631791874905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-0.16126762353988955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1584031125.8064499</v>
      </c>
      <c r="BY169">
        <v>400.16461290322599</v>
      </c>
      <c r="BZ169">
        <v>399.98293548387102</v>
      </c>
      <c r="CA169">
        <v>28.208870967741898</v>
      </c>
      <c r="CB169">
        <v>28.062638709677401</v>
      </c>
      <c r="CC169">
        <v>400.01393548387102</v>
      </c>
      <c r="CD169">
        <v>99.471767741935494</v>
      </c>
      <c r="CE169">
        <v>0.199971806451613</v>
      </c>
      <c r="CF169">
        <v>27.7652838709677</v>
      </c>
      <c r="CG169">
        <v>27.476435483871001</v>
      </c>
      <c r="CH169">
        <v>999.9</v>
      </c>
      <c r="CI169">
        <v>0</v>
      </c>
      <c r="CJ169">
        <v>0</v>
      </c>
      <c r="CK169">
        <v>10005.089354838699</v>
      </c>
      <c r="CL169">
        <v>0</v>
      </c>
      <c r="CM169">
        <v>0.21165100000000001</v>
      </c>
      <c r="CN169">
        <v>0</v>
      </c>
      <c r="CO169">
        <v>0</v>
      </c>
      <c r="CP169">
        <v>0</v>
      </c>
      <c r="CQ169">
        <v>0</v>
      </c>
      <c r="CR169">
        <v>2.6516129032258098</v>
      </c>
      <c r="CS169">
        <v>0</v>
      </c>
      <c r="CT169">
        <v>115.848387096774</v>
      </c>
      <c r="CU169">
        <v>-2.2064516129032299</v>
      </c>
      <c r="CV169">
        <v>37.987806451612897</v>
      </c>
      <c r="CW169">
        <v>43.133000000000003</v>
      </c>
      <c r="CX169">
        <v>40.531999999999996</v>
      </c>
      <c r="CY169">
        <v>41.961387096774203</v>
      </c>
      <c r="CZ169">
        <v>38.933</v>
      </c>
      <c r="DA169">
        <v>0</v>
      </c>
      <c r="DB169">
        <v>0</v>
      </c>
      <c r="DC169">
        <v>0</v>
      </c>
      <c r="DD169">
        <v>14136.1000001431</v>
      </c>
      <c r="DE169">
        <v>2.1153846153846101</v>
      </c>
      <c r="DF169">
        <v>-33.039316553567602</v>
      </c>
      <c r="DG169">
        <v>5.5179488194417496</v>
      </c>
      <c r="DH169">
        <v>116.661538461538</v>
      </c>
      <c r="DI169">
        <v>15</v>
      </c>
      <c r="DJ169">
        <v>100</v>
      </c>
      <c r="DK169">
        <v>100</v>
      </c>
      <c r="DL169">
        <v>2.012</v>
      </c>
      <c r="DM169">
        <v>0.315</v>
      </c>
      <c r="DN169">
        <v>2</v>
      </c>
      <c r="DO169">
        <v>403.05799999999999</v>
      </c>
      <c r="DP169">
        <v>600.21</v>
      </c>
      <c r="DQ169">
        <v>26.712599999999998</v>
      </c>
      <c r="DR169">
        <v>31.543199999999999</v>
      </c>
      <c r="DS169">
        <v>29.9999</v>
      </c>
      <c r="DT169">
        <v>31.556699999999999</v>
      </c>
      <c r="DU169">
        <v>31.607500000000002</v>
      </c>
      <c r="DV169">
        <v>20.946999999999999</v>
      </c>
      <c r="DW169">
        <v>20.166899999999998</v>
      </c>
      <c r="DX169">
        <v>43.201900000000002</v>
      </c>
      <c r="DY169">
        <v>26.728200000000001</v>
      </c>
      <c r="DZ169">
        <v>400</v>
      </c>
      <c r="EA169">
        <v>28.0685</v>
      </c>
      <c r="EB169">
        <v>100.212</v>
      </c>
      <c r="EC169">
        <v>100.595</v>
      </c>
    </row>
    <row r="170" spans="1:133" x14ac:dyDescent="0.35">
      <c r="A170">
        <v>154</v>
      </c>
      <c r="B170">
        <v>1584031144</v>
      </c>
      <c r="C170">
        <v>1567.9000000953699</v>
      </c>
      <c r="D170" t="s">
        <v>546</v>
      </c>
      <c r="E170" t="s">
        <v>547</v>
      </c>
      <c r="F170" t="s">
        <v>233</v>
      </c>
      <c r="G170">
        <v>20200312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1584031135.8064499</v>
      </c>
      <c r="O170">
        <f t="shared" si="86"/>
        <v>1.0441084517100555E-4</v>
      </c>
      <c r="P170">
        <f t="shared" si="87"/>
        <v>-0.16920970893829712</v>
      </c>
      <c r="Q170">
        <f t="shared" si="88"/>
        <v>400.18293548387101</v>
      </c>
      <c r="R170">
        <f t="shared" si="89"/>
        <v>417.66030061361062</v>
      </c>
      <c r="S170">
        <f t="shared" si="90"/>
        <v>41.62875474020921</v>
      </c>
      <c r="T170">
        <f t="shared" si="91"/>
        <v>39.886762634610214</v>
      </c>
      <c r="U170">
        <f t="shared" si="92"/>
        <v>1.1610354229240257E-2</v>
      </c>
      <c r="V170">
        <f t="shared" si="93"/>
        <v>2.252499825282603</v>
      </c>
      <c r="W170">
        <f t="shared" si="94"/>
        <v>1.1577209626239551E-2</v>
      </c>
      <c r="X170">
        <f t="shared" si="95"/>
        <v>7.238725989300066E-3</v>
      </c>
      <c r="Y170">
        <f t="shared" si="96"/>
        <v>0</v>
      </c>
      <c r="Z170">
        <f t="shared" si="97"/>
        <v>27.737508691697666</v>
      </c>
      <c r="AA170">
        <f t="shared" si="98"/>
        <v>27.478829032258101</v>
      </c>
      <c r="AB170">
        <f t="shared" si="99"/>
        <v>3.6810598084444082</v>
      </c>
      <c r="AC170">
        <f t="shared" si="100"/>
        <v>75.077507562809174</v>
      </c>
      <c r="AD170">
        <f t="shared" si="101"/>
        <v>2.811435439178839</v>
      </c>
      <c r="AE170">
        <f t="shared" si="102"/>
        <v>3.7447106736019666</v>
      </c>
      <c r="AF170">
        <f t="shared" si="103"/>
        <v>0.86962436926556919</v>
      </c>
      <c r="AG170">
        <f t="shared" si="104"/>
        <v>-4.6045182720413447</v>
      </c>
      <c r="AH170">
        <f t="shared" si="105"/>
        <v>35.612312301562767</v>
      </c>
      <c r="AI170">
        <f t="shared" si="106"/>
        <v>3.4333966952670791</v>
      </c>
      <c r="AJ170">
        <f t="shared" si="107"/>
        <v>34.441190724788498</v>
      </c>
      <c r="AK170">
        <v>-4.1251080062193898E-2</v>
      </c>
      <c r="AL170">
        <v>4.6307951162905599E-2</v>
      </c>
      <c r="AM170">
        <v>3.4596910005441499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52466.479148955572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-0.16920970893829712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1584031135.8064499</v>
      </c>
      <c r="BY170">
        <v>400.18293548387101</v>
      </c>
      <c r="BZ170">
        <v>399.991806451613</v>
      </c>
      <c r="CA170">
        <v>28.207064516129002</v>
      </c>
      <c r="CB170">
        <v>28.0548741935484</v>
      </c>
      <c r="CC170">
        <v>400.02170967741898</v>
      </c>
      <c r="CD170">
        <v>99.471335483871002</v>
      </c>
      <c r="CE170">
        <v>0.19998754838709701</v>
      </c>
      <c r="CF170">
        <v>27.7720870967742</v>
      </c>
      <c r="CG170">
        <v>27.478829032258101</v>
      </c>
      <c r="CH170">
        <v>999.9</v>
      </c>
      <c r="CI170">
        <v>0</v>
      </c>
      <c r="CJ170">
        <v>0</v>
      </c>
      <c r="CK170">
        <v>10000.7690322581</v>
      </c>
      <c r="CL170">
        <v>0</v>
      </c>
      <c r="CM170">
        <v>0.21165100000000001</v>
      </c>
      <c r="CN170">
        <v>0</v>
      </c>
      <c r="CO170">
        <v>0</v>
      </c>
      <c r="CP170">
        <v>0</v>
      </c>
      <c r="CQ170">
        <v>0</v>
      </c>
      <c r="CR170">
        <v>1.30322580645161</v>
      </c>
      <c r="CS170">
        <v>0</v>
      </c>
      <c r="CT170">
        <v>113.38709677419401</v>
      </c>
      <c r="CU170">
        <v>-2.3032258064516098</v>
      </c>
      <c r="CV170">
        <v>37.995935483871001</v>
      </c>
      <c r="CW170">
        <v>43.133000000000003</v>
      </c>
      <c r="CX170">
        <v>40.505677419354797</v>
      </c>
      <c r="CY170">
        <v>41.9491935483871</v>
      </c>
      <c r="CZ170">
        <v>38.936999999999998</v>
      </c>
      <c r="DA170">
        <v>0</v>
      </c>
      <c r="DB170">
        <v>0</v>
      </c>
      <c r="DC170">
        <v>0</v>
      </c>
      <c r="DD170">
        <v>14145.7000000477</v>
      </c>
      <c r="DE170">
        <v>1.7307692307692299</v>
      </c>
      <c r="DF170">
        <v>20.670085356316701</v>
      </c>
      <c r="DG170">
        <v>-37.972649495557199</v>
      </c>
      <c r="DH170">
        <v>113.111538461538</v>
      </c>
      <c r="DI170">
        <v>15</v>
      </c>
      <c r="DJ170">
        <v>100</v>
      </c>
      <c r="DK170">
        <v>100</v>
      </c>
      <c r="DL170">
        <v>2.012</v>
      </c>
      <c r="DM170">
        <v>0.315</v>
      </c>
      <c r="DN170">
        <v>2</v>
      </c>
      <c r="DO170">
        <v>403.06799999999998</v>
      </c>
      <c r="DP170">
        <v>600.20799999999997</v>
      </c>
      <c r="DQ170">
        <v>26.746300000000002</v>
      </c>
      <c r="DR170">
        <v>31.538</v>
      </c>
      <c r="DS170">
        <v>29.9998</v>
      </c>
      <c r="DT170">
        <v>31.5518</v>
      </c>
      <c r="DU170">
        <v>31.603200000000001</v>
      </c>
      <c r="DV170">
        <v>20.945599999999999</v>
      </c>
      <c r="DW170">
        <v>20.166899999999998</v>
      </c>
      <c r="DX170">
        <v>43.201900000000002</v>
      </c>
      <c r="DY170">
        <v>26.754999999999999</v>
      </c>
      <c r="DZ170">
        <v>400</v>
      </c>
      <c r="EA170">
        <v>28.0685</v>
      </c>
      <c r="EB170">
        <v>100.215</v>
      </c>
      <c r="EC170">
        <v>100.599</v>
      </c>
    </row>
    <row r="171" spans="1:133" x14ac:dyDescent="0.35">
      <c r="A171">
        <v>155</v>
      </c>
      <c r="B171">
        <v>1584031154</v>
      </c>
      <c r="C171">
        <v>1577.9000000953699</v>
      </c>
      <c r="D171" t="s">
        <v>548</v>
      </c>
      <c r="E171" t="s">
        <v>549</v>
      </c>
      <c r="F171" t="s">
        <v>233</v>
      </c>
      <c r="G171">
        <v>20200312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1584031145.8064499</v>
      </c>
      <c r="O171">
        <f t="shared" si="86"/>
        <v>1.0947028302898097E-4</v>
      </c>
      <c r="P171">
        <f t="shared" si="87"/>
        <v>-0.16381299886485157</v>
      </c>
      <c r="Q171">
        <f t="shared" si="88"/>
        <v>400.18480645161299</v>
      </c>
      <c r="R171">
        <f t="shared" si="89"/>
        <v>415.93199460590864</v>
      </c>
      <c r="S171">
        <f t="shared" si="90"/>
        <v>41.45701414821869</v>
      </c>
      <c r="T171">
        <f t="shared" si="91"/>
        <v>39.887451309644923</v>
      </c>
      <c r="U171">
        <f t="shared" si="92"/>
        <v>1.2136570735408305E-2</v>
      </c>
      <c r="V171">
        <f t="shared" si="93"/>
        <v>2.2524909430589171</v>
      </c>
      <c r="W171">
        <f t="shared" si="94"/>
        <v>1.2100358535654833E-2</v>
      </c>
      <c r="X171">
        <f t="shared" si="95"/>
        <v>7.5659685462076669E-3</v>
      </c>
      <c r="Y171">
        <f t="shared" si="96"/>
        <v>0</v>
      </c>
      <c r="Z171">
        <f t="shared" si="97"/>
        <v>27.747646274401752</v>
      </c>
      <c r="AA171">
        <f t="shared" si="98"/>
        <v>27.4908838709677</v>
      </c>
      <c r="AB171">
        <f t="shared" si="99"/>
        <v>3.6836575479677136</v>
      </c>
      <c r="AC171">
        <f t="shared" si="100"/>
        <v>75.022469451303877</v>
      </c>
      <c r="AD171">
        <f t="shared" si="101"/>
        <v>2.8113129678126216</v>
      </c>
      <c r="AE171">
        <f t="shared" si="102"/>
        <v>3.7472946283611859</v>
      </c>
      <c r="AF171">
        <f t="shared" si="103"/>
        <v>0.87234458015509198</v>
      </c>
      <c r="AG171">
        <f t="shared" si="104"/>
        <v>-4.8276394815780606</v>
      </c>
      <c r="AH171">
        <f t="shared" si="105"/>
        <v>35.582792124473841</v>
      </c>
      <c r="AI171">
        <f t="shared" si="106"/>
        <v>3.4309727334646167</v>
      </c>
      <c r="AJ171">
        <f t="shared" si="107"/>
        <v>34.186125376360394</v>
      </c>
      <c r="AK171">
        <v>-4.1250840699770197E-2</v>
      </c>
      <c r="AL171">
        <v>4.6307682457615698E-2</v>
      </c>
      <c r="AM171">
        <v>3.4596751135049502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52464.153884631065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-0.16381299886485157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1584031145.8064499</v>
      </c>
      <c r="BY171">
        <v>400.18480645161299</v>
      </c>
      <c r="BZ171">
        <v>400.00480645161298</v>
      </c>
      <c r="CA171">
        <v>28.205480645161298</v>
      </c>
      <c r="CB171">
        <v>28.045912903225801</v>
      </c>
      <c r="CC171">
        <v>400.01551612903199</v>
      </c>
      <c r="CD171">
        <v>99.4726</v>
      </c>
      <c r="CE171">
        <v>0.19997793548387099</v>
      </c>
      <c r="CF171">
        <v>27.783899999999999</v>
      </c>
      <c r="CG171">
        <v>27.4908838709677</v>
      </c>
      <c r="CH171">
        <v>999.9</v>
      </c>
      <c r="CI171">
        <v>0</v>
      </c>
      <c r="CJ171">
        <v>0</v>
      </c>
      <c r="CK171">
        <v>10000.583870967699</v>
      </c>
      <c r="CL171">
        <v>0</v>
      </c>
      <c r="CM171">
        <v>0.21165100000000001</v>
      </c>
      <c r="CN171">
        <v>0</v>
      </c>
      <c r="CO171">
        <v>0</v>
      </c>
      <c r="CP171">
        <v>0</v>
      </c>
      <c r="CQ171">
        <v>0</v>
      </c>
      <c r="CR171">
        <v>3.9935483870967698</v>
      </c>
      <c r="CS171">
        <v>0</v>
      </c>
      <c r="CT171">
        <v>111.95483870967701</v>
      </c>
      <c r="CU171">
        <v>-2.32258064516129</v>
      </c>
      <c r="CV171">
        <v>37.971548387096803</v>
      </c>
      <c r="CW171">
        <v>43.133000000000003</v>
      </c>
      <c r="CX171">
        <v>40.505709677419297</v>
      </c>
      <c r="CY171">
        <v>41.941064516129003</v>
      </c>
      <c r="CZ171">
        <v>38.933</v>
      </c>
      <c r="DA171">
        <v>0</v>
      </c>
      <c r="DB171">
        <v>0</v>
      </c>
      <c r="DC171">
        <v>0</v>
      </c>
      <c r="DD171">
        <v>14155.9000000954</v>
      </c>
      <c r="DE171">
        <v>4.0269230769230804</v>
      </c>
      <c r="DF171">
        <v>9.2820514341733897</v>
      </c>
      <c r="DG171">
        <v>3.3880344749827098</v>
      </c>
      <c r="DH171">
        <v>111.94230769230801</v>
      </c>
      <c r="DI171">
        <v>15</v>
      </c>
      <c r="DJ171">
        <v>100</v>
      </c>
      <c r="DK171">
        <v>100</v>
      </c>
      <c r="DL171">
        <v>2.012</v>
      </c>
      <c r="DM171">
        <v>0.315</v>
      </c>
      <c r="DN171">
        <v>2</v>
      </c>
      <c r="DO171">
        <v>403.03300000000002</v>
      </c>
      <c r="DP171">
        <v>600.16499999999996</v>
      </c>
      <c r="DQ171">
        <v>26.762599999999999</v>
      </c>
      <c r="DR171">
        <v>31.534199999999998</v>
      </c>
      <c r="DS171">
        <v>29.9999</v>
      </c>
      <c r="DT171">
        <v>31.548300000000001</v>
      </c>
      <c r="DU171">
        <v>31.5992</v>
      </c>
      <c r="DV171">
        <v>20.946400000000001</v>
      </c>
      <c r="DW171">
        <v>20.166899999999998</v>
      </c>
      <c r="DX171">
        <v>43.201900000000002</v>
      </c>
      <c r="DY171">
        <v>26.678699999999999</v>
      </c>
      <c r="DZ171">
        <v>400</v>
      </c>
      <c r="EA171">
        <v>28.0685</v>
      </c>
      <c r="EB171">
        <v>100.21299999999999</v>
      </c>
      <c r="EC171">
        <v>100.6</v>
      </c>
    </row>
    <row r="172" spans="1:133" x14ac:dyDescent="0.35">
      <c r="A172">
        <v>156</v>
      </c>
      <c r="B172">
        <v>1584031164</v>
      </c>
      <c r="C172">
        <v>1587.9000000953699</v>
      </c>
      <c r="D172" t="s">
        <v>550</v>
      </c>
      <c r="E172" t="s">
        <v>551</v>
      </c>
      <c r="F172" t="s">
        <v>233</v>
      </c>
      <c r="G172">
        <v>20200312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1584031155.8064499</v>
      </c>
      <c r="O172">
        <f t="shared" si="86"/>
        <v>1.1054510980286745E-4</v>
      </c>
      <c r="P172">
        <f t="shared" si="87"/>
        <v>-0.15107871675566453</v>
      </c>
      <c r="Q172">
        <f t="shared" si="88"/>
        <v>400.16064516129001</v>
      </c>
      <c r="R172">
        <f t="shared" si="89"/>
        <v>414.08959785060733</v>
      </c>
      <c r="S172">
        <f t="shared" si="90"/>
        <v>41.273777337215201</v>
      </c>
      <c r="T172">
        <f t="shared" si="91"/>
        <v>39.885429272391569</v>
      </c>
      <c r="U172">
        <f t="shared" si="92"/>
        <v>1.2215893484638883E-2</v>
      </c>
      <c r="V172">
        <f t="shared" si="93"/>
        <v>2.252429053277532</v>
      </c>
      <c r="W172">
        <f t="shared" si="94"/>
        <v>1.2179206150980688E-2</v>
      </c>
      <c r="X172">
        <f t="shared" si="95"/>
        <v>7.6152908162747043E-3</v>
      </c>
      <c r="Y172">
        <f t="shared" si="96"/>
        <v>0</v>
      </c>
      <c r="Z172">
        <f t="shared" si="97"/>
        <v>27.758673639282325</v>
      </c>
      <c r="AA172">
        <f t="shared" si="98"/>
        <v>27.501148387096801</v>
      </c>
      <c r="AB172">
        <f t="shared" si="99"/>
        <v>3.6858707455354924</v>
      </c>
      <c r="AC172">
        <f t="shared" si="100"/>
        <v>74.955270822328259</v>
      </c>
      <c r="AD172">
        <f t="shared" si="101"/>
        <v>2.8106624078287519</v>
      </c>
      <c r="AE172">
        <f t="shared" si="102"/>
        <v>3.7497862084856743</v>
      </c>
      <c r="AF172">
        <f t="shared" si="103"/>
        <v>0.87520833770674056</v>
      </c>
      <c r="AG172">
        <f t="shared" si="104"/>
        <v>-4.8750393423064544</v>
      </c>
      <c r="AH172">
        <f t="shared" si="105"/>
        <v>35.717741012182181</v>
      </c>
      <c r="AI172">
        <f t="shared" si="106"/>
        <v>3.4444514613980788</v>
      </c>
      <c r="AJ172">
        <f t="shared" si="107"/>
        <v>34.287153131273804</v>
      </c>
      <c r="AK172">
        <v>-4.1249172888022899E-2</v>
      </c>
      <c r="AL172">
        <v>4.6305810192821102E-2</v>
      </c>
      <c r="AM172">
        <v>3.4595644160894299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52460.15446122038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-0.15107871675566453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1584031155.8064499</v>
      </c>
      <c r="BY172">
        <v>400.16064516129001</v>
      </c>
      <c r="BZ172">
        <v>400.00038709677398</v>
      </c>
      <c r="CA172">
        <v>28.1986806451613</v>
      </c>
      <c r="CB172">
        <v>28.0375451612903</v>
      </c>
      <c r="CC172">
        <v>400.01574193548402</v>
      </c>
      <c r="CD172">
        <v>99.473551612903194</v>
      </c>
      <c r="CE172">
        <v>0.199991387096774</v>
      </c>
      <c r="CF172">
        <v>27.795283870967701</v>
      </c>
      <c r="CG172">
        <v>27.501148387096801</v>
      </c>
      <c r="CH172">
        <v>999.9</v>
      </c>
      <c r="CI172">
        <v>0</v>
      </c>
      <c r="CJ172">
        <v>0</v>
      </c>
      <c r="CK172">
        <v>10000.083870967699</v>
      </c>
      <c r="CL172">
        <v>0</v>
      </c>
      <c r="CM172">
        <v>0.21165100000000001</v>
      </c>
      <c r="CN172">
        <v>0</v>
      </c>
      <c r="CO172">
        <v>0</v>
      </c>
      <c r="CP172">
        <v>0</v>
      </c>
      <c r="CQ172">
        <v>0</v>
      </c>
      <c r="CR172">
        <v>2.8354838709677401</v>
      </c>
      <c r="CS172">
        <v>0</v>
      </c>
      <c r="CT172">
        <v>114.91935483871001</v>
      </c>
      <c r="CU172">
        <v>-2.3419354838709698</v>
      </c>
      <c r="CV172">
        <v>37.963419354838699</v>
      </c>
      <c r="CW172">
        <v>43.125</v>
      </c>
      <c r="CX172">
        <v>40.525838709677402</v>
      </c>
      <c r="CY172">
        <v>41.936999999999998</v>
      </c>
      <c r="CZ172">
        <v>38.918999999999997</v>
      </c>
      <c r="DA172">
        <v>0</v>
      </c>
      <c r="DB172">
        <v>0</v>
      </c>
      <c r="DC172">
        <v>0</v>
      </c>
      <c r="DD172">
        <v>14166.1000001431</v>
      </c>
      <c r="DE172">
        <v>2.9230769230769198</v>
      </c>
      <c r="DF172">
        <v>-18.659829054647901</v>
      </c>
      <c r="DG172">
        <v>52.810256834062898</v>
      </c>
      <c r="DH172">
        <v>114.703846153846</v>
      </c>
      <c r="DI172">
        <v>15</v>
      </c>
      <c r="DJ172">
        <v>100</v>
      </c>
      <c r="DK172">
        <v>100</v>
      </c>
      <c r="DL172">
        <v>2.012</v>
      </c>
      <c r="DM172">
        <v>0.315</v>
      </c>
      <c r="DN172">
        <v>2</v>
      </c>
      <c r="DO172">
        <v>403.142</v>
      </c>
      <c r="DP172">
        <v>600.22</v>
      </c>
      <c r="DQ172">
        <v>26.671800000000001</v>
      </c>
      <c r="DR172">
        <v>31.529699999999998</v>
      </c>
      <c r="DS172">
        <v>30.0001</v>
      </c>
      <c r="DT172">
        <v>31.5441</v>
      </c>
      <c r="DU172">
        <v>31.596299999999999</v>
      </c>
      <c r="DV172">
        <v>20.944500000000001</v>
      </c>
      <c r="DW172">
        <v>20.166899999999998</v>
      </c>
      <c r="DX172">
        <v>43.201900000000002</v>
      </c>
      <c r="DY172">
        <v>26.677199999999999</v>
      </c>
      <c r="DZ172">
        <v>400</v>
      </c>
      <c r="EA172">
        <v>28.0685</v>
      </c>
      <c r="EB172">
        <v>100.212</v>
      </c>
      <c r="EC172">
        <v>100.602</v>
      </c>
    </row>
    <row r="173" spans="1:133" x14ac:dyDescent="0.35">
      <c r="A173">
        <v>157</v>
      </c>
      <c r="B173">
        <v>1584031174</v>
      </c>
      <c r="C173">
        <v>1597.9000000953699</v>
      </c>
      <c r="D173" t="s">
        <v>552</v>
      </c>
      <c r="E173" t="s">
        <v>553</v>
      </c>
      <c r="F173" t="s">
        <v>233</v>
      </c>
      <c r="G173">
        <v>20200312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1584031165.8064499</v>
      </c>
      <c r="O173">
        <f t="shared" si="86"/>
        <v>1.0516436955586869E-4</v>
      </c>
      <c r="P173">
        <f t="shared" si="87"/>
        <v>-0.16538203953747466</v>
      </c>
      <c r="Q173">
        <f t="shared" si="88"/>
        <v>400.19370967741901</v>
      </c>
      <c r="R173">
        <f t="shared" si="89"/>
        <v>417.12789446964524</v>
      </c>
      <c r="S173">
        <f t="shared" si="90"/>
        <v>41.576537701600124</v>
      </c>
      <c r="T173">
        <f t="shared" si="91"/>
        <v>39.888650648745426</v>
      </c>
      <c r="U173">
        <f t="shared" si="92"/>
        <v>1.1593611917291944E-2</v>
      </c>
      <c r="V173">
        <f t="shared" si="93"/>
        <v>2.2516999755638487</v>
      </c>
      <c r="W173">
        <f t="shared" si="94"/>
        <v>1.1560550984935409E-2</v>
      </c>
      <c r="X173">
        <f t="shared" si="95"/>
        <v>7.2283068495513064E-3</v>
      </c>
      <c r="Y173">
        <f t="shared" si="96"/>
        <v>0</v>
      </c>
      <c r="Z173">
        <f t="shared" si="97"/>
        <v>27.766148744908374</v>
      </c>
      <c r="AA173">
        <f t="shared" si="98"/>
        <v>27.503761290322601</v>
      </c>
      <c r="AB173">
        <f t="shared" si="99"/>
        <v>3.6864343154693109</v>
      </c>
      <c r="AC173">
        <f t="shared" si="100"/>
        <v>74.893138720795889</v>
      </c>
      <c r="AD173">
        <f t="shared" si="101"/>
        <v>2.8092678557985797</v>
      </c>
      <c r="AE173">
        <f t="shared" si="102"/>
        <v>3.7510350130625763</v>
      </c>
      <c r="AF173">
        <f t="shared" si="103"/>
        <v>0.87716645967073115</v>
      </c>
      <c r="AG173">
        <f t="shared" si="104"/>
        <v>-4.6377486974138096</v>
      </c>
      <c r="AH173">
        <f t="shared" si="105"/>
        <v>36.081325246677764</v>
      </c>
      <c r="AI173">
        <f t="shared" si="106"/>
        <v>3.4807848863528004</v>
      </c>
      <c r="AJ173">
        <f t="shared" si="107"/>
        <v>34.924361435616753</v>
      </c>
      <c r="AK173">
        <v>-4.1229528759866498E-2</v>
      </c>
      <c r="AL173">
        <v>4.62837579380454E-2</v>
      </c>
      <c r="AM173">
        <v>3.4582604632907699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52435.19261473378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-0.16538203953747466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1584031165.8064499</v>
      </c>
      <c r="BY173">
        <v>400.19370967741901</v>
      </c>
      <c r="BZ173">
        <v>400.00877419354799</v>
      </c>
      <c r="CA173">
        <v>28.184741935483899</v>
      </c>
      <c r="CB173">
        <v>28.031448387096798</v>
      </c>
      <c r="CC173">
        <v>400.01816129032301</v>
      </c>
      <c r="CD173">
        <v>99.473364516128996</v>
      </c>
      <c r="CE173">
        <v>0.19999287096774199</v>
      </c>
      <c r="CF173">
        <v>27.8009870967742</v>
      </c>
      <c r="CG173">
        <v>27.503761290322601</v>
      </c>
      <c r="CH173">
        <v>999.9</v>
      </c>
      <c r="CI173">
        <v>0</v>
      </c>
      <c r="CJ173">
        <v>0</v>
      </c>
      <c r="CK173">
        <v>9995.3403225806505</v>
      </c>
      <c r="CL173">
        <v>0</v>
      </c>
      <c r="CM173">
        <v>0.21165100000000001</v>
      </c>
      <c r="CN173">
        <v>0</v>
      </c>
      <c r="CO173">
        <v>0</v>
      </c>
      <c r="CP173">
        <v>0</v>
      </c>
      <c r="CQ173">
        <v>0</v>
      </c>
      <c r="CR173">
        <v>0.412903225806451</v>
      </c>
      <c r="CS173">
        <v>0</v>
      </c>
      <c r="CT173">
        <v>120.53870967741901</v>
      </c>
      <c r="CU173">
        <v>-1.86774193548387</v>
      </c>
      <c r="CV173">
        <v>37.955290322580602</v>
      </c>
      <c r="CW173">
        <v>43.118903225806498</v>
      </c>
      <c r="CX173">
        <v>40.529935483871</v>
      </c>
      <c r="CY173">
        <v>41.936999999999998</v>
      </c>
      <c r="CZ173">
        <v>38.906999999999996</v>
      </c>
      <c r="DA173">
        <v>0</v>
      </c>
      <c r="DB173">
        <v>0</v>
      </c>
      <c r="DC173">
        <v>0</v>
      </c>
      <c r="DD173">
        <v>14175.7000000477</v>
      </c>
      <c r="DE173">
        <v>2.0230769230769199</v>
      </c>
      <c r="DF173">
        <v>29.449572868952899</v>
      </c>
      <c r="DG173">
        <v>-6.1025641973554103</v>
      </c>
      <c r="DH173">
        <v>119.488461538462</v>
      </c>
      <c r="DI173">
        <v>15</v>
      </c>
      <c r="DJ173">
        <v>100</v>
      </c>
      <c r="DK173">
        <v>100</v>
      </c>
      <c r="DL173">
        <v>2.012</v>
      </c>
      <c r="DM173">
        <v>0.315</v>
      </c>
      <c r="DN173">
        <v>2</v>
      </c>
      <c r="DO173">
        <v>402.983</v>
      </c>
      <c r="DP173">
        <v>600.17600000000004</v>
      </c>
      <c r="DQ173">
        <v>26.665800000000001</v>
      </c>
      <c r="DR173">
        <v>31.526900000000001</v>
      </c>
      <c r="DS173">
        <v>29.9999</v>
      </c>
      <c r="DT173">
        <v>31.540199999999999</v>
      </c>
      <c r="DU173">
        <v>31.592099999999999</v>
      </c>
      <c r="DV173">
        <v>20.945799999999998</v>
      </c>
      <c r="DW173">
        <v>20.166899999999998</v>
      </c>
      <c r="DX173">
        <v>43.201900000000002</v>
      </c>
      <c r="DY173">
        <v>26.6677</v>
      </c>
      <c r="DZ173">
        <v>400</v>
      </c>
      <c r="EA173">
        <v>28.0685</v>
      </c>
      <c r="EB173">
        <v>100.212</v>
      </c>
      <c r="EC173">
        <v>100.6</v>
      </c>
    </row>
    <row r="174" spans="1:133" x14ac:dyDescent="0.35">
      <c r="A174">
        <v>158</v>
      </c>
      <c r="B174">
        <v>1584031184</v>
      </c>
      <c r="C174">
        <v>1607.9000000953699</v>
      </c>
      <c r="D174" t="s">
        <v>554</v>
      </c>
      <c r="E174" t="s">
        <v>555</v>
      </c>
      <c r="F174" t="s">
        <v>233</v>
      </c>
      <c r="G174">
        <v>20200312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1584031175.8064499</v>
      </c>
      <c r="O174">
        <f t="shared" si="86"/>
        <v>1.0178439033074928E-4</v>
      </c>
      <c r="P174">
        <f t="shared" si="87"/>
        <v>-0.18067625344832686</v>
      </c>
      <c r="Q174">
        <f t="shared" si="88"/>
        <v>400.19909677419298</v>
      </c>
      <c r="R174">
        <f t="shared" si="89"/>
        <v>420.08088888514624</v>
      </c>
      <c r="S174">
        <f t="shared" si="90"/>
        <v>41.870782861742228</v>
      </c>
      <c r="T174">
        <f t="shared" si="91"/>
        <v>39.889102136895858</v>
      </c>
      <c r="U174">
        <f t="shared" si="92"/>
        <v>1.120695794041018E-2</v>
      </c>
      <c r="V174">
        <f t="shared" si="93"/>
        <v>2.2535264327475684</v>
      </c>
      <c r="W174">
        <f t="shared" si="94"/>
        <v>1.1176087233515012E-2</v>
      </c>
      <c r="X174">
        <f t="shared" si="95"/>
        <v>6.9878209948368627E-3</v>
      </c>
      <c r="Y174">
        <f t="shared" si="96"/>
        <v>0</v>
      </c>
      <c r="Z174">
        <f t="shared" si="97"/>
        <v>27.769335366891575</v>
      </c>
      <c r="AA174">
        <f t="shared" si="98"/>
        <v>27.504016129032301</v>
      </c>
      <c r="AB174">
        <f t="shared" si="99"/>
        <v>3.6864892849565587</v>
      </c>
      <c r="AC174">
        <f t="shared" si="100"/>
        <v>74.858612880759154</v>
      </c>
      <c r="AD174">
        <f t="shared" si="101"/>
        <v>2.8083075470217116</v>
      </c>
      <c r="AE174">
        <f t="shared" si="102"/>
        <v>3.7514822128684253</v>
      </c>
      <c r="AF174">
        <f t="shared" si="103"/>
        <v>0.87818173793484711</v>
      </c>
      <c r="AG174">
        <f t="shared" si="104"/>
        <v>-4.4886916135860435</v>
      </c>
      <c r="AH174">
        <f t="shared" si="105"/>
        <v>36.327710635862601</v>
      </c>
      <c r="AI174">
        <f t="shared" si="106"/>
        <v>3.5017535535777609</v>
      </c>
      <c r="AJ174">
        <f t="shared" si="107"/>
        <v>35.340772575854317</v>
      </c>
      <c r="AK174">
        <v>-4.1278751342680803E-2</v>
      </c>
      <c r="AL174">
        <v>4.6339014599389501E-2</v>
      </c>
      <c r="AM174">
        <v>3.46152739348774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52494.870635956031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-0.18067625344832686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1584031175.8064499</v>
      </c>
      <c r="BY174">
        <v>400.19909677419298</v>
      </c>
      <c r="BZ174">
        <v>399.98919354838699</v>
      </c>
      <c r="CA174">
        <v>28.1751677419355</v>
      </c>
      <c r="CB174">
        <v>28.026800000000001</v>
      </c>
      <c r="CC174">
        <v>400.01929032258101</v>
      </c>
      <c r="CD174">
        <v>99.473170967742007</v>
      </c>
      <c r="CE174">
        <v>0.19997287096774199</v>
      </c>
      <c r="CF174">
        <v>27.803029032258099</v>
      </c>
      <c r="CG174">
        <v>27.504016129032301</v>
      </c>
      <c r="CH174">
        <v>999.9</v>
      </c>
      <c r="CI174">
        <v>0</v>
      </c>
      <c r="CJ174">
        <v>0</v>
      </c>
      <c r="CK174">
        <v>10007.2929032258</v>
      </c>
      <c r="CL174">
        <v>0</v>
      </c>
      <c r="CM174">
        <v>0.21165100000000001</v>
      </c>
      <c r="CN174">
        <v>0</v>
      </c>
      <c r="CO174">
        <v>0</v>
      </c>
      <c r="CP174">
        <v>0</v>
      </c>
      <c r="CQ174">
        <v>0</v>
      </c>
      <c r="CR174">
        <v>2.7</v>
      </c>
      <c r="CS174">
        <v>0</v>
      </c>
      <c r="CT174">
        <v>121.183870967742</v>
      </c>
      <c r="CU174">
        <v>-2.1451612903225801</v>
      </c>
      <c r="CV174">
        <v>37.945129032258102</v>
      </c>
      <c r="CW174">
        <v>43.102645161290297</v>
      </c>
      <c r="CX174">
        <v>40.525935483871002</v>
      </c>
      <c r="CY174">
        <v>41.936999999999998</v>
      </c>
      <c r="CZ174">
        <v>38.889000000000003</v>
      </c>
      <c r="DA174">
        <v>0</v>
      </c>
      <c r="DB174">
        <v>0</v>
      </c>
      <c r="DC174">
        <v>0</v>
      </c>
      <c r="DD174">
        <v>14185.9000000954</v>
      </c>
      <c r="DE174">
        <v>3.3269230769230802</v>
      </c>
      <c r="DF174">
        <v>-8.4547010538004006</v>
      </c>
      <c r="DG174">
        <v>18.5846156040969</v>
      </c>
      <c r="DH174">
        <v>120.85384615384601</v>
      </c>
      <c r="DI174">
        <v>15</v>
      </c>
      <c r="DJ174">
        <v>100</v>
      </c>
      <c r="DK174">
        <v>100</v>
      </c>
      <c r="DL174">
        <v>2.012</v>
      </c>
      <c r="DM174">
        <v>0.315</v>
      </c>
      <c r="DN174">
        <v>2</v>
      </c>
      <c r="DO174">
        <v>402.97899999999998</v>
      </c>
      <c r="DP174">
        <v>600.322</v>
      </c>
      <c r="DQ174">
        <v>26.655999999999999</v>
      </c>
      <c r="DR174">
        <v>31.522500000000001</v>
      </c>
      <c r="DS174">
        <v>30.0001</v>
      </c>
      <c r="DT174">
        <v>31.537500000000001</v>
      </c>
      <c r="DU174">
        <v>31.588000000000001</v>
      </c>
      <c r="DV174">
        <v>20.9468</v>
      </c>
      <c r="DW174">
        <v>20.166899999999998</v>
      </c>
      <c r="DX174">
        <v>43.201900000000002</v>
      </c>
      <c r="DY174">
        <v>26.656300000000002</v>
      </c>
      <c r="DZ174">
        <v>400</v>
      </c>
      <c r="EA174">
        <v>28.0685</v>
      </c>
      <c r="EB174">
        <v>100.21299999999999</v>
      </c>
      <c r="EC174">
        <v>100.601</v>
      </c>
    </row>
    <row r="175" spans="1:133" x14ac:dyDescent="0.35">
      <c r="A175">
        <v>159</v>
      </c>
      <c r="B175">
        <v>1584031194</v>
      </c>
      <c r="C175">
        <v>1617.9000000953699</v>
      </c>
      <c r="D175" t="s">
        <v>556</v>
      </c>
      <c r="E175" t="s">
        <v>557</v>
      </c>
      <c r="F175" t="s">
        <v>233</v>
      </c>
      <c r="G175">
        <v>20200312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1584031185.8064499</v>
      </c>
      <c r="O175">
        <f t="shared" si="86"/>
        <v>1.0023123966195757E-4</v>
      </c>
      <c r="P175">
        <f t="shared" si="87"/>
        <v>-0.17747814813197724</v>
      </c>
      <c r="Q175">
        <f t="shared" si="88"/>
        <v>400.22409677419301</v>
      </c>
      <c r="R175">
        <f t="shared" si="89"/>
        <v>420.0448894368202</v>
      </c>
      <c r="S175">
        <f t="shared" si="90"/>
        <v>41.866819244718947</v>
      </c>
      <c r="T175">
        <f t="shared" si="91"/>
        <v>39.891236242612024</v>
      </c>
      <c r="U175">
        <f t="shared" si="92"/>
        <v>1.1033870237491986E-2</v>
      </c>
      <c r="V175">
        <f t="shared" si="93"/>
        <v>2.2527409875123947</v>
      </c>
      <c r="W175">
        <f t="shared" si="94"/>
        <v>1.1003933964113409E-2</v>
      </c>
      <c r="X175">
        <f t="shared" si="95"/>
        <v>6.8801415655294889E-3</v>
      </c>
      <c r="Y175">
        <f t="shared" si="96"/>
        <v>0</v>
      </c>
      <c r="Z175">
        <f t="shared" si="97"/>
        <v>27.770680916407912</v>
      </c>
      <c r="AA175">
        <f t="shared" si="98"/>
        <v>27.500503225806501</v>
      </c>
      <c r="AB175">
        <f t="shared" si="99"/>
        <v>3.6857316040403654</v>
      </c>
      <c r="AC175">
        <f t="shared" si="100"/>
        <v>74.831319850095639</v>
      </c>
      <c r="AD175">
        <f t="shared" si="101"/>
        <v>2.8074216457674681</v>
      </c>
      <c r="AE175">
        <f t="shared" si="102"/>
        <v>3.7516666168542527</v>
      </c>
      <c r="AF175">
        <f t="shared" si="103"/>
        <v>0.87830995827289726</v>
      </c>
      <c r="AG175">
        <f t="shared" si="104"/>
        <v>-4.420197669092329</v>
      </c>
      <c r="AH175">
        <f t="shared" si="105"/>
        <v>36.843943126239616</v>
      </c>
      <c r="AI175">
        <f t="shared" si="106"/>
        <v>3.552705948183648</v>
      </c>
      <c r="AJ175">
        <f t="shared" si="107"/>
        <v>35.976451405330934</v>
      </c>
      <c r="AK175">
        <v>-4.1257579344834899E-2</v>
      </c>
      <c r="AL175">
        <v>4.6315247177038499E-2</v>
      </c>
      <c r="AM175">
        <v>3.46012236086422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52468.88222324846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-0.17747814813197724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1584031185.8064499</v>
      </c>
      <c r="BY175">
        <v>400.22409677419301</v>
      </c>
      <c r="BZ175">
        <v>400.01806451612902</v>
      </c>
      <c r="CA175">
        <v>28.1665322580645</v>
      </c>
      <c r="CB175">
        <v>28.0204290322581</v>
      </c>
      <c r="CC175">
        <v>400.02432258064499</v>
      </c>
      <c r="CD175">
        <v>99.472241935483893</v>
      </c>
      <c r="CE175">
        <v>0.20000809677419401</v>
      </c>
      <c r="CF175">
        <v>27.803870967741901</v>
      </c>
      <c r="CG175">
        <v>27.500503225806501</v>
      </c>
      <c r="CH175">
        <v>999.9</v>
      </c>
      <c r="CI175">
        <v>0</v>
      </c>
      <c r="CJ175">
        <v>0</v>
      </c>
      <c r="CK175">
        <v>10002.2535483871</v>
      </c>
      <c r="CL175">
        <v>0</v>
      </c>
      <c r="CM175">
        <v>0.21165100000000001</v>
      </c>
      <c r="CN175">
        <v>0</v>
      </c>
      <c r="CO175">
        <v>0</v>
      </c>
      <c r="CP175">
        <v>0</v>
      </c>
      <c r="CQ175">
        <v>0</v>
      </c>
      <c r="CR175">
        <v>4.3709677419354804</v>
      </c>
      <c r="CS175">
        <v>0</v>
      </c>
      <c r="CT175">
        <v>121.861290322581</v>
      </c>
      <c r="CU175">
        <v>-2.4774193548387098</v>
      </c>
      <c r="CV175">
        <v>37.941064516129003</v>
      </c>
      <c r="CW175">
        <v>43.100612903225802</v>
      </c>
      <c r="CX175">
        <v>40.513870967741902</v>
      </c>
      <c r="CY175">
        <v>41.935000000000002</v>
      </c>
      <c r="CZ175">
        <v>38.887</v>
      </c>
      <c r="DA175">
        <v>0</v>
      </c>
      <c r="DB175">
        <v>0</v>
      </c>
      <c r="DC175">
        <v>0</v>
      </c>
      <c r="DD175">
        <v>14196.1000001431</v>
      </c>
      <c r="DE175">
        <v>3.9730769230769201</v>
      </c>
      <c r="DF175">
        <v>10.4717946400533</v>
      </c>
      <c r="DG175">
        <v>-10.7829057788664</v>
      </c>
      <c r="DH175">
        <v>121.223076923077</v>
      </c>
      <c r="DI175">
        <v>15</v>
      </c>
      <c r="DJ175">
        <v>100</v>
      </c>
      <c r="DK175">
        <v>100</v>
      </c>
      <c r="DL175">
        <v>2.012</v>
      </c>
      <c r="DM175">
        <v>0.315</v>
      </c>
      <c r="DN175">
        <v>2</v>
      </c>
      <c r="DO175">
        <v>403.02699999999999</v>
      </c>
      <c r="DP175">
        <v>600.27099999999996</v>
      </c>
      <c r="DQ175">
        <v>26.664300000000001</v>
      </c>
      <c r="DR175">
        <v>31.518599999999999</v>
      </c>
      <c r="DS175">
        <v>29.9999</v>
      </c>
      <c r="DT175">
        <v>31.534400000000002</v>
      </c>
      <c r="DU175">
        <v>31.585100000000001</v>
      </c>
      <c r="DV175">
        <v>20.943000000000001</v>
      </c>
      <c r="DW175">
        <v>20.166899999999998</v>
      </c>
      <c r="DX175">
        <v>43.201900000000002</v>
      </c>
      <c r="DY175">
        <v>26.666799999999999</v>
      </c>
      <c r="DZ175">
        <v>400</v>
      </c>
      <c r="EA175">
        <v>28.0776</v>
      </c>
      <c r="EB175">
        <v>100.21299999999999</v>
      </c>
      <c r="EC175">
        <v>100.605</v>
      </c>
    </row>
    <row r="176" spans="1:133" x14ac:dyDescent="0.35">
      <c r="A176">
        <v>160</v>
      </c>
      <c r="B176">
        <v>1584031204</v>
      </c>
      <c r="C176">
        <v>1627.9000000953699</v>
      </c>
      <c r="D176" t="s">
        <v>558</v>
      </c>
      <c r="E176" t="s">
        <v>559</v>
      </c>
      <c r="F176" t="s">
        <v>233</v>
      </c>
      <c r="G176">
        <v>20200312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1584031195.8064499</v>
      </c>
      <c r="O176">
        <f t="shared" si="86"/>
        <v>9.9452570727831215E-5</v>
      </c>
      <c r="P176">
        <f t="shared" si="87"/>
        <v>-0.17015433803167698</v>
      </c>
      <c r="Q176">
        <f t="shared" si="88"/>
        <v>400.22725806451598</v>
      </c>
      <c r="R176">
        <f t="shared" si="89"/>
        <v>419.20937711939149</v>
      </c>
      <c r="S176">
        <f t="shared" si="90"/>
        <v>41.784069271599094</v>
      </c>
      <c r="T176">
        <f t="shared" si="91"/>
        <v>39.892054873064382</v>
      </c>
      <c r="U176">
        <f t="shared" si="92"/>
        <v>1.0932869725136102E-2</v>
      </c>
      <c r="V176">
        <f t="shared" si="93"/>
        <v>2.2515829756219983</v>
      </c>
      <c r="W176">
        <f t="shared" si="94"/>
        <v>1.0903463136945259E-2</v>
      </c>
      <c r="X176">
        <f t="shared" si="95"/>
        <v>6.817299886212525E-3</v>
      </c>
      <c r="Y176">
        <f t="shared" si="96"/>
        <v>0</v>
      </c>
      <c r="Z176">
        <f t="shared" si="97"/>
        <v>27.770484593364927</v>
      </c>
      <c r="AA176">
        <f t="shared" si="98"/>
        <v>27.5022129032258</v>
      </c>
      <c r="AB176">
        <f t="shared" si="99"/>
        <v>3.6861003390242995</v>
      </c>
      <c r="AC176">
        <f t="shared" si="100"/>
        <v>74.81052658419452</v>
      </c>
      <c r="AD176">
        <f t="shared" si="101"/>
        <v>2.806569667149363</v>
      </c>
      <c r="AE176">
        <f t="shared" si="102"/>
        <v>3.7515705279667375</v>
      </c>
      <c r="AF176">
        <f t="shared" si="103"/>
        <v>0.8795306718749365</v>
      </c>
      <c r="AG176">
        <f t="shared" si="104"/>
        <v>-4.3858583690973569</v>
      </c>
      <c r="AH176">
        <f t="shared" si="105"/>
        <v>36.564216656590737</v>
      </c>
      <c r="AI176">
        <f t="shared" si="106"/>
        <v>3.5275687811236689</v>
      </c>
      <c r="AJ176">
        <f t="shared" si="107"/>
        <v>35.705927068617051</v>
      </c>
      <c r="AK176">
        <v>-4.1226376872896299E-2</v>
      </c>
      <c r="AL176">
        <v>4.6280219668800797E-2</v>
      </c>
      <c r="AM176">
        <v>3.4580512250334601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52430.924692920256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-0.17015433803167698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1584031195.8064499</v>
      </c>
      <c r="BY176">
        <v>400.22725806451598</v>
      </c>
      <c r="BZ176">
        <v>400.03174193548398</v>
      </c>
      <c r="CA176">
        <v>28.1576290322581</v>
      </c>
      <c r="CB176">
        <v>28.012658064516099</v>
      </c>
      <c r="CC176">
        <v>400.02032258064497</v>
      </c>
      <c r="CD176">
        <v>99.473525806451605</v>
      </c>
      <c r="CE176">
        <v>0.19998235483870999</v>
      </c>
      <c r="CF176">
        <v>27.8034322580645</v>
      </c>
      <c r="CG176">
        <v>27.5022129032258</v>
      </c>
      <c r="CH176">
        <v>999.9</v>
      </c>
      <c r="CI176">
        <v>0</v>
      </c>
      <c r="CJ176">
        <v>0</v>
      </c>
      <c r="CK176">
        <v>9994.56</v>
      </c>
      <c r="CL176">
        <v>0</v>
      </c>
      <c r="CM176">
        <v>0.21165100000000001</v>
      </c>
      <c r="CN176">
        <v>0</v>
      </c>
      <c r="CO176">
        <v>0</v>
      </c>
      <c r="CP176">
        <v>0</v>
      </c>
      <c r="CQ176">
        <v>0</v>
      </c>
      <c r="CR176">
        <v>2.64838709677419</v>
      </c>
      <c r="CS176">
        <v>0</v>
      </c>
      <c r="CT176">
        <v>125.616129032258</v>
      </c>
      <c r="CU176">
        <v>-2.4451612903225799</v>
      </c>
      <c r="CV176">
        <v>37.936999999999998</v>
      </c>
      <c r="CW176">
        <v>43.108741935483899</v>
      </c>
      <c r="CX176">
        <v>40.499677419354803</v>
      </c>
      <c r="CY176">
        <v>41.930999999999997</v>
      </c>
      <c r="CZ176">
        <v>38.887</v>
      </c>
      <c r="DA176">
        <v>0</v>
      </c>
      <c r="DB176">
        <v>0</v>
      </c>
      <c r="DC176">
        <v>0</v>
      </c>
      <c r="DD176">
        <v>14205.7000000477</v>
      </c>
      <c r="DE176">
        <v>2.7230769230769201</v>
      </c>
      <c r="DF176">
        <v>-27.247863475427099</v>
      </c>
      <c r="DG176">
        <v>98.885469907012407</v>
      </c>
      <c r="DH176">
        <v>126.515384615385</v>
      </c>
      <c r="DI176">
        <v>15</v>
      </c>
      <c r="DJ176">
        <v>100</v>
      </c>
      <c r="DK176">
        <v>100</v>
      </c>
      <c r="DL176">
        <v>2.012</v>
      </c>
      <c r="DM176">
        <v>0.315</v>
      </c>
      <c r="DN176">
        <v>2</v>
      </c>
      <c r="DO176">
        <v>403.2</v>
      </c>
      <c r="DP176">
        <v>600.14400000000001</v>
      </c>
      <c r="DQ176">
        <v>26.666699999999999</v>
      </c>
      <c r="DR176">
        <v>31.515799999999999</v>
      </c>
      <c r="DS176">
        <v>30</v>
      </c>
      <c r="DT176">
        <v>31.529599999999999</v>
      </c>
      <c r="DU176">
        <v>31.5809</v>
      </c>
      <c r="DV176">
        <v>20.941600000000001</v>
      </c>
      <c r="DW176">
        <v>20.166899999999998</v>
      </c>
      <c r="DX176">
        <v>43.201900000000002</v>
      </c>
      <c r="DY176">
        <v>26.665299999999998</v>
      </c>
      <c r="DZ176">
        <v>400</v>
      </c>
      <c r="EA176">
        <v>28.084199999999999</v>
      </c>
      <c r="EB176">
        <v>100.212</v>
      </c>
      <c r="EC176">
        <v>100.6</v>
      </c>
    </row>
    <row r="177" spans="1:133" x14ac:dyDescent="0.35">
      <c r="A177">
        <v>161</v>
      </c>
      <c r="B177">
        <v>1584031214</v>
      </c>
      <c r="C177">
        <v>1637.9000000953699</v>
      </c>
      <c r="D177" t="s">
        <v>560</v>
      </c>
      <c r="E177" t="s">
        <v>561</v>
      </c>
      <c r="F177" t="s">
        <v>233</v>
      </c>
      <c r="G177">
        <v>20200312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1584031205.8064499</v>
      </c>
      <c r="O177">
        <f t="shared" si="86"/>
        <v>8.989487764235784E-5</v>
      </c>
      <c r="P177">
        <f t="shared" si="87"/>
        <v>-0.1823443888459442</v>
      </c>
      <c r="Q177">
        <f t="shared" si="88"/>
        <v>400.17819354838701</v>
      </c>
      <c r="R177">
        <f t="shared" si="89"/>
        <v>423.77373688026279</v>
      </c>
      <c r="S177">
        <f t="shared" si="90"/>
        <v>42.238879154147284</v>
      </c>
      <c r="T177">
        <f t="shared" si="91"/>
        <v>39.887036138323133</v>
      </c>
      <c r="U177">
        <f t="shared" si="92"/>
        <v>9.8739217094519736E-3</v>
      </c>
      <c r="V177">
        <f t="shared" si="93"/>
        <v>2.2522840492887664</v>
      </c>
      <c r="W177">
        <f t="shared" si="94"/>
        <v>9.8499365294329368E-3</v>
      </c>
      <c r="X177">
        <f t="shared" si="95"/>
        <v>6.1583604080482392E-3</v>
      </c>
      <c r="Y177">
        <f t="shared" si="96"/>
        <v>0</v>
      </c>
      <c r="Z177">
        <f t="shared" si="97"/>
        <v>27.774320724847687</v>
      </c>
      <c r="AA177">
        <f t="shared" si="98"/>
        <v>27.501841935483899</v>
      </c>
      <c r="AB177">
        <f t="shared" si="99"/>
        <v>3.6860203277553634</v>
      </c>
      <c r="AC177">
        <f t="shared" si="100"/>
        <v>74.79200585040914</v>
      </c>
      <c r="AD177">
        <f t="shared" si="101"/>
        <v>2.8059831780152131</v>
      </c>
      <c r="AE177">
        <f t="shared" si="102"/>
        <v>3.751715368655089</v>
      </c>
      <c r="AF177">
        <f t="shared" si="103"/>
        <v>0.88003714974015024</v>
      </c>
      <c r="AG177">
        <f t="shared" si="104"/>
        <v>-3.9643641040279807</v>
      </c>
      <c r="AH177">
        <f t="shared" si="105"/>
        <v>36.700943706316963</v>
      </c>
      <c r="AI177">
        <f t="shared" si="106"/>
        <v>3.5396626504905151</v>
      </c>
      <c r="AJ177">
        <f t="shared" si="107"/>
        <v>36.276242252779497</v>
      </c>
      <c r="AK177">
        <v>-4.1245265469422303E-2</v>
      </c>
      <c r="AL177">
        <v>4.6301423773133198E-2</v>
      </c>
      <c r="AM177">
        <v>3.45930506354917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52453.844274610048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-0.1823443888459442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1584031205.8064499</v>
      </c>
      <c r="BY177">
        <v>400.17819354838701</v>
      </c>
      <c r="BZ177">
        <v>399.95864516129001</v>
      </c>
      <c r="CA177">
        <v>28.151835483871</v>
      </c>
      <c r="CB177">
        <v>28.0207935483871</v>
      </c>
      <c r="CC177">
        <v>400.01319354838699</v>
      </c>
      <c r="CD177">
        <v>99.473200000000006</v>
      </c>
      <c r="CE177">
        <v>0.19998754838709701</v>
      </c>
      <c r="CF177">
        <v>27.804093548387101</v>
      </c>
      <c r="CG177">
        <v>27.501841935483899</v>
      </c>
      <c r="CH177">
        <v>999.9</v>
      </c>
      <c r="CI177">
        <v>0</v>
      </c>
      <c r="CJ177">
        <v>0</v>
      </c>
      <c r="CK177">
        <v>9999.1719354838697</v>
      </c>
      <c r="CL177">
        <v>0</v>
      </c>
      <c r="CM177">
        <v>0.21165100000000001</v>
      </c>
      <c r="CN177">
        <v>0</v>
      </c>
      <c r="CO177">
        <v>0</v>
      </c>
      <c r="CP177">
        <v>0</v>
      </c>
      <c r="CQ177">
        <v>0</v>
      </c>
      <c r="CR177">
        <v>1.76451612903226</v>
      </c>
      <c r="CS177">
        <v>0</v>
      </c>
      <c r="CT177">
        <v>173.406451612903</v>
      </c>
      <c r="CU177">
        <v>-2.1387096774193499</v>
      </c>
      <c r="CV177">
        <v>37.941064516129003</v>
      </c>
      <c r="CW177">
        <v>43.1046774193548</v>
      </c>
      <c r="CX177">
        <v>40.5179032258064</v>
      </c>
      <c r="CY177">
        <v>41.933</v>
      </c>
      <c r="CZ177">
        <v>38.875</v>
      </c>
      <c r="DA177">
        <v>0</v>
      </c>
      <c r="DB177">
        <v>0</v>
      </c>
      <c r="DC177">
        <v>0</v>
      </c>
      <c r="DD177">
        <v>14215.9000000954</v>
      </c>
      <c r="DE177">
        <v>1.6807692307692299</v>
      </c>
      <c r="DF177">
        <v>17.158974736163401</v>
      </c>
      <c r="DG177">
        <v>547.70256427214997</v>
      </c>
      <c r="DH177">
        <v>177.94230769230799</v>
      </c>
      <c r="DI177">
        <v>15</v>
      </c>
      <c r="DJ177">
        <v>100</v>
      </c>
      <c r="DK177">
        <v>100</v>
      </c>
      <c r="DL177">
        <v>2.012</v>
      </c>
      <c r="DM177">
        <v>0.315</v>
      </c>
      <c r="DN177">
        <v>2</v>
      </c>
      <c r="DO177">
        <v>402.97699999999998</v>
      </c>
      <c r="DP177">
        <v>600.44399999999996</v>
      </c>
      <c r="DQ177">
        <v>26.665600000000001</v>
      </c>
      <c r="DR177">
        <v>31.513100000000001</v>
      </c>
      <c r="DS177">
        <v>30</v>
      </c>
      <c r="DT177">
        <v>31.526399999999999</v>
      </c>
      <c r="DU177">
        <v>31.577500000000001</v>
      </c>
      <c r="DV177">
        <v>20.953800000000001</v>
      </c>
      <c r="DW177">
        <v>19.896100000000001</v>
      </c>
      <c r="DX177">
        <v>43.201900000000002</v>
      </c>
      <c r="DY177">
        <v>26.665800000000001</v>
      </c>
      <c r="DZ177">
        <v>400</v>
      </c>
      <c r="EA177">
        <v>28.086500000000001</v>
      </c>
      <c r="EB177">
        <v>100.214</v>
      </c>
      <c r="EC177">
        <v>100.604</v>
      </c>
    </row>
    <row r="178" spans="1:133" x14ac:dyDescent="0.35">
      <c r="A178">
        <v>162</v>
      </c>
      <c r="B178">
        <v>1584031224</v>
      </c>
      <c r="C178">
        <v>1647.9000000953699</v>
      </c>
      <c r="D178" t="s">
        <v>562</v>
      </c>
      <c r="E178" t="s">
        <v>563</v>
      </c>
      <c r="F178" t="s">
        <v>233</v>
      </c>
      <c r="G178">
        <v>20200312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1584031215.8064499</v>
      </c>
      <c r="O178">
        <f t="shared" si="86"/>
        <v>5.1350166420987723E-5</v>
      </c>
      <c r="P178">
        <f t="shared" si="87"/>
        <v>-0.17810626667056351</v>
      </c>
      <c r="Q178">
        <f t="shared" si="88"/>
        <v>400.164290322581</v>
      </c>
      <c r="R178">
        <f t="shared" si="89"/>
        <v>444.58731340064594</v>
      </c>
      <c r="S178">
        <f t="shared" si="90"/>
        <v>44.312630870695045</v>
      </c>
      <c r="T178">
        <f t="shared" si="91"/>
        <v>39.884926875361465</v>
      </c>
      <c r="U178">
        <f t="shared" si="92"/>
        <v>5.6404456173123644E-3</v>
      </c>
      <c r="V178">
        <f t="shared" si="93"/>
        <v>2.2521773396938829</v>
      </c>
      <c r="W178">
        <f t="shared" si="94"/>
        <v>5.6326095224985299E-3</v>
      </c>
      <c r="X178">
        <f t="shared" si="95"/>
        <v>3.5210840711560401E-3</v>
      </c>
      <c r="Y178">
        <f t="shared" si="96"/>
        <v>0</v>
      </c>
      <c r="Z178">
        <f t="shared" si="97"/>
        <v>27.788676190395012</v>
      </c>
      <c r="AA178">
        <f t="shared" si="98"/>
        <v>27.5017806451613</v>
      </c>
      <c r="AB178">
        <f t="shared" si="99"/>
        <v>3.6860071086481199</v>
      </c>
      <c r="AC178">
        <f t="shared" si="100"/>
        <v>74.81059563005563</v>
      </c>
      <c r="AD178">
        <f t="shared" si="101"/>
        <v>2.8069412119825956</v>
      </c>
      <c r="AE178">
        <f t="shared" si="102"/>
        <v>3.7520637128237078</v>
      </c>
      <c r="AF178">
        <f t="shared" si="103"/>
        <v>0.87906589666552426</v>
      </c>
      <c r="AG178">
        <f t="shared" si="104"/>
        <v>-2.2645423391655588</v>
      </c>
      <c r="AH178">
        <f t="shared" si="105"/>
        <v>36.899742697178048</v>
      </c>
      <c r="AI178">
        <f t="shared" si="106"/>
        <v>3.5590318164682082</v>
      </c>
      <c r="AJ178">
        <f t="shared" si="107"/>
        <v>38.194232174480696</v>
      </c>
      <c r="AK178">
        <v>-4.1242390114529202E-2</v>
      </c>
      <c r="AL178">
        <v>4.6298195935370698E-2</v>
      </c>
      <c r="AM178">
        <v>3.4591142082047099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52450.019990183595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-0.17810626667056351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1584031215.8064499</v>
      </c>
      <c r="BY178">
        <v>400.164290322581</v>
      </c>
      <c r="BZ178">
        <v>399.92796774193602</v>
      </c>
      <c r="CA178">
        <v>28.161958064516099</v>
      </c>
      <c r="CB178">
        <v>28.0871064516129</v>
      </c>
      <c r="CC178">
        <v>400.02380645161298</v>
      </c>
      <c r="CD178">
        <v>99.471361290322605</v>
      </c>
      <c r="CE178">
        <v>0.200018290322581</v>
      </c>
      <c r="CF178">
        <v>27.805683870967702</v>
      </c>
      <c r="CG178">
        <v>27.5017806451613</v>
      </c>
      <c r="CH178">
        <v>999.9</v>
      </c>
      <c r="CI178">
        <v>0</v>
      </c>
      <c r="CJ178">
        <v>0</v>
      </c>
      <c r="CK178">
        <v>9998.6596774193495</v>
      </c>
      <c r="CL178">
        <v>0</v>
      </c>
      <c r="CM178">
        <v>0.21165100000000001</v>
      </c>
      <c r="CN178">
        <v>0</v>
      </c>
      <c r="CO178">
        <v>0</v>
      </c>
      <c r="CP178">
        <v>0</v>
      </c>
      <c r="CQ178">
        <v>0</v>
      </c>
      <c r="CR178">
        <v>4.08387096774194</v>
      </c>
      <c r="CS178">
        <v>0</v>
      </c>
      <c r="CT178">
        <v>254.5</v>
      </c>
      <c r="CU178">
        <v>-1.7774193548387101</v>
      </c>
      <c r="CV178">
        <v>37.941064516129003</v>
      </c>
      <c r="CW178">
        <v>43.0843548387097</v>
      </c>
      <c r="CX178">
        <v>40.5179032258064</v>
      </c>
      <c r="CY178">
        <v>41.918999999999997</v>
      </c>
      <c r="CZ178">
        <v>38.875</v>
      </c>
      <c r="DA178">
        <v>0</v>
      </c>
      <c r="DB178">
        <v>0</v>
      </c>
      <c r="DC178">
        <v>0</v>
      </c>
      <c r="DD178">
        <v>14226.1000001431</v>
      </c>
      <c r="DE178">
        <v>4.6038461538461499</v>
      </c>
      <c r="DF178">
        <v>-12.789743066492001</v>
      </c>
      <c r="DG178">
        <v>502.11282014773099</v>
      </c>
      <c r="DH178">
        <v>264.79230769230799</v>
      </c>
      <c r="DI178">
        <v>15</v>
      </c>
      <c r="DJ178">
        <v>100</v>
      </c>
      <c r="DK178">
        <v>100</v>
      </c>
      <c r="DL178">
        <v>2.012</v>
      </c>
      <c r="DM178">
        <v>0.315</v>
      </c>
      <c r="DN178">
        <v>2</v>
      </c>
      <c r="DO178">
        <v>403.06599999999997</v>
      </c>
      <c r="DP178">
        <v>600.40899999999999</v>
      </c>
      <c r="DQ178">
        <v>26.665500000000002</v>
      </c>
      <c r="DR178">
        <v>31.510100000000001</v>
      </c>
      <c r="DS178">
        <v>29.9999</v>
      </c>
      <c r="DT178">
        <v>31.523199999999999</v>
      </c>
      <c r="DU178">
        <v>31.574100000000001</v>
      </c>
      <c r="DV178">
        <v>20.953399999999998</v>
      </c>
      <c r="DW178">
        <v>19.896100000000001</v>
      </c>
      <c r="DX178">
        <v>43.201900000000002</v>
      </c>
      <c r="DY178">
        <v>26.665700000000001</v>
      </c>
      <c r="DZ178">
        <v>400</v>
      </c>
      <c r="EA178">
        <v>28.084199999999999</v>
      </c>
      <c r="EB178">
        <v>100.214</v>
      </c>
      <c r="EC178">
        <v>100.604</v>
      </c>
    </row>
    <row r="179" spans="1:133" x14ac:dyDescent="0.35">
      <c r="A179">
        <v>163</v>
      </c>
      <c r="B179">
        <v>1584031234</v>
      </c>
      <c r="C179">
        <v>1657.9000000953699</v>
      </c>
      <c r="D179" t="s">
        <v>564</v>
      </c>
      <c r="E179" t="s">
        <v>565</v>
      </c>
      <c r="F179" t="s">
        <v>233</v>
      </c>
      <c r="G179">
        <v>20200312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1584031225.8064499</v>
      </c>
      <c r="O179">
        <f t="shared" si="86"/>
        <v>4.8239509870099209E-5</v>
      </c>
      <c r="P179">
        <f t="shared" si="87"/>
        <v>-0.15860269912218916</v>
      </c>
      <c r="Q179">
        <f t="shared" si="88"/>
        <v>400.20406451612899</v>
      </c>
      <c r="R179">
        <f t="shared" si="89"/>
        <v>441.89824300498589</v>
      </c>
      <c r="S179">
        <f t="shared" si="90"/>
        <v>44.044181396370817</v>
      </c>
      <c r="T179">
        <f t="shared" si="91"/>
        <v>39.888505311197626</v>
      </c>
      <c r="U179">
        <f t="shared" si="92"/>
        <v>5.3128410778201527E-3</v>
      </c>
      <c r="V179">
        <f t="shared" si="93"/>
        <v>2.2518579978730466</v>
      </c>
      <c r="W179">
        <f t="shared" si="94"/>
        <v>5.3058872194686191E-3</v>
      </c>
      <c r="X179">
        <f t="shared" si="95"/>
        <v>3.3168035166228176E-3</v>
      </c>
      <c r="Y179">
        <f t="shared" si="96"/>
        <v>0</v>
      </c>
      <c r="Z179">
        <f t="shared" si="97"/>
        <v>27.787962444342856</v>
      </c>
      <c r="AA179">
        <f t="shared" si="98"/>
        <v>27.502945161290299</v>
      </c>
      <c r="AB179">
        <f t="shared" si="99"/>
        <v>3.6862582787603522</v>
      </c>
      <c r="AC179">
        <f t="shared" si="100"/>
        <v>74.889459193001727</v>
      </c>
      <c r="AD179">
        <f t="shared" si="101"/>
        <v>2.8096144808983992</v>
      </c>
      <c r="AE179">
        <f t="shared" si="102"/>
        <v>3.7516821608466793</v>
      </c>
      <c r="AF179">
        <f t="shared" si="103"/>
        <v>0.87664379786195301</v>
      </c>
      <c r="AG179">
        <f t="shared" si="104"/>
        <v>-2.127362385271375</v>
      </c>
      <c r="AH179">
        <f t="shared" si="105"/>
        <v>36.541661062889041</v>
      </c>
      <c r="AI179">
        <f t="shared" si="106"/>
        <v>3.5249839874632269</v>
      </c>
      <c r="AJ179">
        <f t="shared" si="107"/>
        <v>37.939282665080896</v>
      </c>
      <c r="AK179">
        <v>-4.1233785992921899E-2</v>
      </c>
      <c r="AL179">
        <v>4.6288537055104099E-2</v>
      </c>
      <c r="AM179">
        <v>3.4585430712876102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52439.80768268992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-0.15860269912218916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1584031225.8064499</v>
      </c>
      <c r="BY179">
        <v>400.20406451612899</v>
      </c>
      <c r="BZ179">
        <v>399.99512903225798</v>
      </c>
      <c r="CA179">
        <v>28.189051612903199</v>
      </c>
      <c r="CB179">
        <v>28.118735483870999</v>
      </c>
      <c r="CC179">
        <v>400.019322580645</v>
      </c>
      <c r="CD179">
        <v>99.470419354838697</v>
      </c>
      <c r="CE179">
        <v>0.19999593548387101</v>
      </c>
      <c r="CF179">
        <v>27.803941935483898</v>
      </c>
      <c r="CG179">
        <v>27.502945161290299</v>
      </c>
      <c r="CH179">
        <v>999.9</v>
      </c>
      <c r="CI179">
        <v>0</v>
      </c>
      <c r="CJ179">
        <v>0</v>
      </c>
      <c r="CK179">
        <v>9996.6683870967809</v>
      </c>
      <c r="CL179">
        <v>0</v>
      </c>
      <c r="CM179">
        <v>0.21165100000000001</v>
      </c>
      <c r="CN179">
        <v>0</v>
      </c>
      <c r="CO179">
        <v>0</v>
      </c>
      <c r="CP179">
        <v>0</v>
      </c>
      <c r="CQ179">
        <v>0</v>
      </c>
      <c r="CR179">
        <v>2.7935483870967701</v>
      </c>
      <c r="CS179">
        <v>0</v>
      </c>
      <c r="CT179">
        <v>330.08387096774197</v>
      </c>
      <c r="CU179">
        <v>-1.7935483870967699</v>
      </c>
      <c r="CV179">
        <v>37.936999999999998</v>
      </c>
      <c r="CW179">
        <v>43.080290322580602</v>
      </c>
      <c r="CX179">
        <v>40.503806451612903</v>
      </c>
      <c r="CY179">
        <v>41.912999999999997</v>
      </c>
      <c r="CZ179">
        <v>38.870935483871001</v>
      </c>
      <c r="DA179">
        <v>0</v>
      </c>
      <c r="DB179">
        <v>0</v>
      </c>
      <c r="DC179">
        <v>0</v>
      </c>
      <c r="DD179">
        <v>14235.7000000477</v>
      </c>
      <c r="DE179">
        <v>2.2230769230769201</v>
      </c>
      <c r="DF179">
        <v>-8.1299143105604408</v>
      </c>
      <c r="DG179">
        <v>296.77606769890298</v>
      </c>
      <c r="DH179">
        <v>338.81923076923101</v>
      </c>
      <c r="DI179">
        <v>15</v>
      </c>
      <c r="DJ179">
        <v>100</v>
      </c>
      <c r="DK179">
        <v>100</v>
      </c>
      <c r="DL179">
        <v>2.012</v>
      </c>
      <c r="DM179">
        <v>0.315</v>
      </c>
      <c r="DN179">
        <v>2</v>
      </c>
      <c r="DO179">
        <v>403.05799999999999</v>
      </c>
      <c r="DP179">
        <v>600.56100000000004</v>
      </c>
      <c r="DQ179">
        <v>26.662600000000001</v>
      </c>
      <c r="DR179">
        <v>31.5059</v>
      </c>
      <c r="DS179">
        <v>30</v>
      </c>
      <c r="DT179">
        <v>31.5198</v>
      </c>
      <c r="DU179">
        <v>31.570499999999999</v>
      </c>
      <c r="DV179">
        <v>20.953499999999998</v>
      </c>
      <c r="DW179">
        <v>19.896100000000001</v>
      </c>
      <c r="DX179">
        <v>43.201900000000002</v>
      </c>
      <c r="DY179">
        <v>26.6586</v>
      </c>
      <c r="DZ179">
        <v>400</v>
      </c>
      <c r="EA179">
        <v>28.084199999999999</v>
      </c>
      <c r="EB179">
        <v>100.215</v>
      </c>
      <c r="EC179">
        <v>100.60599999999999</v>
      </c>
    </row>
    <row r="180" spans="1:133" x14ac:dyDescent="0.35">
      <c r="A180">
        <v>164</v>
      </c>
      <c r="B180">
        <v>1584031244</v>
      </c>
      <c r="C180">
        <v>1667.9000000953699</v>
      </c>
      <c r="D180" t="s">
        <v>566</v>
      </c>
      <c r="E180" t="s">
        <v>567</v>
      </c>
      <c r="F180" t="s">
        <v>233</v>
      </c>
      <c r="G180">
        <v>20200312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1584031235.8064499</v>
      </c>
      <c r="O180">
        <f t="shared" si="86"/>
        <v>6.0458546768692689E-5</v>
      </c>
      <c r="P180">
        <f t="shared" si="87"/>
        <v>-0.16198688186260263</v>
      </c>
      <c r="Q180">
        <f t="shared" si="88"/>
        <v>400.21180645161297</v>
      </c>
      <c r="R180">
        <f t="shared" si="89"/>
        <v>433.06013963356787</v>
      </c>
      <c r="S180">
        <f t="shared" si="90"/>
        <v>43.163010394681685</v>
      </c>
      <c r="T180">
        <f t="shared" si="91"/>
        <v>39.889024135451315</v>
      </c>
      <c r="U180">
        <f t="shared" si="92"/>
        <v>6.6726231773381311E-3</v>
      </c>
      <c r="V180">
        <f t="shared" si="93"/>
        <v>2.2534469567675033</v>
      </c>
      <c r="W180">
        <f t="shared" si="94"/>
        <v>6.661665903393372E-3</v>
      </c>
      <c r="X180">
        <f t="shared" si="95"/>
        <v>4.1645241371345149E-3</v>
      </c>
      <c r="Y180">
        <f t="shared" si="96"/>
        <v>0</v>
      </c>
      <c r="Z180">
        <f t="shared" si="97"/>
        <v>27.783459977617518</v>
      </c>
      <c r="AA180">
        <f t="shared" si="98"/>
        <v>27.505551612903201</v>
      </c>
      <c r="AB180">
        <f t="shared" si="99"/>
        <v>3.6868205086522741</v>
      </c>
      <c r="AC180">
        <f t="shared" si="100"/>
        <v>74.948363810856904</v>
      </c>
      <c r="AD180">
        <f t="shared" si="101"/>
        <v>2.8117476118344555</v>
      </c>
      <c r="AE180">
        <f t="shared" si="102"/>
        <v>3.7515797128411097</v>
      </c>
      <c r="AF180">
        <f t="shared" si="103"/>
        <v>0.87507289681781852</v>
      </c>
      <c r="AG180">
        <f t="shared" si="104"/>
        <v>-2.6662219124993478</v>
      </c>
      <c r="AH180">
        <f t="shared" si="105"/>
        <v>36.193968525713018</v>
      </c>
      <c r="AI180">
        <f t="shared" si="106"/>
        <v>3.489019207740244</v>
      </c>
      <c r="AJ180">
        <f t="shared" si="107"/>
        <v>37.016765820953914</v>
      </c>
      <c r="AK180">
        <v>-4.1276608730406603E-2</v>
      </c>
      <c r="AL180">
        <v>4.6336609329408501E-2</v>
      </c>
      <c r="AM180">
        <v>3.4613852150856901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52492.107259011296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-0.16198688186260263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1584031235.8064499</v>
      </c>
      <c r="BY180">
        <v>400.21180645161297</v>
      </c>
      <c r="BZ180">
        <v>400.00512903225803</v>
      </c>
      <c r="CA180">
        <v>28.2106322580645</v>
      </c>
      <c r="CB180">
        <v>28.1225064516129</v>
      </c>
      <c r="CC180">
        <v>400.01658064516101</v>
      </c>
      <c r="CD180">
        <v>99.469812903225801</v>
      </c>
      <c r="CE180">
        <v>0.19997067741935501</v>
      </c>
      <c r="CF180">
        <v>27.8034741935484</v>
      </c>
      <c r="CG180">
        <v>27.505551612903201</v>
      </c>
      <c r="CH180">
        <v>999.9</v>
      </c>
      <c r="CI180">
        <v>0</v>
      </c>
      <c r="CJ180">
        <v>0</v>
      </c>
      <c r="CK180">
        <v>10007.1112903226</v>
      </c>
      <c r="CL180">
        <v>0</v>
      </c>
      <c r="CM180">
        <v>0.21165100000000001</v>
      </c>
      <c r="CN180">
        <v>0</v>
      </c>
      <c r="CO180">
        <v>0</v>
      </c>
      <c r="CP180">
        <v>0</v>
      </c>
      <c r="CQ180">
        <v>0</v>
      </c>
      <c r="CR180">
        <v>1.9483870967741901</v>
      </c>
      <c r="CS180">
        <v>0</v>
      </c>
      <c r="CT180">
        <v>343.1</v>
      </c>
      <c r="CU180">
        <v>-1.9677419354838701</v>
      </c>
      <c r="CV180">
        <v>37.939064516129001</v>
      </c>
      <c r="CW180">
        <v>43.0741935483871</v>
      </c>
      <c r="CX180">
        <v>40.503838709677403</v>
      </c>
      <c r="CY180">
        <v>41.896999999999998</v>
      </c>
      <c r="CZ180">
        <v>38.870935483871001</v>
      </c>
      <c r="DA180">
        <v>0</v>
      </c>
      <c r="DB180">
        <v>0</v>
      </c>
      <c r="DC180">
        <v>0</v>
      </c>
      <c r="DD180">
        <v>14245.9000000954</v>
      </c>
      <c r="DE180">
        <v>1.6961538461538499</v>
      </c>
      <c r="DF180">
        <v>-8.8581198032737394</v>
      </c>
      <c r="DG180">
        <v>-327.770940496256</v>
      </c>
      <c r="DH180">
        <v>342.41153846153799</v>
      </c>
      <c r="DI180">
        <v>15</v>
      </c>
      <c r="DJ180">
        <v>100</v>
      </c>
      <c r="DK180">
        <v>100</v>
      </c>
      <c r="DL180">
        <v>2.012</v>
      </c>
      <c r="DM180">
        <v>0.315</v>
      </c>
      <c r="DN180">
        <v>2</v>
      </c>
      <c r="DO180">
        <v>403.01600000000002</v>
      </c>
      <c r="DP180">
        <v>600.40599999999995</v>
      </c>
      <c r="DQ180">
        <v>26.6539</v>
      </c>
      <c r="DR180">
        <v>31.502500000000001</v>
      </c>
      <c r="DS180">
        <v>29.9999</v>
      </c>
      <c r="DT180">
        <v>31.5152</v>
      </c>
      <c r="DU180">
        <v>31.565799999999999</v>
      </c>
      <c r="DV180">
        <v>20.950199999999999</v>
      </c>
      <c r="DW180">
        <v>19.896100000000001</v>
      </c>
      <c r="DX180">
        <v>43.201900000000002</v>
      </c>
      <c r="DY180">
        <v>26.6462</v>
      </c>
      <c r="DZ180">
        <v>400</v>
      </c>
      <c r="EA180">
        <v>28.084199999999999</v>
      </c>
      <c r="EB180">
        <v>100.21599999999999</v>
      </c>
      <c r="EC180">
        <v>100.604</v>
      </c>
    </row>
    <row r="181" spans="1:133" x14ac:dyDescent="0.35">
      <c r="A181">
        <v>165</v>
      </c>
      <c r="B181">
        <v>1584031254</v>
      </c>
      <c r="C181">
        <v>1677.9000000953699</v>
      </c>
      <c r="D181" t="s">
        <v>568</v>
      </c>
      <c r="E181" t="s">
        <v>569</v>
      </c>
      <c r="F181" t="s">
        <v>233</v>
      </c>
      <c r="G181">
        <v>20200312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1584031245.8064499</v>
      </c>
      <c r="O181">
        <f t="shared" si="86"/>
        <v>6.5704811749371097E-5</v>
      </c>
      <c r="P181">
        <f t="shared" si="87"/>
        <v>-0.13980669774270946</v>
      </c>
      <c r="Q181">
        <f t="shared" si="88"/>
        <v>400.20758064516099</v>
      </c>
      <c r="R181">
        <f t="shared" si="89"/>
        <v>425.07719178645976</v>
      </c>
      <c r="S181">
        <f t="shared" si="90"/>
        <v>42.367641023446438</v>
      </c>
      <c r="T181">
        <f t="shared" si="91"/>
        <v>39.888875336680151</v>
      </c>
      <c r="U181">
        <f t="shared" si="92"/>
        <v>7.2613515824119998E-3</v>
      </c>
      <c r="V181">
        <f t="shared" si="93"/>
        <v>2.2529248802660273</v>
      </c>
      <c r="W181">
        <f t="shared" si="94"/>
        <v>7.2483745094635626E-3</v>
      </c>
      <c r="X181">
        <f t="shared" si="95"/>
        <v>4.5313980502673596E-3</v>
      </c>
      <c r="Y181">
        <f t="shared" si="96"/>
        <v>0</v>
      </c>
      <c r="Z181">
        <f t="shared" si="97"/>
        <v>27.780102495985442</v>
      </c>
      <c r="AA181">
        <f t="shared" si="98"/>
        <v>27.505638709677399</v>
      </c>
      <c r="AB181">
        <f t="shared" si="99"/>
        <v>3.6868392973293065</v>
      </c>
      <c r="AC181">
        <f t="shared" si="100"/>
        <v>74.983726223453459</v>
      </c>
      <c r="AD181">
        <f t="shared" si="101"/>
        <v>2.8128088509820435</v>
      </c>
      <c r="AE181">
        <f t="shared" si="102"/>
        <v>3.7512257561057978</v>
      </c>
      <c r="AF181">
        <f t="shared" si="103"/>
        <v>0.87403044634726301</v>
      </c>
      <c r="AG181">
        <f t="shared" si="104"/>
        <v>-2.8975821981472656</v>
      </c>
      <c r="AH181">
        <f t="shared" si="105"/>
        <v>35.978709868754038</v>
      </c>
      <c r="AI181">
        <f t="shared" si="106"/>
        <v>3.4690459831522027</v>
      </c>
      <c r="AJ181">
        <f t="shared" si="107"/>
        <v>36.550173653758975</v>
      </c>
      <c r="AK181">
        <v>-4.1262535648676497E-2</v>
      </c>
      <c r="AL181">
        <v>4.63208110622969E-2</v>
      </c>
      <c r="AM181">
        <v>3.4604512972446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52475.240230963427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-0.13980669774270946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1584031245.8064499</v>
      </c>
      <c r="BY181">
        <v>400.20758064516099</v>
      </c>
      <c r="BZ181">
        <v>400.03732258064503</v>
      </c>
      <c r="CA181">
        <v>28.221087096774198</v>
      </c>
      <c r="CB181">
        <v>28.125316129032299</v>
      </c>
      <c r="CC181">
        <v>400.02029032258099</v>
      </c>
      <c r="CD181">
        <v>99.470474193548398</v>
      </c>
      <c r="CE181">
        <v>0.19999</v>
      </c>
      <c r="CF181">
        <v>27.8018580645161</v>
      </c>
      <c r="CG181">
        <v>27.505638709677399</v>
      </c>
      <c r="CH181">
        <v>999.9</v>
      </c>
      <c r="CI181">
        <v>0</v>
      </c>
      <c r="CJ181">
        <v>0</v>
      </c>
      <c r="CK181">
        <v>10003.6329032258</v>
      </c>
      <c r="CL181">
        <v>0</v>
      </c>
      <c r="CM181">
        <v>0.21165100000000001</v>
      </c>
      <c r="CN181">
        <v>0</v>
      </c>
      <c r="CO181">
        <v>0</v>
      </c>
      <c r="CP181">
        <v>0</v>
      </c>
      <c r="CQ181">
        <v>0</v>
      </c>
      <c r="CR181">
        <v>2.50322580645161</v>
      </c>
      <c r="CS181">
        <v>0</v>
      </c>
      <c r="CT181">
        <v>306.48387096774201</v>
      </c>
      <c r="CU181">
        <v>-2.17741935483871</v>
      </c>
      <c r="CV181">
        <v>37.937064516128999</v>
      </c>
      <c r="CW181">
        <v>43.096548387096803</v>
      </c>
      <c r="CX181">
        <v>40.505838709677398</v>
      </c>
      <c r="CY181">
        <v>41.895000000000003</v>
      </c>
      <c r="CZ181">
        <v>38.870935483871001</v>
      </c>
      <c r="DA181">
        <v>0</v>
      </c>
      <c r="DB181">
        <v>0</v>
      </c>
      <c r="DC181">
        <v>0</v>
      </c>
      <c r="DD181">
        <v>14256.1000001431</v>
      </c>
      <c r="DE181">
        <v>2.39230769230769</v>
      </c>
      <c r="DF181">
        <v>12.635897400654599</v>
      </c>
      <c r="DG181">
        <v>-321.42222303471999</v>
      </c>
      <c r="DH181">
        <v>301.70769230769201</v>
      </c>
      <c r="DI181">
        <v>15</v>
      </c>
      <c r="DJ181">
        <v>100</v>
      </c>
      <c r="DK181">
        <v>100</v>
      </c>
      <c r="DL181">
        <v>2.012</v>
      </c>
      <c r="DM181">
        <v>0.315</v>
      </c>
      <c r="DN181">
        <v>2</v>
      </c>
      <c r="DO181">
        <v>403.07900000000001</v>
      </c>
      <c r="DP181">
        <v>600.41899999999998</v>
      </c>
      <c r="DQ181">
        <v>26.643000000000001</v>
      </c>
      <c r="DR181">
        <v>31.499700000000001</v>
      </c>
      <c r="DS181">
        <v>30.0001</v>
      </c>
      <c r="DT181">
        <v>31.5124</v>
      </c>
      <c r="DU181">
        <v>31.562999999999999</v>
      </c>
      <c r="DV181">
        <v>20.948699999999999</v>
      </c>
      <c r="DW181">
        <v>19.896100000000001</v>
      </c>
      <c r="DX181">
        <v>43.201900000000002</v>
      </c>
      <c r="DY181">
        <v>26.639500000000002</v>
      </c>
      <c r="DZ181">
        <v>400</v>
      </c>
      <c r="EA181">
        <v>28.0823</v>
      </c>
      <c r="EB181">
        <v>100.21599999999999</v>
      </c>
      <c r="EC181">
        <v>100.604</v>
      </c>
    </row>
    <row r="182" spans="1:133" x14ac:dyDescent="0.35">
      <c r="A182">
        <v>166</v>
      </c>
      <c r="B182">
        <v>1584031264</v>
      </c>
      <c r="C182">
        <v>1687.9000000953699</v>
      </c>
      <c r="D182" t="s">
        <v>570</v>
      </c>
      <c r="E182" t="s">
        <v>571</v>
      </c>
      <c r="F182" t="s">
        <v>233</v>
      </c>
      <c r="G182">
        <v>20200312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1584031255.8064499</v>
      </c>
      <c r="O182">
        <f t="shared" si="86"/>
        <v>6.9291439571990472E-5</v>
      </c>
      <c r="P182">
        <f t="shared" si="87"/>
        <v>-0.13573235403571821</v>
      </c>
      <c r="Q182">
        <f t="shared" si="88"/>
        <v>400.17780645161298</v>
      </c>
      <c r="R182">
        <f t="shared" si="89"/>
        <v>422.59387332564097</v>
      </c>
      <c r="S182">
        <f t="shared" si="90"/>
        <v>42.120228233378697</v>
      </c>
      <c r="T182">
        <f t="shared" si="91"/>
        <v>39.88600310039579</v>
      </c>
      <c r="U182">
        <f t="shared" si="92"/>
        <v>7.6659583918909143E-3</v>
      </c>
      <c r="V182">
        <f t="shared" si="93"/>
        <v>2.2526355995739689</v>
      </c>
      <c r="W182">
        <f t="shared" si="94"/>
        <v>7.6514945491859779E-3</v>
      </c>
      <c r="X182">
        <f t="shared" si="95"/>
        <v>4.7834813115470989E-3</v>
      </c>
      <c r="Y182">
        <f t="shared" si="96"/>
        <v>0</v>
      </c>
      <c r="Z182">
        <f t="shared" si="97"/>
        <v>27.775599268166257</v>
      </c>
      <c r="AA182">
        <f t="shared" si="98"/>
        <v>27.504861290322602</v>
      </c>
      <c r="AB182">
        <f t="shared" si="99"/>
        <v>3.6866715939456149</v>
      </c>
      <c r="AC182">
        <f t="shared" si="100"/>
        <v>75.016464231228426</v>
      </c>
      <c r="AD182">
        <f t="shared" si="101"/>
        <v>2.8134926944446694</v>
      </c>
      <c r="AE182">
        <f t="shared" si="102"/>
        <v>3.750500271210393</v>
      </c>
      <c r="AF182">
        <f t="shared" si="103"/>
        <v>0.87317889950094552</v>
      </c>
      <c r="AG182">
        <f t="shared" si="104"/>
        <v>-3.0557524851247799</v>
      </c>
      <c r="AH182">
        <f t="shared" si="105"/>
        <v>35.666170587813184</v>
      </c>
      <c r="AI182">
        <f t="shared" si="106"/>
        <v>3.4392825496738983</v>
      </c>
      <c r="AJ182">
        <f t="shared" si="107"/>
        <v>36.049700652362304</v>
      </c>
      <c r="AK182">
        <v>-4.1254739079486201E-2</v>
      </c>
      <c r="AL182">
        <v>4.6312058730363703E-2</v>
      </c>
      <c r="AM182">
        <v>3.4599338540532898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52466.31394680783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-0.13573235403571821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1584031255.8064499</v>
      </c>
      <c r="BY182">
        <v>400.17780645161298</v>
      </c>
      <c r="BZ182">
        <v>400.015806451613</v>
      </c>
      <c r="CA182">
        <v>28.227880645161299</v>
      </c>
      <c r="CB182">
        <v>28.1268806451613</v>
      </c>
      <c r="CC182">
        <v>400.01280645161302</v>
      </c>
      <c r="CD182">
        <v>99.470716129032297</v>
      </c>
      <c r="CE182">
        <v>0.19998638709677399</v>
      </c>
      <c r="CF182">
        <v>27.798545161290299</v>
      </c>
      <c r="CG182">
        <v>27.504861290322602</v>
      </c>
      <c r="CH182">
        <v>999.9</v>
      </c>
      <c r="CI182">
        <v>0</v>
      </c>
      <c r="CJ182">
        <v>0</v>
      </c>
      <c r="CK182">
        <v>10001.7183870968</v>
      </c>
      <c r="CL182">
        <v>0</v>
      </c>
      <c r="CM182">
        <v>0.21165100000000001</v>
      </c>
      <c r="CN182">
        <v>0</v>
      </c>
      <c r="CO182">
        <v>0</v>
      </c>
      <c r="CP182">
        <v>0</v>
      </c>
      <c r="CQ182">
        <v>0</v>
      </c>
      <c r="CR182">
        <v>1.3322580645161299</v>
      </c>
      <c r="CS182">
        <v>0</v>
      </c>
      <c r="CT182">
        <v>338.19677419354798</v>
      </c>
      <c r="CU182">
        <v>-2.3483870967741902</v>
      </c>
      <c r="CV182">
        <v>37.935000000000002</v>
      </c>
      <c r="CW182">
        <v>43.100612903225802</v>
      </c>
      <c r="CX182">
        <v>40.499645161290303</v>
      </c>
      <c r="CY182">
        <v>41.889000000000003</v>
      </c>
      <c r="CZ182">
        <v>38.866870967741903</v>
      </c>
      <c r="DA182">
        <v>0</v>
      </c>
      <c r="DB182">
        <v>0</v>
      </c>
      <c r="DC182">
        <v>0</v>
      </c>
      <c r="DD182">
        <v>14265.7000000477</v>
      </c>
      <c r="DE182">
        <v>1.93461538461538</v>
      </c>
      <c r="DF182">
        <v>-12.8034188148258</v>
      </c>
      <c r="DG182">
        <v>1013.01196395844</v>
      </c>
      <c r="DH182">
        <v>338.52307692307699</v>
      </c>
      <c r="DI182">
        <v>15</v>
      </c>
      <c r="DJ182">
        <v>100</v>
      </c>
      <c r="DK182">
        <v>100</v>
      </c>
      <c r="DL182">
        <v>2.012</v>
      </c>
      <c r="DM182">
        <v>0.315</v>
      </c>
      <c r="DN182">
        <v>2</v>
      </c>
      <c r="DO182">
        <v>403.06099999999998</v>
      </c>
      <c r="DP182">
        <v>600.41099999999994</v>
      </c>
      <c r="DQ182">
        <v>26.631900000000002</v>
      </c>
      <c r="DR182">
        <v>31.496600000000001</v>
      </c>
      <c r="DS182">
        <v>29.9999</v>
      </c>
      <c r="DT182">
        <v>31.509399999999999</v>
      </c>
      <c r="DU182">
        <v>31.560099999999998</v>
      </c>
      <c r="DV182">
        <v>20.948899999999998</v>
      </c>
      <c r="DW182">
        <v>19.896100000000001</v>
      </c>
      <c r="DX182">
        <v>43.201900000000002</v>
      </c>
      <c r="DY182">
        <v>26.631</v>
      </c>
      <c r="DZ182">
        <v>400</v>
      </c>
      <c r="EA182">
        <v>28.073699999999999</v>
      </c>
      <c r="EB182">
        <v>100.214</v>
      </c>
      <c r="EC182">
        <v>100.60299999999999</v>
      </c>
    </row>
    <row r="183" spans="1:133" x14ac:dyDescent="0.35">
      <c r="A183">
        <v>167</v>
      </c>
      <c r="B183">
        <v>1584031274</v>
      </c>
      <c r="C183">
        <v>1697.9000000953699</v>
      </c>
      <c r="D183" t="s">
        <v>572</v>
      </c>
      <c r="E183" t="s">
        <v>573</v>
      </c>
      <c r="F183" t="s">
        <v>233</v>
      </c>
      <c r="G183">
        <v>20200312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1584031265.8064499</v>
      </c>
      <c r="O183">
        <f t="shared" si="86"/>
        <v>7.3461797423005117E-5</v>
      </c>
      <c r="P183">
        <f t="shared" si="87"/>
        <v>-0.15284246733400772</v>
      </c>
      <c r="Q183">
        <f t="shared" si="88"/>
        <v>400.16674193548403</v>
      </c>
      <c r="R183">
        <f t="shared" si="89"/>
        <v>424.32172944977339</v>
      </c>
      <c r="S183">
        <f t="shared" si="90"/>
        <v>42.292948222191264</v>
      </c>
      <c r="T183">
        <f t="shared" si="91"/>
        <v>39.88537499332498</v>
      </c>
      <c r="U183">
        <f t="shared" si="92"/>
        <v>8.132064011418489E-3</v>
      </c>
      <c r="V183">
        <f t="shared" si="93"/>
        <v>2.2527515254008081</v>
      </c>
      <c r="W183">
        <f t="shared" si="94"/>
        <v>8.1157906879241234E-3</v>
      </c>
      <c r="X183">
        <f t="shared" si="95"/>
        <v>5.0738285304537086E-3</v>
      </c>
      <c r="Y183">
        <f t="shared" si="96"/>
        <v>0</v>
      </c>
      <c r="Z183">
        <f t="shared" si="97"/>
        <v>27.773954872016038</v>
      </c>
      <c r="AA183">
        <f t="shared" si="98"/>
        <v>27.506287096774201</v>
      </c>
      <c r="AB183">
        <f t="shared" si="99"/>
        <v>3.6869791712181375</v>
      </c>
      <c r="AC183">
        <f t="shared" si="100"/>
        <v>75.036518722099842</v>
      </c>
      <c r="AD183">
        <f t="shared" si="101"/>
        <v>2.814201376661619</v>
      </c>
      <c r="AE183">
        <f t="shared" si="102"/>
        <v>3.7504423507227247</v>
      </c>
      <c r="AF183">
        <f t="shared" si="103"/>
        <v>0.87277779455651849</v>
      </c>
      <c r="AG183">
        <f t="shared" si="104"/>
        <v>-3.2396652663545256</v>
      </c>
      <c r="AH183">
        <f t="shared" si="105"/>
        <v>35.462715798741122</v>
      </c>
      <c r="AI183">
        <f t="shared" si="106"/>
        <v>3.4195072681933638</v>
      </c>
      <c r="AJ183">
        <f t="shared" si="107"/>
        <v>35.642557800579958</v>
      </c>
      <c r="AK183">
        <v>-4.1257863353597601E-2</v>
      </c>
      <c r="AL183">
        <v>4.63155660017553E-2</v>
      </c>
      <c r="AM183">
        <v>3.4601412101197901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52470.196799680118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-0.15284246733400772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1584031265.8064499</v>
      </c>
      <c r="BY183">
        <v>400.16674193548403</v>
      </c>
      <c r="BZ183">
        <v>399.98158064516099</v>
      </c>
      <c r="CA183">
        <v>28.234654838709702</v>
      </c>
      <c r="CB183">
        <v>28.1275774193548</v>
      </c>
      <c r="CC183">
        <v>400.01503225806499</v>
      </c>
      <c r="CD183">
        <v>99.471919354838704</v>
      </c>
      <c r="CE183">
        <v>0.199969419354839</v>
      </c>
      <c r="CF183">
        <v>27.798280645161299</v>
      </c>
      <c r="CG183">
        <v>27.506287096774201</v>
      </c>
      <c r="CH183">
        <v>999.9</v>
      </c>
      <c r="CI183">
        <v>0</v>
      </c>
      <c r="CJ183">
        <v>0</v>
      </c>
      <c r="CK183">
        <v>10002.3548387097</v>
      </c>
      <c r="CL183">
        <v>0</v>
      </c>
      <c r="CM183">
        <v>0.21165100000000001</v>
      </c>
      <c r="CN183">
        <v>0</v>
      </c>
      <c r="CO183">
        <v>0</v>
      </c>
      <c r="CP183">
        <v>0</v>
      </c>
      <c r="CQ183">
        <v>0</v>
      </c>
      <c r="CR183">
        <v>5.8064516129032198E-2</v>
      </c>
      <c r="CS183">
        <v>0</v>
      </c>
      <c r="CT183">
        <v>485.306451612903</v>
      </c>
      <c r="CU183">
        <v>-1.62903225806452</v>
      </c>
      <c r="CV183">
        <v>37.936999999999998</v>
      </c>
      <c r="CW183">
        <v>43.080322580645102</v>
      </c>
      <c r="CX183">
        <v>40.487580645161302</v>
      </c>
      <c r="CY183">
        <v>41.893000000000001</v>
      </c>
      <c r="CZ183">
        <v>38.870935483871001</v>
      </c>
      <c r="DA183">
        <v>0</v>
      </c>
      <c r="DB183">
        <v>0</v>
      </c>
      <c r="DC183">
        <v>0</v>
      </c>
      <c r="DD183">
        <v>14275.9000000954</v>
      </c>
      <c r="DE183">
        <v>0.64615384615384597</v>
      </c>
      <c r="DF183">
        <v>1.8735045388043901</v>
      </c>
      <c r="DG183">
        <v>278.44786335420099</v>
      </c>
      <c r="DH183">
        <v>495.02307692307699</v>
      </c>
      <c r="DI183">
        <v>15</v>
      </c>
      <c r="DJ183">
        <v>100</v>
      </c>
      <c r="DK183">
        <v>100</v>
      </c>
      <c r="DL183">
        <v>2.012</v>
      </c>
      <c r="DM183">
        <v>0.315</v>
      </c>
      <c r="DN183">
        <v>2</v>
      </c>
      <c r="DO183">
        <v>403.012</v>
      </c>
      <c r="DP183">
        <v>600.43799999999999</v>
      </c>
      <c r="DQ183">
        <v>26.619399999999999</v>
      </c>
      <c r="DR183">
        <v>31.4938</v>
      </c>
      <c r="DS183">
        <v>30</v>
      </c>
      <c r="DT183">
        <v>31.5059</v>
      </c>
      <c r="DU183">
        <v>31.5566</v>
      </c>
      <c r="DV183">
        <v>20.950199999999999</v>
      </c>
      <c r="DW183">
        <v>19.896100000000001</v>
      </c>
      <c r="DX183">
        <v>43.201900000000002</v>
      </c>
      <c r="DY183">
        <v>26.6144</v>
      </c>
      <c r="DZ183">
        <v>400</v>
      </c>
      <c r="EA183">
        <v>28.065300000000001</v>
      </c>
      <c r="EB183">
        <v>100.214</v>
      </c>
      <c r="EC183">
        <v>100.604</v>
      </c>
    </row>
    <row r="184" spans="1:133" x14ac:dyDescent="0.35">
      <c r="A184">
        <v>168</v>
      </c>
      <c r="B184">
        <v>1584031284</v>
      </c>
      <c r="C184">
        <v>1707.9000000953699</v>
      </c>
      <c r="D184" t="s">
        <v>574</v>
      </c>
      <c r="E184" t="s">
        <v>575</v>
      </c>
      <c r="F184" t="s">
        <v>233</v>
      </c>
      <c r="G184">
        <v>20200312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1584031275.8064499</v>
      </c>
      <c r="O184">
        <f t="shared" si="86"/>
        <v>7.5240353791985554E-5</v>
      </c>
      <c r="P184">
        <f t="shared" si="87"/>
        <v>-0.14560024044175479</v>
      </c>
      <c r="Q184">
        <f t="shared" si="88"/>
        <v>400.18764516128999</v>
      </c>
      <c r="R184">
        <f t="shared" si="89"/>
        <v>422.23431482814772</v>
      </c>
      <c r="S184">
        <f t="shared" si="90"/>
        <v>42.084703701826548</v>
      </c>
      <c r="T184">
        <f t="shared" si="91"/>
        <v>39.887280309274026</v>
      </c>
      <c r="U184">
        <f t="shared" si="92"/>
        <v>8.3359459409737945E-3</v>
      </c>
      <c r="V184">
        <f t="shared" si="93"/>
        <v>2.2525001295170641</v>
      </c>
      <c r="W184">
        <f t="shared" si="94"/>
        <v>8.3188454218771132E-3</v>
      </c>
      <c r="X184">
        <f t="shared" si="95"/>
        <v>5.2008118485201201E-3</v>
      </c>
      <c r="Y184">
        <f t="shared" si="96"/>
        <v>0</v>
      </c>
      <c r="Z184">
        <f t="shared" si="97"/>
        <v>27.774692455306077</v>
      </c>
      <c r="AA184">
        <f t="shared" si="98"/>
        <v>27.5046903225807</v>
      </c>
      <c r="AB184">
        <f t="shared" si="99"/>
        <v>3.6866347140115026</v>
      </c>
      <c r="AC184">
        <f t="shared" si="100"/>
        <v>75.039988052179552</v>
      </c>
      <c r="AD184">
        <f t="shared" si="101"/>
        <v>2.8145498755287397</v>
      </c>
      <c r="AE184">
        <f t="shared" si="102"/>
        <v>3.75073337374684</v>
      </c>
      <c r="AF184">
        <f t="shared" si="103"/>
        <v>0.87208483848276286</v>
      </c>
      <c r="AG184">
        <f t="shared" si="104"/>
        <v>-3.318099602226563</v>
      </c>
      <c r="AH184">
        <f t="shared" si="105"/>
        <v>35.814058870570712</v>
      </c>
      <c r="AI184">
        <f t="shared" si="106"/>
        <v>3.4537664980324942</v>
      </c>
      <c r="AJ184">
        <f t="shared" si="107"/>
        <v>35.949725766376645</v>
      </c>
      <c r="AK184">
        <v>-4.12510882608653E-2</v>
      </c>
      <c r="AL184">
        <v>4.6307960366632497E-2</v>
      </c>
      <c r="AM184">
        <v>3.45969154470842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52461.69065538406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-0.14560024044175479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1584031275.8064499</v>
      </c>
      <c r="BY184">
        <v>400.18764516128999</v>
      </c>
      <c r="BZ184">
        <v>400.01441935483899</v>
      </c>
      <c r="CA184">
        <v>28.238277419354802</v>
      </c>
      <c r="CB184">
        <v>28.128609677419401</v>
      </c>
      <c r="CC184">
        <v>400.02116129032299</v>
      </c>
      <c r="CD184">
        <v>99.471432258064496</v>
      </c>
      <c r="CE184">
        <v>0.20001135483870999</v>
      </c>
      <c r="CF184">
        <v>27.799609677419401</v>
      </c>
      <c r="CG184">
        <v>27.5046903225807</v>
      </c>
      <c r="CH184">
        <v>999.9</v>
      </c>
      <c r="CI184">
        <v>0</v>
      </c>
      <c r="CJ184">
        <v>0</v>
      </c>
      <c r="CK184">
        <v>10000.7612903226</v>
      </c>
      <c r="CL184">
        <v>0</v>
      </c>
      <c r="CM184">
        <v>0.21165100000000001</v>
      </c>
      <c r="CN184">
        <v>0</v>
      </c>
      <c r="CO184">
        <v>0</v>
      </c>
      <c r="CP184">
        <v>0</v>
      </c>
      <c r="CQ184">
        <v>0</v>
      </c>
      <c r="CR184">
        <v>2.9870967741935499</v>
      </c>
      <c r="CS184">
        <v>0</v>
      </c>
      <c r="CT184">
        <v>470.67096774193499</v>
      </c>
      <c r="CU184">
        <v>-0.99354838709677396</v>
      </c>
      <c r="CV184">
        <v>37.920999999999999</v>
      </c>
      <c r="CW184">
        <v>43.076258064516097</v>
      </c>
      <c r="CX184">
        <v>40.485516129032199</v>
      </c>
      <c r="CY184">
        <v>41.896999999999998</v>
      </c>
      <c r="CZ184">
        <v>38.866870967741903</v>
      </c>
      <c r="DA184">
        <v>0</v>
      </c>
      <c r="DB184">
        <v>0</v>
      </c>
      <c r="DC184">
        <v>0</v>
      </c>
      <c r="DD184">
        <v>14286.1000001431</v>
      </c>
      <c r="DE184">
        <v>3.6730769230769198</v>
      </c>
      <c r="DF184">
        <v>10.9435898362616</v>
      </c>
      <c r="DG184">
        <v>-560.18803331798802</v>
      </c>
      <c r="DH184">
        <v>466.81153846153802</v>
      </c>
      <c r="DI184">
        <v>15</v>
      </c>
      <c r="DJ184">
        <v>100</v>
      </c>
      <c r="DK184">
        <v>100</v>
      </c>
      <c r="DL184">
        <v>2.012</v>
      </c>
      <c r="DM184">
        <v>0.315</v>
      </c>
      <c r="DN184">
        <v>2</v>
      </c>
      <c r="DO184">
        <v>403.09800000000001</v>
      </c>
      <c r="DP184">
        <v>600.46400000000006</v>
      </c>
      <c r="DQ184">
        <v>26.6069</v>
      </c>
      <c r="DR184">
        <v>31.491</v>
      </c>
      <c r="DS184">
        <v>29.9999</v>
      </c>
      <c r="DT184">
        <v>31.502400000000002</v>
      </c>
      <c r="DU184">
        <v>31.5532</v>
      </c>
      <c r="DV184">
        <v>20.947800000000001</v>
      </c>
      <c r="DW184">
        <v>19.896100000000001</v>
      </c>
      <c r="DX184">
        <v>43.201900000000002</v>
      </c>
      <c r="DY184">
        <v>26.636299999999999</v>
      </c>
      <c r="DZ184">
        <v>400</v>
      </c>
      <c r="EA184">
        <v>28.055499999999999</v>
      </c>
      <c r="EB184">
        <v>100.218</v>
      </c>
      <c r="EC184">
        <v>100.604</v>
      </c>
    </row>
    <row r="185" spans="1:133" x14ac:dyDescent="0.35">
      <c r="A185">
        <v>169</v>
      </c>
      <c r="B185">
        <v>1584031294</v>
      </c>
      <c r="C185">
        <v>1717.9000000953699</v>
      </c>
      <c r="D185" t="s">
        <v>576</v>
      </c>
      <c r="E185" t="s">
        <v>577</v>
      </c>
      <c r="F185" t="s">
        <v>233</v>
      </c>
      <c r="G185">
        <v>20200312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1584031285.8064499</v>
      </c>
      <c r="O185">
        <f t="shared" si="86"/>
        <v>7.9696654858802741E-5</v>
      </c>
      <c r="P185">
        <f t="shared" si="87"/>
        <v>-0.14678064121459522</v>
      </c>
      <c r="Q185">
        <f t="shared" si="88"/>
        <v>400.19851612903199</v>
      </c>
      <c r="R185">
        <f t="shared" si="89"/>
        <v>420.91218446589721</v>
      </c>
      <c r="S185">
        <f t="shared" si="90"/>
        <v>41.952682560247098</v>
      </c>
      <c r="T185">
        <f t="shared" si="91"/>
        <v>39.888133268338549</v>
      </c>
      <c r="U185">
        <f t="shared" si="92"/>
        <v>8.8268948622268334E-3</v>
      </c>
      <c r="V185">
        <f t="shared" si="93"/>
        <v>2.2523437592119104</v>
      </c>
      <c r="W185">
        <f t="shared" si="94"/>
        <v>8.8077219162193132E-3</v>
      </c>
      <c r="X185">
        <f t="shared" si="95"/>
        <v>5.5065453065357515E-3</v>
      </c>
      <c r="Y185">
        <f t="shared" si="96"/>
        <v>0</v>
      </c>
      <c r="Z185">
        <f t="shared" si="97"/>
        <v>27.772114973070106</v>
      </c>
      <c r="AA185">
        <f t="shared" si="98"/>
        <v>27.507238709677399</v>
      </c>
      <c r="AB185">
        <f t="shared" si="99"/>
        <v>3.6871844671524503</v>
      </c>
      <c r="AC185">
        <f t="shared" si="100"/>
        <v>75.049585864704454</v>
      </c>
      <c r="AD185">
        <f t="shared" si="101"/>
        <v>2.8147290901451396</v>
      </c>
      <c r="AE185">
        <f t="shared" si="102"/>
        <v>3.7504925013435639</v>
      </c>
      <c r="AF185">
        <f t="shared" si="103"/>
        <v>0.87245537700731068</v>
      </c>
      <c r="AG185">
        <f t="shared" si="104"/>
        <v>-3.5146224792732008</v>
      </c>
      <c r="AH185">
        <f t="shared" si="105"/>
        <v>35.368554980912606</v>
      </c>
      <c r="AI185">
        <f t="shared" si="106"/>
        <v>3.4110652870052744</v>
      </c>
      <c r="AJ185">
        <f t="shared" si="107"/>
        <v>35.264997788644678</v>
      </c>
      <c r="AK185">
        <v>-4.1246874443493703E-2</v>
      </c>
      <c r="AL185">
        <v>4.6303229987482299E-2</v>
      </c>
      <c r="AM185">
        <v>3.45941185925279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52456.730669778022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-0.14678064121459522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1584031285.8064499</v>
      </c>
      <c r="BY185">
        <v>400.19851612903199</v>
      </c>
      <c r="BZ185">
        <v>400.02619354838703</v>
      </c>
      <c r="CA185">
        <v>28.240238709677399</v>
      </c>
      <c r="CB185">
        <v>28.124074193548399</v>
      </c>
      <c r="CC185">
        <v>400.01545161290301</v>
      </c>
      <c r="CD185">
        <v>99.470880645161301</v>
      </c>
      <c r="CE185">
        <v>0.19998683870967701</v>
      </c>
      <c r="CF185">
        <v>27.7985096774194</v>
      </c>
      <c r="CG185">
        <v>27.507238709677399</v>
      </c>
      <c r="CH185">
        <v>999.9</v>
      </c>
      <c r="CI185">
        <v>0</v>
      </c>
      <c r="CJ185">
        <v>0</v>
      </c>
      <c r="CK185">
        <v>9999.7951612903198</v>
      </c>
      <c r="CL185">
        <v>0</v>
      </c>
      <c r="CM185">
        <v>0.21165100000000001</v>
      </c>
      <c r="CN185">
        <v>0</v>
      </c>
      <c r="CO185">
        <v>0</v>
      </c>
      <c r="CP185">
        <v>0</v>
      </c>
      <c r="CQ185">
        <v>0</v>
      </c>
      <c r="CR185">
        <v>1.9419354838709699</v>
      </c>
      <c r="CS185">
        <v>0</v>
      </c>
      <c r="CT185">
        <v>425.638709677419</v>
      </c>
      <c r="CU185">
        <v>-1.58387096774194</v>
      </c>
      <c r="CV185">
        <v>37.899000000000001</v>
      </c>
      <c r="CW185">
        <v>43.0741935483871</v>
      </c>
      <c r="CX185">
        <v>40.4754516129032</v>
      </c>
      <c r="CY185">
        <v>41.883000000000003</v>
      </c>
      <c r="CZ185">
        <v>38.862806451612897</v>
      </c>
      <c r="DA185">
        <v>0</v>
      </c>
      <c r="DB185">
        <v>0</v>
      </c>
      <c r="DC185">
        <v>0</v>
      </c>
      <c r="DD185">
        <v>14295.7000000477</v>
      </c>
      <c r="DE185">
        <v>2.8961538461538501</v>
      </c>
      <c r="DF185">
        <v>-41.138461723899397</v>
      </c>
      <c r="DG185">
        <v>-41.644443768455602</v>
      </c>
      <c r="DH185">
        <v>423.41923076923098</v>
      </c>
      <c r="DI185">
        <v>15</v>
      </c>
      <c r="DJ185">
        <v>100</v>
      </c>
      <c r="DK185">
        <v>100</v>
      </c>
      <c r="DL185">
        <v>2.012</v>
      </c>
      <c r="DM185">
        <v>0.315</v>
      </c>
      <c r="DN185">
        <v>2</v>
      </c>
      <c r="DO185">
        <v>403.13099999999997</v>
      </c>
      <c r="DP185">
        <v>600.17600000000004</v>
      </c>
      <c r="DQ185">
        <v>26.630500000000001</v>
      </c>
      <c r="DR185">
        <v>31.4893</v>
      </c>
      <c r="DS185">
        <v>30</v>
      </c>
      <c r="DT185">
        <v>31.498899999999999</v>
      </c>
      <c r="DU185">
        <v>31.549700000000001</v>
      </c>
      <c r="DV185">
        <v>20.9453</v>
      </c>
      <c r="DW185">
        <v>20.172899999999998</v>
      </c>
      <c r="DX185">
        <v>43.201900000000002</v>
      </c>
      <c r="DY185">
        <v>26.62</v>
      </c>
      <c r="DZ185">
        <v>400</v>
      </c>
      <c r="EA185">
        <v>28.046299999999999</v>
      </c>
      <c r="EB185">
        <v>100.217</v>
      </c>
      <c r="EC185">
        <v>100.604</v>
      </c>
    </row>
    <row r="186" spans="1:133" x14ac:dyDescent="0.35">
      <c r="A186">
        <v>170</v>
      </c>
      <c r="B186">
        <v>1584031304</v>
      </c>
      <c r="C186">
        <v>1727.9000000953699</v>
      </c>
      <c r="D186" t="s">
        <v>578</v>
      </c>
      <c r="E186" t="s">
        <v>579</v>
      </c>
      <c r="F186" t="s">
        <v>233</v>
      </c>
      <c r="G186">
        <v>20200312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1584031295.8064499</v>
      </c>
      <c r="O186">
        <f t="shared" si="86"/>
        <v>9.4615730553858539E-5</v>
      </c>
      <c r="P186">
        <f t="shared" si="87"/>
        <v>-0.16443054990927894</v>
      </c>
      <c r="Q186">
        <f t="shared" si="88"/>
        <v>400.20506451612903</v>
      </c>
      <c r="R186">
        <f t="shared" si="89"/>
        <v>419.4504344833984</v>
      </c>
      <c r="S186">
        <f t="shared" si="90"/>
        <v>41.806825545819869</v>
      </c>
      <c r="T186">
        <f t="shared" si="91"/>
        <v>39.888630310720551</v>
      </c>
      <c r="U186">
        <f t="shared" si="92"/>
        <v>1.0469606460074046E-2</v>
      </c>
      <c r="V186">
        <f t="shared" si="93"/>
        <v>2.2526448122481071</v>
      </c>
      <c r="W186">
        <f t="shared" si="94"/>
        <v>1.0442648547486074E-2</v>
      </c>
      <c r="X186">
        <f t="shared" si="95"/>
        <v>6.5290715742443908E-3</v>
      </c>
      <c r="Y186">
        <f t="shared" si="96"/>
        <v>0</v>
      </c>
      <c r="Z186">
        <f t="shared" si="97"/>
        <v>27.767742280851166</v>
      </c>
      <c r="AA186">
        <f t="shared" si="98"/>
        <v>27.511658064516102</v>
      </c>
      <c r="AB186">
        <f t="shared" si="99"/>
        <v>3.6881380061350053</v>
      </c>
      <c r="AC186">
        <f t="shared" si="100"/>
        <v>75.04183898628763</v>
      </c>
      <c r="AD186">
        <f t="shared" si="101"/>
        <v>2.8145313056572858</v>
      </c>
      <c r="AE186">
        <f t="shared" si="102"/>
        <v>3.7506161145272361</v>
      </c>
      <c r="AF186">
        <f t="shared" si="103"/>
        <v>0.87360670047771949</v>
      </c>
      <c r="AG186">
        <f t="shared" si="104"/>
        <v>-4.1725537174251617</v>
      </c>
      <c r="AH186">
        <f t="shared" si="105"/>
        <v>34.905133121358247</v>
      </c>
      <c r="AI186">
        <f t="shared" si="106"/>
        <v>3.3660050645649142</v>
      </c>
      <c r="AJ186">
        <f t="shared" si="107"/>
        <v>34.098584468497997</v>
      </c>
      <c r="AK186">
        <v>-4.1254987361526399E-2</v>
      </c>
      <c r="AL186">
        <v>4.6312337448704603E-2</v>
      </c>
      <c r="AM186">
        <v>3.4599503325708301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52466.51942589922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-0.16443054990927894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1584031295.8064499</v>
      </c>
      <c r="BY186">
        <v>400.20506451612903</v>
      </c>
      <c r="BZ186">
        <v>400.01522580645201</v>
      </c>
      <c r="CA186">
        <v>28.238364516129</v>
      </c>
      <c r="CB186">
        <v>28.100454838709702</v>
      </c>
      <c r="CC186">
        <v>400.01806451612902</v>
      </c>
      <c r="CD186">
        <v>99.470480645161302</v>
      </c>
      <c r="CE186">
        <v>0.19999793548387099</v>
      </c>
      <c r="CF186">
        <v>27.7990741935484</v>
      </c>
      <c r="CG186">
        <v>27.511658064516102</v>
      </c>
      <c r="CH186">
        <v>999.9</v>
      </c>
      <c r="CI186">
        <v>0</v>
      </c>
      <c r="CJ186">
        <v>0</v>
      </c>
      <c r="CK186">
        <v>10001.802258064499</v>
      </c>
      <c r="CL186">
        <v>0</v>
      </c>
      <c r="CM186">
        <v>0.21165100000000001</v>
      </c>
      <c r="CN186">
        <v>0</v>
      </c>
      <c r="CO186">
        <v>0</v>
      </c>
      <c r="CP186">
        <v>0</v>
      </c>
      <c r="CQ186">
        <v>0</v>
      </c>
      <c r="CR186">
        <v>4.1677419354838703</v>
      </c>
      <c r="CS186">
        <v>0</v>
      </c>
      <c r="CT186">
        <v>438.67096774193499</v>
      </c>
      <c r="CU186">
        <v>-1.6806451612903199</v>
      </c>
      <c r="CV186">
        <v>37.902999999999999</v>
      </c>
      <c r="CW186">
        <v>43.061999999999998</v>
      </c>
      <c r="CX186">
        <v>40.4694838709677</v>
      </c>
      <c r="CY186">
        <v>41.890999999999998</v>
      </c>
      <c r="CZ186">
        <v>38.852645161290297</v>
      </c>
      <c r="DA186">
        <v>0</v>
      </c>
      <c r="DB186">
        <v>0</v>
      </c>
      <c r="DC186">
        <v>0</v>
      </c>
      <c r="DD186">
        <v>14305.9000000954</v>
      </c>
      <c r="DE186">
        <v>3.8653846153846101</v>
      </c>
      <c r="DF186">
        <v>53.104273461404603</v>
      </c>
      <c r="DG186">
        <v>476.01709497758401</v>
      </c>
      <c r="DH186">
        <v>440.55</v>
      </c>
      <c r="DI186">
        <v>15</v>
      </c>
      <c r="DJ186">
        <v>100</v>
      </c>
      <c r="DK186">
        <v>100</v>
      </c>
      <c r="DL186">
        <v>2.012</v>
      </c>
      <c r="DM186">
        <v>0.315</v>
      </c>
      <c r="DN186">
        <v>2</v>
      </c>
      <c r="DO186">
        <v>403.04599999999999</v>
      </c>
      <c r="DP186">
        <v>600.33799999999997</v>
      </c>
      <c r="DQ186">
        <v>26.608699999999999</v>
      </c>
      <c r="DR186">
        <v>31.488199999999999</v>
      </c>
      <c r="DS186">
        <v>30</v>
      </c>
      <c r="DT186">
        <v>31.4983</v>
      </c>
      <c r="DU186">
        <v>31.549199999999999</v>
      </c>
      <c r="DV186">
        <v>20.9465</v>
      </c>
      <c r="DW186">
        <v>20.172899999999998</v>
      </c>
      <c r="DX186">
        <v>43.201900000000002</v>
      </c>
      <c r="DY186">
        <v>26.596900000000002</v>
      </c>
      <c r="DZ186">
        <v>400</v>
      </c>
      <c r="EA186">
        <v>28.0504</v>
      </c>
      <c r="EB186">
        <v>100.21599999999999</v>
      </c>
      <c r="EC186">
        <v>100.604</v>
      </c>
    </row>
    <row r="187" spans="1:133" x14ac:dyDescent="0.35">
      <c r="A187">
        <v>171</v>
      </c>
      <c r="B187">
        <v>1584031314</v>
      </c>
      <c r="C187">
        <v>1737.9000000953699</v>
      </c>
      <c r="D187" t="s">
        <v>580</v>
      </c>
      <c r="E187" t="s">
        <v>581</v>
      </c>
      <c r="F187" t="s">
        <v>233</v>
      </c>
      <c r="G187">
        <v>20200312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1584031305.8064499</v>
      </c>
      <c r="O187">
        <f t="shared" si="86"/>
        <v>9.2703105673546556E-5</v>
      </c>
      <c r="P187">
        <f t="shared" si="87"/>
        <v>-0.16710509572816085</v>
      </c>
      <c r="Q187">
        <f t="shared" si="88"/>
        <v>400.18696774193597</v>
      </c>
      <c r="R187">
        <f t="shared" si="89"/>
        <v>420.41702841910183</v>
      </c>
      <c r="S187">
        <f t="shared" si="90"/>
        <v>41.903165788578129</v>
      </c>
      <c r="T187">
        <f t="shared" si="91"/>
        <v>39.886825989840901</v>
      </c>
      <c r="U187">
        <f t="shared" si="92"/>
        <v>1.0230130666341647E-2</v>
      </c>
      <c r="V187">
        <f t="shared" si="93"/>
        <v>2.2526814952557666</v>
      </c>
      <c r="W187">
        <f t="shared" si="94"/>
        <v>1.0204390670483159E-2</v>
      </c>
      <c r="X187">
        <f t="shared" si="95"/>
        <v>6.3800513652298753E-3</v>
      </c>
      <c r="Y187">
        <f t="shared" si="96"/>
        <v>0</v>
      </c>
      <c r="Z187">
        <f t="shared" si="97"/>
        <v>27.770718099337017</v>
      </c>
      <c r="AA187">
        <f t="shared" si="98"/>
        <v>27.517854838709699</v>
      </c>
      <c r="AB187">
        <f t="shared" si="99"/>
        <v>3.6894754111773351</v>
      </c>
      <c r="AC187">
        <f t="shared" si="100"/>
        <v>75.005281574673134</v>
      </c>
      <c r="AD187">
        <f t="shared" si="101"/>
        <v>2.8135448466390169</v>
      </c>
      <c r="AE187">
        <f t="shared" si="102"/>
        <v>3.7511289706151314</v>
      </c>
      <c r="AF187">
        <f t="shared" si="103"/>
        <v>0.87593056453831819</v>
      </c>
      <c r="AG187">
        <f t="shared" si="104"/>
        <v>-4.0882069602034035</v>
      </c>
      <c r="AH187">
        <f t="shared" si="105"/>
        <v>34.437544612060698</v>
      </c>
      <c r="AI187">
        <f t="shared" si="106"/>
        <v>3.3210014975384299</v>
      </c>
      <c r="AJ187">
        <f t="shared" si="107"/>
        <v>33.670339149395723</v>
      </c>
      <c r="AK187">
        <v>-4.1255975979600103E-2</v>
      </c>
      <c r="AL187">
        <v>4.6313447259099999E-2</v>
      </c>
      <c r="AM187">
        <v>3.4600159469667702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52467.316839278865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-0.16710509572816085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1584031305.8064499</v>
      </c>
      <c r="BY187">
        <v>400.18696774193597</v>
      </c>
      <c r="BZ187">
        <v>399.99196774193501</v>
      </c>
      <c r="CA187">
        <v>28.2284677419355</v>
      </c>
      <c r="CB187">
        <v>28.093345161290301</v>
      </c>
      <c r="CC187">
        <v>400.02006451612903</v>
      </c>
      <c r="CD187">
        <v>99.470483870967797</v>
      </c>
      <c r="CE187">
        <v>0.19999319354838699</v>
      </c>
      <c r="CF187">
        <v>27.801416129032301</v>
      </c>
      <c r="CG187">
        <v>27.517854838709699</v>
      </c>
      <c r="CH187">
        <v>999.9</v>
      </c>
      <c r="CI187">
        <v>0</v>
      </c>
      <c r="CJ187">
        <v>0</v>
      </c>
      <c r="CK187">
        <v>10002.0416129032</v>
      </c>
      <c r="CL187">
        <v>0</v>
      </c>
      <c r="CM187">
        <v>0.21165100000000001</v>
      </c>
      <c r="CN187">
        <v>0</v>
      </c>
      <c r="CO187">
        <v>0</v>
      </c>
      <c r="CP187">
        <v>0</v>
      </c>
      <c r="CQ187">
        <v>0</v>
      </c>
      <c r="CR187">
        <v>3.6967741935483902</v>
      </c>
      <c r="CS187">
        <v>0</v>
      </c>
      <c r="CT187">
        <v>507.95483870967797</v>
      </c>
      <c r="CU187">
        <v>-1.4225806451612899</v>
      </c>
      <c r="CV187">
        <v>37.912999999999997</v>
      </c>
      <c r="CW187">
        <v>43.060032258064503</v>
      </c>
      <c r="CX187">
        <v>40.463451612903199</v>
      </c>
      <c r="CY187">
        <v>41.896999999999998</v>
      </c>
      <c r="CZ187">
        <v>38.8546774193548</v>
      </c>
      <c r="DA187">
        <v>0</v>
      </c>
      <c r="DB187">
        <v>0</v>
      </c>
      <c r="DC187">
        <v>0</v>
      </c>
      <c r="DD187">
        <v>14316.1000001431</v>
      </c>
      <c r="DE187">
        <v>4.0307692307692298</v>
      </c>
      <c r="DF187">
        <v>-32.9777780541868</v>
      </c>
      <c r="DG187">
        <v>60.157265090765499</v>
      </c>
      <c r="DH187">
        <v>510.72307692307697</v>
      </c>
      <c r="DI187">
        <v>15</v>
      </c>
      <c r="DJ187">
        <v>100</v>
      </c>
      <c r="DK187">
        <v>100</v>
      </c>
      <c r="DL187">
        <v>2.012</v>
      </c>
      <c r="DM187">
        <v>0.315</v>
      </c>
      <c r="DN187">
        <v>2</v>
      </c>
      <c r="DO187">
        <v>402.976</v>
      </c>
      <c r="DP187">
        <v>600.26700000000005</v>
      </c>
      <c r="DQ187">
        <v>26.575800000000001</v>
      </c>
      <c r="DR187">
        <v>31.485499999999998</v>
      </c>
      <c r="DS187">
        <v>30.0002</v>
      </c>
      <c r="DT187">
        <v>31.495799999999999</v>
      </c>
      <c r="DU187">
        <v>31.546399999999998</v>
      </c>
      <c r="DV187">
        <v>20.9453</v>
      </c>
      <c r="DW187">
        <v>20.172899999999998</v>
      </c>
      <c r="DX187">
        <v>43.201900000000002</v>
      </c>
      <c r="DY187">
        <v>26.557200000000002</v>
      </c>
      <c r="DZ187">
        <v>400</v>
      </c>
      <c r="EA187">
        <v>28.052199999999999</v>
      </c>
      <c r="EB187">
        <v>100.217</v>
      </c>
      <c r="EC187">
        <v>100.60599999999999</v>
      </c>
    </row>
    <row r="188" spans="1:133" x14ac:dyDescent="0.35">
      <c r="A188">
        <v>172</v>
      </c>
      <c r="B188">
        <v>1584031324</v>
      </c>
      <c r="C188">
        <v>1747.9000000953699</v>
      </c>
      <c r="D188" t="s">
        <v>582</v>
      </c>
      <c r="E188" t="s">
        <v>583</v>
      </c>
      <c r="F188" t="s">
        <v>233</v>
      </c>
      <c r="G188">
        <v>20200312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1584031315.8064499</v>
      </c>
      <c r="O188">
        <f t="shared" si="86"/>
        <v>8.182961413889823E-5</v>
      </c>
      <c r="P188">
        <f t="shared" si="87"/>
        <v>-0.1658303580600031</v>
      </c>
      <c r="Q188">
        <f t="shared" si="88"/>
        <v>400.19709677419399</v>
      </c>
      <c r="R188">
        <f t="shared" si="89"/>
        <v>423.69417305932672</v>
      </c>
      <c r="S188">
        <f t="shared" si="90"/>
        <v>42.230012314705725</v>
      </c>
      <c r="T188">
        <f t="shared" si="91"/>
        <v>39.888035757143314</v>
      </c>
      <c r="U188">
        <f t="shared" si="92"/>
        <v>9.0137176798520211E-3</v>
      </c>
      <c r="V188">
        <f t="shared" si="93"/>
        <v>2.2521475310261789</v>
      </c>
      <c r="W188">
        <f t="shared" si="94"/>
        <v>8.9937238019999165E-3</v>
      </c>
      <c r="X188">
        <f t="shared" si="95"/>
        <v>5.6228700160520844E-3</v>
      </c>
      <c r="Y188">
        <f t="shared" si="96"/>
        <v>0</v>
      </c>
      <c r="Z188">
        <f t="shared" si="97"/>
        <v>27.77442583252995</v>
      </c>
      <c r="AA188">
        <f t="shared" si="98"/>
        <v>27.5202548387097</v>
      </c>
      <c r="AB188">
        <f t="shared" si="99"/>
        <v>3.6899934995406989</v>
      </c>
      <c r="AC188">
        <f t="shared" si="100"/>
        <v>74.982724200464105</v>
      </c>
      <c r="AD188">
        <f t="shared" si="101"/>
        <v>2.812717230678202</v>
      </c>
      <c r="AE188">
        <f t="shared" si="102"/>
        <v>3.7511536966281533</v>
      </c>
      <c r="AF188">
        <f t="shared" si="103"/>
        <v>0.87727626886249688</v>
      </c>
      <c r="AG188">
        <f t="shared" si="104"/>
        <v>-3.6086859835254121</v>
      </c>
      <c r="AH188">
        <f t="shared" si="105"/>
        <v>34.151687502948235</v>
      </c>
      <c r="AI188">
        <f t="shared" si="106"/>
        <v>3.29425685909347</v>
      </c>
      <c r="AJ188">
        <f t="shared" si="107"/>
        <v>33.837258378516296</v>
      </c>
      <c r="AK188">
        <v>-4.1241586923931699E-2</v>
      </c>
      <c r="AL188">
        <v>4.6297294283561698E-2</v>
      </c>
      <c r="AM188">
        <v>3.4590608945863499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52449.756088829665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-0.1658303580600031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1584031315.8064499</v>
      </c>
      <c r="BY188">
        <v>400.19709677419399</v>
      </c>
      <c r="BZ188">
        <v>399.99748387096798</v>
      </c>
      <c r="CA188">
        <v>28.2200225806452</v>
      </c>
      <c r="CB188">
        <v>28.1007483870968</v>
      </c>
      <c r="CC188">
        <v>400.02138709677399</v>
      </c>
      <c r="CD188">
        <v>99.470961290322606</v>
      </c>
      <c r="CE188">
        <v>0.200016032258065</v>
      </c>
      <c r="CF188">
        <v>27.801529032258099</v>
      </c>
      <c r="CG188">
        <v>27.5202548387097</v>
      </c>
      <c r="CH188">
        <v>999.9</v>
      </c>
      <c r="CI188">
        <v>0</v>
      </c>
      <c r="CJ188">
        <v>0</v>
      </c>
      <c r="CK188">
        <v>9998.5051612903208</v>
      </c>
      <c r="CL188">
        <v>0</v>
      </c>
      <c r="CM188">
        <v>0.21165100000000001</v>
      </c>
      <c r="CN188">
        <v>0</v>
      </c>
      <c r="CO188">
        <v>0</v>
      </c>
      <c r="CP188">
        <v>0</v>
      </c>
      <c r="CQ188">
        <v>0</v>
      </c>
      <c r="CR188">
        <v>2.5645161290322598</v>
      </c>
      <c r="CS188">
        <v>0</v>
      </c>
      <c r="CT188">
        <v>516.70000000000005</v>
      </c>
      <c r="CU188">
        <v>-2.0322580645161299</v>
      </c>
      <c r="CV188">
        <v>37.917000000000002</v>
      </c>
      <c r="CW188">
        <v>43.094580645161301</v>
      </c>
      <c r="CX188">
        <v>40.535935483871</v>
      </c>
      <c r="CY188">
        <v>41.902999999999999</v>
      </c>
      <c r="CZ188">
        <v>38.858741935483899</v>
      </c>
      <c r="DA188">
        <v>0</v>
      </c>
      <c r="DB188">
        <v>0</v>
      </c>
      <c r="DC188">
        <v>0</v>
      </c>
      <c r="DD188">
        <v>14325.7000000477</v>
      </c>
      <c r="DE188">
        <v>3.6</v>
      </c>
      <c r="DF188">
        <v>20.9162389616057</v>
      </c>
      <c r="DG188">
        <v>-9.9418806256606107</v>
      </c>
      <c r="DH188">
        <v>515.51538461538496</v>
      </c>
      <c r="DI188">
        <v>15</v>
      </c>
      <c r="DJ188">
        <v>100</v>
      </c>
      <c r="DK188">
        <v>100</v>
      </c>
      <c r="DL188">
        <v>2.012</v>
      </c>
      <c r="DM188">
        <v>0.315</v>
      </c>
      <c r="DN188">
        <v>2</v>
      </c>
      <c r="DO188">
        <v>402.93799999999999</v>
      </c>
      <c r="DP188">
        <v>600.43499999999995</v>
      </c>
      <c r="DQ188">
        <v>26.5304</v>
      </c>
      <c r="DR188">
        <v>31.485499999999998</v>
      </c>
      <c r="DS188">
        <v>30.0001</v>
      </c>
      <c r="DT188">
        <v>31.4941</v>
      </c>
      <c r="DU188">
        <v>31.546399999999998</v>
      </c>
      <c r="DV188">
        <v>20.945</v>
      </c>
      <c r="DW188">
        <v>20.172899999999998</v>
      </c>
      <c r="DX188">
        <v>43.201900000000002</v>
      </c>
      <c r="DY188">
        <v>26.515699999999999</v>
      </c>
      <c r="DZ188">
        <v>400</v>
      </c>
      <c r="EA188">
        <v>28.052199999999999</v>
      </c>
      <c r="EB188">
        <v>100.21899999999999</v>
      </c>
      <c r="EC188">
        <v>100.604</v>
      </c>
    </row>
    <row r="189" spans="1:133" x14ac:dyDescent="0.35">
      <c r="A189">
        <v>173</v>
      </c>
      <c r="B189">
        <v>1584031334</v>
      </c>
      <c r="C189">
        <v>1757.9000000953699</v>
      </c>
      <c r="D189" t="s">
        <v>584</v>
      </c>
      <c r="E189" t="s">
        <v>585</v>
      </c>
      <c r="F189" t="s">
        <v>233</v>
      </c>
      <c r="G189">
        <v>20200312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1584031325.8064499</v>
      </c>
      <c r="O189">
        <f t="shared" si="86"/>
        <v>7.2875243987002229E-5</v>
      </c>
      <c r="P189">
        <f t="shared" si="87"/>
        <v>-0.18747599667073331</v>
      </c>
      <c r="Q189">
        <f t="shared" si="88"/>
        <v>400.21870967741899</v>
      </c>
      <c r="R189">
        <f t="shared" si="89"/>
        <v>431.61131394793665</v>
      </c>
      <c r="S189">
        <f t="shared" si="90"/>
        <v>43.018666663809761</v>
      </c>
      <c r="T189">
        <f t="shared" si="91"/>
        <v>39.889768196182494</v>
      </c>
      <c r="U189">
        <f t="shared" si="92"/>
        <v>8.0239274280053622E-3</v>
      </c>
      <c r="V189">
        <f t="shared" si="93"/>
        <v>2.2515646830528624</v>
      </c>
      <c r="W189">
        <f t="shared" si="94"/>
        <v>8.0080752288433765E-3</v>
      </c>
      <c r="X189">
        <f t="shared" si="95"/>
        <v>5.0064686367747337E-3</v>
      </c>
      <c r="Y189">
        <f t="shared" si="96"/>
        <v>0</v>
      </c>
      <c r="Z189">
        <f t="shared" si="97"/>
        <v>27.773382646183542</v>
      </c>
      <c r="AA189">
        <f t="shared" si="98"/>
        <v>27.518783870967699</v>
      </c>
      <c r="AB189">
        <f t="shared" si="99"/>
        <v>3.6896759539806414</v>
      </c>
      <c r="AC189">
        <f t="shared" si="100"/>
        <v>74.987584686893939</v>
      </c>
      <c r="AD189">
        <f t="shared" si="101"/>
        <v>2.8122421936495203</v>
      </c>
      <c r="AE189">
        <f t="shared" si="102"/>
        <v>3.7502770697200947</v>
      </c>
      <c r="AF189">
        <f t="shared" si="103"/>
        <v>0.87743376033112108</v>
      </c>
      <c r="AG189">
        <f t="shared" si="104"/>
        <v>-3.2137982598267985</v>
      </c>
      <c r="AH189">
        <f t="shared" si="105"/>
        <v>33.835467587762182</v>
      </c>
      <c r="AI189">
        <f t="shared" si="106"/>
        <v>3.2645101203721989</v>
      </c>
      <c r="AJ189">
        <f t="shared" si="107"/>
        <v>33.88617944830758</v>
      </c>
      <c r="AK189">
        <v>-4.1225884098797197E-2</v>
      </c>
      <c r="AL189">
        <v>4.6279666486705201E-2</v>
      </c>
      <c r="AM189">
        <v>3.4580185116893301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52431.27552417187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-0.18747599667073331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1584031325.8064499</v>
      </c>
      <c r="BY189">
        <v>400.21870967741899</v>
      </c>
      <c r="BZ189">
        <v>399.981258064516</v>
      </c>
      <c r="CA189">
        <v>28.2155548387097</v>
      </c>
      <c r="CB189">
        <v>28.109332258064502</v>
      </c>
      <c r="CC189">
        <v>400.02245161290301</v>
      </c>
      <c r="CD189">
        <v>99.469916129032299</v>
      </c>
      <c r="CE189">
        <v>0.20000741935483901</v>
      </c>
      <c r="CF189">
        <v>27.797525806451599</v>
      </c>
      <c r="CG189">
        <v>27.518783870967699</v>
      </c>
      <c r="CH189">
        <v>999.9</v>
      </c>
      <c r="CI189">
        <v>0</v>
      </c>
      <c r="CJ189">
        <v>0</v>
      </c>
      <c r="CK189">
        <v>9994.8032258064504</v>
      </c>
      <c r="CL189">
        <v>0</v>
      </c>
      <c r="CM189">
        <v>0.21165100000000001</v>
      </c>
      <c r="CN189">
        <v>0</v>
      </c>
      <c r="CO189">
        <v>0</v>
      </c>
      <c r="CP189">
        <v>0</v>
      </c>
      <c r="CQ189">
        <v>0</v>
      </c>
      <c r="CR189">
        <v>4.76451612903226</v>
      </c>
      <c r="CS189">
        <v>0</v>
      </c>
      <c r="CT189">
        <v>521.20645161290304</v>
      </c>
      <c r="CU189">
        <v>-2.04516129032258</v>
      </c>
      <c r="CV189">
        <v>37.943129032258</v>
      </c>
      <c r="CW189">
        <v>43.1148387096774</v>
      </c>
      <c r="CX189">
        <v>40.674935483871003</v>
      </c>
      <c r="CY189">
        <v>41.935000000000002</v>
      </c>
      <c r="CZ189">
        <v>38.876967741935502</v>
      </c>
      <c r="DA189">
        <v>0</v>
      </c>
      <c r="DB189">
        <v>0</v>
      </c>
      <c r="DC189">
        <v>0</v>
      </c>
      <c r="DD189">
        <v>14335.9000000954</v>
      </c>
      <c r="DE189">
        <v>4.0769230769230802</v>
      </c>
      <c r="DF189">
        <v>4.60170993138947</v>
      </c>
      <c r="DG189">
        <v>90.003418424987004</v>
      </c>
      <c r="DH189">
        <v>521.83846153846105</v>
      </c>
      <c r="DI189">
        <v>15</v>
      </c>
      <c r="DJ189">
        <v>100</v>
      </c>
      <c r="DK189">
        <v>100</v>
      </c>
      <c r="DL189">
        <v>2.012</v>
      </c>
      <c r="DM189">
        <v>0.315</v>
      </c>
      <c r="DN189">
        <v>2</v>
      </c>
      <c r="DO189">
        <v>403.012</v>
      </c>
      <c r="DP189">
        <v>600.30100000000004</v>
      </c>
      <c r="DQ189">
        <v>26.491</v>
      </c>
      <c r="DR189">
        <v>31.485499999999998</v>
      </c>
      <c r="DS189">
        <v>30.0002</v>
      </c>
      <c r="DT189">
        <v>31.492999999999999</v>
      </c>
      <c r="DU189">
        <v>31.543600000000001</v>
      </c>
      <c r="DV189">
        <v>20.945900000000002</v>
      </c>
      <c r="DW189">
        <v>20.172899999999998</v>
      </c>
      <c r="DX189">
        <v>43.201900000000002</v>
      </c>
      <c r="DY189">
        <v>26.4758</v>
      </c>
      <c r="DZ189">
        <v>400</v>
      </c>
      <c r="EA189">
        <v>28.052199999999999</v>
      </c>
      <c r="EB189">
        <v>100.218</v>
      </c>
      <c r="EC189">
        <v>100.604</v>
      </c>
    </row>
    <row r="190" spans="1:133" x14ac:dyDescent="0.35">
      <c r="A190">
        <v>174</v>
      </c>
      <c r="B190">
        <v>1584031344</v>
      </c>
      <c r="C190">
        <v>1767.9000000953699</v>
      </c>
      <c r="D190" t="s">
        <v>586</v>
      </c>
      <c r="E190" t="s">
        <v>587</v>
      </c>
      <c r="F190" t="s">
        <v>233</v>
      </c>
      <c r="G190">
        <v>20200312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1584031335.8064499</v>
      </c>
      <c r="O190">
        <f t="shared" si="86"/>
        <v>6.4440766267846375E-5</v>
      </c>
      <c r="P190">
        <f t="shared" si="87"/>
        <v>-0.18209434447447989</v>
      </c>
      <c r="Q190">
        <f t="shared" si="88"/>
        <v>400.21687096774201</v>
      </c>
      <c r="R190">
        <f t="shared" si="89"/>
        <v>435.25005956904261</v>
      </c>
      <c r="S190">
        <f t="shared" si="90"/>
        <v>43.380947102792952</v>
      </c>
      <c r="T190">
        <f t="shared" si="91"/>
        <v>39.889223510474608</v>
      </c>
      <c r="U190">
        <f t="shared" si="92"/>
        <v>7.09763109321657E-3</v>
      </c>
      <c r="V190">
        <f t="shared" si="93"/>
        <v>2.2519283176346088</v>
      </c>
      <c r="W190">
        <f t="shared" si="94"/>
        <v>7.0852265909105852E-3</v>
      </c>
      <c r="X190">
        <f t="shared" si="95"/>
        <v>4.429379284964681E-3</v>
      </c>
      <c r="Y190">
        <f t="shared" si="96"/>
        <v>0</v>
      </c>
      <c r="Z190">
        <f t="shared" si="97"/>
        <v>27.768238000670831</v>
      </c>
      <c r="AA190">
        <f t="shared" si="98"/>
        <v>27.515154838709702</v>
      </c>
      <c r="AB190">
        <f t="shared" si="99"/>
        <v>3.6888926376478635</v>
      </c>
      <c r="AC190">
        <f t="shared" si="100"/>
        <v>75.014754448119206</v>
      </c>
      <c r="AD190">
        <f t="shared" si="101"/>
        <v>2.8119569307039445</v>
      </c>
      <c r="AE190">
        <f t="shared" si="102"/>
        <v>3.7485384727196784</v>
      </c>
      <c r="AF190">
        <f t="shared" si="103"/>
        <v>0.87693570694391898</v>
      </c>
      <c r="AG190">
        <f t="shared" si="104"/>
        <v>-2.8418377924120253</v>
      </c>
      <c r="AH190">
        <f t="shared" si="105"/>
        <v>33.317319965048604</v>
      </c>
      <c r="AI190">
        <f t="shared" si="106"/>
        <v>3.2138136278091261</v>
      </c>
      <c r="AJ190">
        <f t="shared" si="107"/>
        <v>33.689295800445706</v>
      </c>
      <c r="AK190">
        <v>-4.1235680544208703E-2</v>
      </c>
      <c r="AL190">
        <v>4.6290663854895303E-2</v>
      </c>
      <c r="AM190">
        <v>3.4586688340967502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52444.592825637519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-0.18209434447447989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1584031335.8064499</v>
      </c>
      <c r="BY190">
        <v>400.21687096774201</v>
      </c>
      <c r="BZ190">
        <v>399.98241935483901</v>
      </c>
      <c r="CA190">
        <v>28.212948387096802</v>
      </c>
      <c r="CB190">
        <v>28.1190161290323</v>
      </c>
      <c r="CC190">
        <v>400.00764516128999</v>
      </c>
      <c r="CD190">
        <v>99.469058064516105</v>
      </c>
      <c r="CE190">
        <v>0.19996241935483899</v>
      </c>
      <c r="CF190">
        <v>27.7895838709677</v>
      </c>
      <c r="CG190">
        <v>27.515154838709702</v>
      </c>
      <c r="CH190">
        <v>999.9</v>
      </c>
      <c r="CI190">
        <v>0</v>
      </c>
      <c r="CJ190">
        <v>0</v>
      </c>
      <c r="CK190">
        <v>9997.2645161290293</v>
      </c>
      <c r="CL190">
        <v>0</v>
      </c>
      <c r="CM190">
        <v>0.21165100000000001</v>
      </c>
      <c r="CN190">
        <v>0</v>
      </c>
      <c r="CO190">
        <v>0</v>
      </c>
      <c r="CP190">
        <v>0</v>
      </c>
      <c r="CQ190">
        <v>0</v>
      </c>
      <c r="CR190">
        <v>3.6129032258064502</v>
      </c>
      <c r="CS190">
        <v>0</v>
      </c>
      <c r="CT190">
        <v>473.53225806451599</v>
      </c>
      <c r="CU190">
        <v>-2.0322580645161299</v>
      </c>
      <c r="CV190">
        <v>37.963419354838699</v>
      </c>
      <c r="CW190">
        <v>43.116870967741903</v>
      </c>
      <c r="CX190">
        <v>40.686999999999998</v>
      </c>
      <c r="CY190">
        <v>41.936999999999998</v>
      </c>
      <c r="CZ190">
        <v>38.889000000000003</v>
      </c>
      <c r="DA190">
        <v>0</v>
      </c>
      <c r="DB190">
        <v>0</v>
      </c>
      <c r="DC190">
        <v>0</v>
      </c>
      <c r="DD190">
        <v>14346.1000001431</v>
      </c>
      <c r="DE190">
        <v>2.7076923076923101</v>
      </c>
      <c r="DF190">
        <v>-33.6957264604766</v>
      </c>
      <c r="DG190">
        <v>-1087.5521373767799</v>
      </c>
      <c r="DH190">
        <v>462.53461538461499</v>
      </c>
      <c r="DI190">
        <v>15</v>
      </c>
      <c r="DJ190">
        <v>100</v>
      </c>
      <c r="DK190">
        <v>100</v>
      </c>
      <c r="DL190">
        <v>2.012</v>
      </c>
      <c r="DM190">
        <v>0.315</v>
      </c>
      <c r="DN190">
        <v>2</v>
      </c>
      <c r="DO190">
        <v>402.94499999999999</v>
      </c>
      <c r="DP190">
        <v>600.40599999999995</v>
      </c>
      <c r="DQ190">
        <v>26.4574</v>
      </c>
      <c r="DR190">
        <v>31.485499999999998</v>
      </c>
      <c r="DS190">
        <v>30.0001</v>
      </c>
      <c r="DT190">
        <v>31.492999999999999</v>
      </c>
      <c r="DU190">
        <v>31.543600000000001</v>
      </c>
      <c r="DV190">
        <v>20.949200000000001</v>
      </c>
      <c r="DW190">
        <v>20.172899999999998</v>
      </c>
      <c r="DX190">
        <v>43.201900000000002</v>
      </c>
      <c r="DY190">
        <v>26.4482</v>
      </c>
      <c r="DZ190">
        <v>400</v>
      </c>
      <c r="EA190">
        <v>28.052199999999999</v>
      </c>
      <c r="EB190">
        <v>100.21599999999999</v>
      </c>
      <c r="EC190">
        <v>100.602</v>
      </c>
    </row>
    <row r="191" spans="1:133" x14ac:dyDescent="0.35">
      <c r="A191">
        <v>175</v>
      </c>
      <c r="B191">
        <v>1584031354</v>
      </c>
      <c r="C191">
        <v>1777.9000000953699</v>
      </c>
      <c r="D191" t="s">
        <v>588</v>
      </c>
      <c r="E191" t="s">
        <v>589</v>
      </c>
      <c r="F191" t="s">
        <v>233</v>
      </c>
      <c r="G191">
        <v>20200312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1584031345.8064499</v>
      </c>
      <c r="O191">
        <f t="shared" si="86"/>
        <v>7.7938186450122863E-5</v>
      </c>
      <c r="P191">
        <f t="shared" si="87"/>
        <v>-0.13693489717963753</v>
      </c>
      <c r="Q191">
        <f t="shared" si="88"/>
        <v>400.19564516128997</v>
      </c>
      <c r="R191">
        <f t="shared" si="89"/>
        <v>419.7705941405826</v>
      </c>
      <c r="S191">
        <f t="shared" si="90"/>
        <v>41.838230147884715</v>
      </c>
      <c r="T191">
        <f t="shared" si="91"/>
        <v>39.887209204634772</v>
      </c>
      <c r="U191">
        <f t="shared" si="92"/>
        <v>8.5964676982807839E-3</v>
      </c>
      <c r="V191">
        <f t="shared" si="93"/>
        <v>2.2522834880763285</v>
      </c>
      <c r="W191">
        <f t="shared" si="94"/>
        <v>8.5782811115207563E-3</v>
      </c>
      <c r="X191">
        <f t="shared" si="95"/>
        <v>5.3630564488282833E-3</v>
      </c>
      <c r="Y191">
        <f t="shared" si="96"/>
        <v>0</v>
      </c>
      <c r="Z191">
        <f t="shared" si="97"/>
        <v>27.750789781320275</v>
      </c>
      <c r="AA191">
        <f t="shared" si="98"/>
        <v>27.510587096774199</v>
      </c>
      <c r="AB191">
        <f t="shared" si="99"/>
        <v>3.6879069097809438</v>
      </c>
      <c r="AC191">
        <f t="shared" si="100"/>
        <v>75.06974670366256</v>
      </c>
      <c r="AD191">
        <f t="shared" si="101"/>
        <v>2.8118862622438106</v>
      </c>
      <c r="AE191">
        <f t="shared" si="102"/>
        <v>3.7456983481557722</v>
      </c>
      <c r="AF191">
        <f t="shared" si="103"/>
        <v>0.87602064753713327</v>
      </c>
      <c r="AG191">
        <f t="shared" si="104"/>
        <v>-3.4370740224504184</v>
      </c>
      <c r="AH191">
        <f t="shared" si="105"/>
        <v>32.301037040307058</v>
      </c>
      <c r="AI191">
        <f t="shared" si="106"/>
        <v>3.1150180977318351</v>
      </c>
      <c r="AJ191">
        <f t="shared" si="107"/>
        <v>31.978981115588475</v>
      </c>
      <c r="AK191">
        <v>-4.1245250346889202E-2</v>
      </c>
      <c r="AL191">
        <v>4.6301406796764998E-2</v>
      </c>
      <c r="AM191">
        <v>3.4593040597837499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52458.535750487092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-0.13693489717963753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1584031345.8064499</v>
      </c>
      <c r="BY191">
        <v>400.19564516128997</v>
      </c>
      <c r="BZ191">
        <v>400.03703225806402</v>
      </c>
      <c r="CA191">
        <v>28.212167741935499</v>
      </c>
      <c r="CB191">
        <v>28.0985612903226</v>
      </c>
      <c r="CC191">
        <v>400.00922580645198</v>
      </c>
      <c r="CD191">
        <v>99.469290322580605</v>
      </c>
      <c r="CE191">
        <v>0.19998316129032301</v>
      </c>
      <c r="CF191">
        <v>27.776603225806401</v>
      </c>
      <c r="CG191">
        <v>27.510587096774199</v>
      </c>
      <c r="CH191">
        <v>999.9</v>
      </c>
      <c r="CI191">
        <v>0</v>
      </c>
      <c r="CJ191">
        <v>0</v>
      </c>
      <c r="CK191">
        <v>9999.5612903225792</v>
      </c>
      <c r="CL191">
        <v>0</v>
      </c>
      <c r="CM191">
        <v>0.21165100000000001</v>
      </c>
      <c r="CN191">
        <v>0</v>
      </c>
      <c r="CO191">
        <v>0</v>
      </c>
      <c r="CP191">
        <v>0</v>
      </c>
      <c r="CQ191">
        <v>0</v>
      </c>
      <c r="CR191">
        <v>1.1451612903225801</v>
      </c>
      <c r="CS191">
        <v>0</v>
      </c>
      <c r="CT191">
        <v>269.83548387096801</v>
      </c>
      <c r="CU191">
        <v>-2.3387096774193501</v>
      </c>
      <c r="CV191">
        <v>37.987806451612897</v>
      </c>
      <c r="CW191">
        <v>43.120935483871001</v>
      </c>
      <c r="CX191">
        <v>40.686999999999998</v>
      </c>
      <c r="CY191">
        <v>41.936999999999998</v>
      </c>
      <c r="CZ191">
        <v>38.890999999999998</v>
      </c>
      <c r="DA191">
        <v>0</v>
      </c>
      <c r="DB191">
        <v>0</v>
      </c>
      <c r="DC191">
        <v>0</v>
      </c>
      <c r="DD191">
        <v>14355.7000000477</v>
      </c>
      <c r="DE191">
        <v>1.23461538461538</v>
      </c>
      <c r="DF191">
        <v>14.7999999929336</v>
      </c>
      <c r="DG191">
        <v>-1203.25469986638</v>
      </c>
      <c r="DH191">
        <v>255.69230769230799</v>
      </c>
      <c r="DI191">
        <v>15</v>
      </c>
      <c r="DJ191">
        <v>100</v>
      </c>
      <c r="DK191">
        <v>100</v>
      </c>
      <c r="DL191">
        <v>2.012</v>
      </c>
      <c r="DM191">
        <v>0.315</v>
      </c>
      <c r="DN191">
        <v>2</v>
      </c>
      <c r="DO191">
        <v>402.90499999999997</v>
      </c>
      <c r="DP191">
        <v>600.25900000000001</v>
      </c>
      <c r="DQ191">
        <v>26.435700000000001</v>
      </c>
      <c r="DR191">
        <v>31.488199999999999</v>
      </c>
      <c r="DS191">
        <v>30.0002</v>
      </c>
      <c r="DT191">
        <v>31.492999999999999</v>
      </c>
      <c r="DU191">
        <v>31.543600000000001</v>
      </c>
      <c r="DV191">
        <v>20.943100000000001</v>
      </c>
      <c r="DW191">
        <v>20.444700000000001</v>
      </c>
      <c r="DX191">
        <v>43.201900000000002</v>
      </c>
      <c r="DY191">
        <v>26.4314</v>
      </c>
      <c r="DZ191">
        <v>400</v>
      </c>
      <c r="EA191">
        <v>28.052199999999999</v>
      </c>
      <c r="EB191">
        <v>100.215</v>
      </c>
      <c r="EC191">
        <v>100.605</v>
      </c>
    </row>
    <row r="192" spans="1:133" x14ac:dyDescent="0.35">
      <c r="A192">
        <v>176</v>
      </c>
      <c r="B192">
        <v>1584031364</v>
      </c>
      <c r="C192">
        <v>1787.9000000953699</v>
      </c>
      <c r="D192" t="s">
        <v>590</v>
      </c>
      <c r="E192" t="s">
        <v>591</v>
      </c>
      <c r="F192" t="s">
        <v>233</v>
      </c>
      <c r="G192">
        <v>20200312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1584031355.8064499</v>
      </c>
      <c r="O192">
        <f t="shared" si="86"/>
        <v>1.1368009684968365E-4</v>
      </c>
      <c r="P192">
        <f t="shared" si="87"/>
        <v>-0.13324147970022801</v>
      </c>
      <c r="Q192">
        <f t="shared" si="88"/>
        <v>400.20006451612898</v>
      </c>
      <c r="R192">
        <f t="shared" si="89"/>
        <v>411.34413149752157</v>
      </c>
      <c r="S192">
        <f t="shared" si="90"/>
        <v>40.99840108479345</v>
      </c>
      <c r="T192">
        <f t="shared" si="91"/>
        <v>39.887679202957891</v>
      </c>
      <c r="U192">
        <f t="shared" si="92"/>
        <v>1.2540337581464217E-2</v>
      </c>
      <c r="V192">
        <f t="shared" si="93"/>
        <v>2.2519940215131351</v>
      </c>
      <c r="W192">
        <f t="shared" si="94"/>
        <v>1.2501671484123962E-2</v>
      </c>
      <c r="X192">
        <f t="shared" si="95"/>
        <v>7.8170086778343393E-3</v>
      </c>
      <c r="Y192">
        <f t="shared" si="96"/>
        <v>0</v>
      </c>
      <c r="Z192">
        <f t="shared" si="97"/>
        <v>27.728689097946109</v>
      </c>
      <c r="AA192">
        <f t="shared" si="98"/>
        <v>27.5064483870968</v>
      </c>
      <c r="AB192">
        <f t="shared" si="99"/>
        <v>3.6870139664371187</v>
      </c>
      <c r="AC192">
        <f t="shared" si="100"/>
        <v>75.070801893359956</v>
      </c>
      <c r="AD192">
        <f t="shared" si="101"/>
        <v>2.8102418702598384</v>
      </c>
      <c r="AE192">
        <f t="shared" si="102"/>
        <v>3.74345524409325</v>
      </c>
      <c r="AF192">
        <f t="shared" si="103"/>
        <v>0.87677209617728025</v>
      </c>
      <c r="AG192">
        <f t="shared" si="104"/>
        <v>-5.013292271071049</v>
      </c>
      <c r="AH192">
        <f t="shared" si="105"/>
        <v>31.553937845103693</v>
      </c>
      <c r="AI192">
        <f t="shared" si="106"/>
        <v>3.0431425346996481</v>
      </c>
      <c r="AJ192">
        <f t="shared" si="107"/>
        <v>29.583788108732293</v>
      </c>
      <c r="AK192">
        <v>-4.1237450783077403E-2</v>
      </c>
      <c r="AL192">
        <v>4.6292651103106902E-2</v>
      </c>
      <c r="AM192">
        <v>3.4587863430852801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52450.810919796451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-0.13324147970022801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1584031355.8064499</v>
      </c>
      <c r="BY192">
        <v>400.20006451612898</v>
      </c>
      <c r="BZ192">
        <v>400.068451612903</v>
      </c>
      <c r="CA192">
        <v>28.195648387096799</v>
      </c>
      <c r="CB192">
        <v>28.0299451612903</v>
      </c>
      <c r="CC192">
        <v>400.02170967741898</v>
      </c>
      <c r="CD192">
        <v>99.469348387096801</v>
      </c>
      <c r="CE192">
        <v>0.19999887096774199</v>
      </c>
      <c r="CF192">
        <v>27.7663451612903</v>
      </c>
      <c r="CG192">
        <v>27.5064483870968</v>
      </c>
      <c r="CH192">
        <v>999.9</v>
      </c>
      <c r="CI192">
        <v>0</v>
      </c>
      <c r="CJ192">
        <v>0</v>
      </c>
      <c r="CK192">
        <v>9997.6645161290307</v>
      </c>
      <c r="CL192">
        <v>0</v>
      </c>
      <c r="CM192">
        <v>0.21165100000000001</v>
      </c>
      <c r="CN192">
        <v>0</v>
      </c>
      <c r="CO192">
        <v>0</v>
      </c>
      <c r="CP192">
        <v>0</v>
      </c>
      <c r="CQ192">
        <v>0</v>
      </c>
      <c r="CR192">
        <v>3.7677419354838699</v>
      </c>
      <c r="CS192">
        <v>0</v>
      </c>
      <c r="CT192">
        <v>159.58709677419401</v>
      </c>
      <c r="CU192">
        <v>-1.71612903225806</v>
      </c>
      <c r="CV192">
        <v>37.995935483871001</v>
      </c>
      <c r="CW192">
        <v>43.125</v>
      </c>
      <c r="CX192">
        <v>40.686999999999998</v>
      </c>
      <c r="CY192">
        <v>41.945129032258102</v>
      </c>
      <c r="CZ192">
        <v>38.911000000000001</v>
      </c>
      <c r="DA192">
        <v>0</v>
      </c>
      <c r="DB192">
        <v>0</v>
      </c>
      <c r="DC192">
        <v>0</v>
      </c>
      <c r="DD192">
        <v>14365.9000000954</v>
      </c>
      <c r="DE192">
        <v>3.5538461538461501</v>
      </c>
      <c r="DF192">
        <v>-7.76068352207594</v>
      </c>
      <c r="DG192">
        <v>-98.126496147984994</v>
      </c>
      <c r="DH192">
        <v>157.83076923076899</v>
      </c>
      <c r="DI192">
        <v>15</v>
      </c>
      <c r="DJ192">
        <v>100</v>
      </c>
      <c r="DK192">
        <v>100</v>
      </c>
      <c r="DL192">
        <v>2.012</v>
      </c>
      <c r="DM192">
        <v>0.315</v>
      </c>
      <c r="DN192">
        <v>2</v>
      </c>
      <c r="DO192">
        <v>402.93099999999998</v>
      </c>
      <c r="DP192">
        <v>600.19000000000005</v>
      </c>
      <c r="DQ192">
        <v>26.421299999999999</v>
      </c>
      <c r="DR192">
        <v>31.489899999999999</v>
      </c>
      <c r="DS192">
        <v>30.0001</v>
      </c>
      <c r="DT192">
        <v>31.492999999999999</v>
      </c>
      <c r="DU192">
        <v>31.545100000000001</v>
      </c>
      <c r="DV192">
        <v>20.939299999999999</v>
      </c>
      <c r="DW192">
        <v>20.444700000000001</v>
      </c>
      <c r="DX192">
        <v>43.201900000000002</v>
      </c>
      <c r="DY192">
        <v>26.418399999999998</v>
      </c>
      <c r="DZ192">
        <v>400</v>
      </c>
      <c r="EA192">
        <v>28.052199999999999</v>
      </c>
      <c r="EB192">
        <v>100.217</v>
      </c>
      <c r="EC192">
        <v>100.604</v>
      </c>
    </row>
    <row r="193" spans="1:133" x14ac:dyDescent="0.35">
      <c r="A193">
        <v>177</v>
      </c>
      <c r="B193">
        <v>1584031374</v>
      </c>
      <c r="C193">
        <v>1797.9000000953699</v>
      </c>
      <c r="D193" t="s">
        <v>592</v>
      </c>
      <c r="E193" t="s">
        <v>593</v>
      </c>
      <c r="F193" t="s">
        <v>233</v>
      </c>
      <c r="G193">
        <v>20200312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1584031365.8064499</v>
      </c>
      <c r="O193">
        <f t="shared" si="86"/>
        <v>1.1032003778259723E-4</v>
      </c>
      <c r="P193">
        <f t="shared" si="87"/>
        <v>-0.15692618576416259</v>
      </c>
      <c r="Q193">
        <f t="shared" si="88"/>
        <v>400.18164516129002</v>
      </c>
      <c r="R193">
        <f t="shared" si="89"/>
        <v>414.96275771801157</v>
      </c>
      <c r="S193">
        <f t="shared" si="90"/>
        <v>41.359004123821414</v>
      </c>
      <c r="T193">
        <f t="shared" si="91"/>
        <v>39.885782530274099</v>
      </c>
      <c r="U193">
        <f t="shared" si="92"/>
        <v>1.2150654127163157E-2</v>
      </c>
      <c r="V193">
        <f t="shared" si="93"/>
        <v>2.2519552448612639</v>
      </c>
      <c r="W193">
        <f t="shared" si="94"/>
        <v>1.2114349366042268E-2</v>
      </c>
      <c r="X193">
        <f t="shared" si="95"/>
        <v>7.5747210957601606E-3</v>
      </c>
      <c r="Y193">
        <f t="shared" si="96"/>
        <v>0</v>
      </c>
      <c r="Z193">
        <f t="shared" si="97"/>
        <v>27.723323902555197</v>
      </c>
      <c r="AA193">
        <f t="shared" si="98"/>
        <v>27.5005290322581</v>
      </c>
      <c r="AB193">
        <f t="shared" si="99"/>
        <v>3.6857371696121559</v>
      </c>
      <c r="AC193">
        <f t="shared" si="100"/>
        <v>75.030208789717278</v>
      </c>
      <c r="AD193">
        <f t="shared" si="101"/>
        <v>2.8076600105264937</v>
      </c>
      <c r="AE193">
        <f t="shared" si="102"/>
        <v>3.7420394475981751</v>
      </c>
      <c r="AF193">
        <f t="shared" si="103"/>
        <v>0.8780771590856622</v>
      </c>
      <c r="AG193">
        <f t="shared" si="104"/>
        <v>-4.8651136662125376</v>
      </c>
      <c r="AH193">
        <f t="shared" si="105"/>
        <v>31.485641355757167</v>
      </c>
      <c r="AI193">
        <f t="shared" si="106"/>
        <v>3.0364203123861739</v>
      </c>
      <c r="AJ193">
        <f t="shared" si="107"/>
        <v>29.656948001930804</v>
      </c>
      <c r="AK193">
        <v>-4.1236406030318799E-2</v>
      </c>
      <c r="AL193">
        <v>4.62914782766101E-2</v>
      </c>
      <c r="AM193">
        <v>3.4587169922930801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52450.663130972411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-0.15692618576416259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1584031365.8064499</v>
      </c>
      <c r="BY193">
        <v>400.18164516129002</v>
      </c>
      <c r="BZ193">
        <v>400.01248387096803</v>
      </c>
      <c r="CA193">
        <v>28.169787096774201</v>
      </c>
      <c r="CB193">
        <v>28.008974193548401</v>
      </c>
      <c r="CC193">
        <v>400.01396774193501</v>
      </c>
      <c r="CD193">
        <v>99.4692193548387</v>
      </c>
      <c r="CE193">
        <v>0.199975903225806</v>
      </c>
      <c r="CF193">
        <v>27.759867741935501</v>
      </c>
      <c r="CG193">
        <v>27.5005290322581</v>
      </c>
      <c r="CH193">
        <v>999.9</v>
      </c>
      <c r="CI193">
        <v>0</v>
      </c>
      <c r="CJ193">
        <v>0</v>
      </c>
      <c r="CK193">
        <v>9997.4241935483897</v>
      </c>
      <c r="CL193">
        <v>0</v>
      </c>
      <c r="CM193">
        <v>0.21165100000000001</v>
      </c>
      <c r="CN193">
        <v>0</v>
      </c>
      <c r="CO193">
        <v>0</v>
      </c>
      <c r="CP193">
        <v>0</v>
      </c>
      <c r="CQ193">
        <v>0</v>
      </c>
      <c r="CR193">
        <v>0.41935483870967799</v>
      </c>
      <c r="CS193">
        <v>0</v>
      </c>
      <c r="CT193">
        <v>151.00322580645201</v>
      </c>
      <c r="CU193">
        <v>-2.1645161290322599</v>
      </c>
      <c r="CV193">
        <v>38</v>
      </c>
      <c r="CW193">
        <v>43.133000000000003</v>
      </c>
      <c r="CX193">
        <v>40.686999999999998</v>
      </c>
      <c r="CY193">
        <v>41.975612903225802</v>
      </c>
      <c r="CZ193">
        <v>38.924999999999997</v>
      </c>
      <c r="DA193">
        <v>0</v>
      </c>
      <c r="DB193">
        <v>0</v>
      </c>
      <c r="DC193">
        <v>0</v>
      </c>
      <c r="DD193">
        <v>14376.1000001431</v>
      </c>
      <c r="DE193">
        <v>0.68846153846153901</v>
      </c>
      <c r="DF193">
        <v>-3.4700850683794902</v>
      </c>
      <c r="DG193">
        <v>11.972649336233999</v>
      </c>
      <c r="DH193">
        <v>151.953846153846</v>
      </c>
      <c r="DI193">
        <v>15</v>
      </c>
      <c r="DJ193">
        <v>100</v>
      </c>
      <c r="DK193">
        <v>100</v>
      </c>
      <c r="DL193">
        <v>2.012</v>
      </c>
      <c r="DM193">
        <v>0.315</v>
      </c>
      <c r="DN193">
        <v>2</v>
      </c>
      <c r="DO193">
        <v>402.96800000000002</v>
      </c>
      <c r="DP193">
        <v>600.01499999999999</v>
      </c>
      <c r="DQ193">
        <v>26.5121</v>
      </c>
      <c r="DR193">
        <v>31.493400000000001</v>
      </c>
      <c r="DS193">
        <v>29.9998</v>
      </c>
      <c r="DT193">
        <v>31.494599999999998</v>
      </c>
      <c r="DU193">
        <v>31.546399999999998</v>
      </c>
      <c r="DV193">
        <v>20.9407</v>
      </c>
      <c r="DW193">
        <v>20.444700000000001</v>
      </c>
      <c r="DX193">
        <v>43.201900000000002</v>
      </c>
      <c r="DY193">
        <v>26.524899999999999</v>
      </c>
      <c r="DZ193">
        <v>400</v>
      </c>
      <c r="EA193">
        <v>28.0581</v>
      </c>
      <c r="EB193">
        <v>100.218</v>
      </c>
      <c r="EC193">
        <v>100.602</v>
      </c>
    </row>
    <row r="194" spans="1:133" x14ac:dyDescent="0.35">
      <c r="A194">
        <v>178</v>
      </c>
      <c r="B194">
        <v>1584031384</v>
      </c>
      <c r="C194">
        <v>1807.9000000953699</v>
      </c>
      <c r="D194" t="s">
        <v>594</v>
      </c>
      <c r="E194" t="s">
        <v>595</v>
      </c>
      <c r="F194" t="s">
        <v>233</v>
      </c>
      <c r="G194">
        <v>20200312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1584031375.8064499</v>
      </c>
      <c r="O194">
        <f t="shared" si="86"/>
        <v>1.0581672235063981E-4</v>
      </c>
      <c r="P194">
        <f t="shared" si="87"/>
        <v>-0.17127487484335771</v>
      </c>
      <c r="Q194">
        <f t="shared" si="88"/>
        <v>400.16545161290298</v>
      </c>
      <c r="R194">
        <f t="shared" si="89"/>
        <v>417.79035731037089</v>
      </c>
      <c r="S194">
        <f t="shared" si="90"/>
        <v>41.640966274025438</v>
      </c>
      <c r="T194">
        <f t="shared" si="91"/>
        <v>39.884300302948652</v>
      </c>
      <c r="U194">
        <f t="shared" si="92"/>
        <v>1.1648314974775665E-2</v>
      </c>
      <c r="V194">
        <f t="shared" si="93"/>
        <v>2.2539158610215058</v>
      </c>
      <c r="W194">
        <f t="shared" si="94"/>
        <v>1.1614974511837517E-2</v>
      </c>
      <c r="X194">
        <f t="shared" si="95"/>
        <v>7.2623465723157445E-3</v>
      </c>
      <c r="Y194">
        <f t="shared" si="96"/>
        <v>0</v>
      </c>
      <c r="Z194">
        <f t="shared" si="97"/>
        <v>27.719743290289177</v>
      </c>
      <c r="AA194">
        <f t="shared" si="98"/>
        <v>27.497461290322601</v>
      </c>
      <c r="AB194">
        <f t="shared" si="99"/>
        <v>3.6850756136478426</v>
      </c>
      <c r="AC194">
        <f t="shared" si="100"/>
        <v>75.024763883485392</v>
      </c>
      <c r="AD194">
        <f t="shared" si="101"/>
        <v>2.8066201844402552</v>
      </c>
      <c r="AE194">
        <f t="shared" si="102"/>
        <v>3.7409250481600709</v>
      </c>
      <c r="AF194">
        <f t="shared" si="103"/>
        <v>0.87845542920758746</v>
      </c>
      <c r="AG194">
        <f t="shared" si="104"/>
        <v>-4.6665174556632154</v>
      </c>
      <c r="AH194">
        <f t="shared" si="105"/>
        <v>31.266107647273422</v>
      </c>
      <c r="AI194">
        <f t="shared" si="106"/>
        <v>3.0125032059903711</v>
      </c>
      <c r="AJ194">
        <f t="shared" si="107"/>
        <v>29.612093397600578</v>
      </c>
      <c r="AK194">
        <v>-4.1289251026341803E-2</v>
      </c>
      <c r="AL194">
        <v>4.6350801414121699E-2</v>
      </c>
      <c r="AM194">
        <v>3.4622240894850802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52516.022090116916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-0.17127487484335771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1584031375.8064499</v>
      </c>
      <c r="BY194">
        <v>400.16545161290298</v>
      </c>
      <c r="BZ194">
        <v>399.97206451612902</v>
      </c>
      <c r="CA194">
        <v>28.159261290322601</v>
      </c>
      <c r="CB194">
        <v>28.005012903225801</v>
      </c>
      <c r="CC194">
        <v>400.01845161290299</v>
      </c>
      <c r="CD194">
        <v>99.469561290322602</v>
      </c>
      <c r="CE194">
        <v>0.19996325806451601</v>
      </c>
      <c r="CF194">
        <v>27.754767741935499</v>
      </c>
      <c r="CG194">
        <v>27.497461290322601</v>
      </c>
      <c r="CH194">
        <v>999.9</v>
      </c>
      <c r="CI194">
        <v>0</v>
      </c>
      <c r="CJ194">
        <v>0</v>
      </c>
      <c r="CK194">
        <v>10010.2016129032</v>
      </c>
      <c r="CL194">
        <v>0</v>
      </c>
      <c r="CM194">
        <v>0.21165100000000001</v>
      </c>
      <c r="CN194">
        <v>0</v>
      </c>
      <c r="CO194">
        <v>0</v>
      </c>
      <c r="CP194">
        <v>0</v>
      </c>
      <c r="CQ194">
        <v>0</v>
      </c>
      <c r="CR194">
        <v>0.69032258064516205</v>
      </c>
      <c r="CS194">
        <v>0</v>
      </c>
      <c r="CT194">
        <v>224.13548387096799</v>
      </c>
      <c r="CU194">
        <v>-1.9935483870967701</v>
      </c>
      <c r="CV194">
        <v>38</v>
      </c>
      <c r="CW194">
        <v>43.143000000000001</v>
      </c>
      <c r="CX194">
        <v>40.686999999999998</v>
      </c>
      <c r="CY194">
        <v>41.9796774193548</v>
      </c>
      <c r="CZ194">
        <v>38.933</v>
      </c>
      <c r="DA194">
        <v>0</v>
      </c>
      <c r="DB194">
        <v>0</v>
      </c>
      <c r="DC194">
        <v>0</v>
      </c>
      <c r="DD194">
        <v>14385.7000000477</v>
      </c>
      <c r="DE194">
        <v>0.55769230769230804</v>
      </c>
      <c r="DF194">
        <v>10.6905983392534</v>
      </c>
      <c r="DG194">
        <v>899.32307514695799</v>
      </c>
      <c r="DH194">
        <v>228.61538461538501</v>
      </c>
      <c r="DI194">
        <v>15</v>
      </c>
      <c r="DJ194">
        <v>100</v>
      </c>
      <c r="DK194">
        <v>100</v>
      </c>
      <c r="DL194">
        <v>2.012</v>
      </c>
      <c r="DM194">
        <v>0.315</v>
      </c>
      <c r="DN194">
        <v>2</v>
      </c>
      <c r="DO194">
        <v>403.084</v>
      </c>
      <c r="DP194">
        <v>599.99400000000003</v>
      </c>
      <c r="DQ194">
        <v>26.536000000000001</v>
      </c>
      <c r="DR194">
        <v>31.496600000000001</v>
      </c>
      <c r="DS194">
        <v>30.000299999999999</v>
      </c>
      <c r="DT194">
        <v>31.495799999999999</v>
      </c>
      <c r="DU194">
        <v>31.546399999999998</v>
      </c>
      <c r="DV194">
        <v>20.941500000000001</v>
      </c>
      <c r="DW194">
        <v>20.444700000000001</v>
      </c>
      <c r="DX194">
        <v>43.201900000000002</v>
      </c>
      <c r="DY194">
        <v>26.529499999999999</v>
      </c>
      <c r="DZ194">
        <v>400</v>
      </c>
      <c r="EA194">
        <v>28.065200000000001</v>
      </c>
      <c r="EB194">
        <v>100.214</v>
      </c>
      <c r="EC194">
        <v>100.604</v>
      </c>
    </row>
    <row r="195" spans="1:133" x14ac:dyDescent="0.35">
      <c r="A195">
        <v>179</v>
      </c>
      <c r="B195">
        <v>1584031394</v>
      </c>
      <c r="C195">
        <v>1817.9000000953699</v>
      </c>
      <c r="D195" t="s">
        <v>596</v>
      </c>
      <c r="E195" t="s">
        <v>597</v>
      </c>
      <c r="F195" t="s">
        <v>233</v>
      </c>
      <c r="G195">
        <v>20200312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1584031385.8064499</v>
      </c>
      <c r="O195">
        <f t="shared" si="86"/>
        <v>1.0335826627577405E-4</v>
      </c>
      <c r="P195">
        <f t="shared" si="87"/>
        <v>-0.15854912338558197</v>
      </c>
      <c r="Q195">
        <f t="shared" si="88"/>
        <v>400.16293548387102</v>
      </c>
      <c r="R195">
        <f t="shared" si="89"/>
        <v>416.57490012756716</v>
      </c>
      <c r="S195">
        <f t="shared" si="90"/>
        <v>41.519659582164792</v>
      </c>
      <c r="T195">
        <f t="shared" si="91"/>
        <v>39.883893277300729</v>
      </c>
      <c r="U195">
        <f t="shared" si="92"/>
        <v>1.1369272139917815E-2</v>
      </c>
      <c r="V195">
        <f t="shared" si="93"/>
        <v>2.2528670074060217</v>
      </c>
      <c r="W195">
        <f t="shared" si="94"/>
        <v>1.1337492832681918E-2</v>
      </c>
      <c r="X195">
        <f t="shared" si="95"/>
        <v>7.0887808111965303E-3</v>
      </c>
      <c r="Y195">
        <f t="shared" si="96"/>
        <v>0</v>
      </c>
      <c r="Z195">
        <f t="shared" si="97"/>
        <v>27.719258583866779</v>
      </c>
      <c r="AA195">
        <f t="shared" si="98"/>
        <v>27.497754838709699</v>
      </c>
      <c r="AB195">
        <f t="shared" si="99"/>
        <v>3.6851389126264427</v>
      </c>
      <c r="AC195">
        <f t="shared" si="100"/>
        <v>75.016317697969896</v>
      </c>
      <c r="AD195">
        <f t="shared" si="101"/>
        <v>2.8060938037339773</v>
      </c>
      <c r="AE195">
        <f t="shared" si="102"/>
        <v>3.740644555537703</v>
      </c>
      <c r="AF195">
        <f t="shared" si="103"/>
        <v>0.87904510889246534</v>
      </c>
      <c r="AG195">
        <f t="shared" si="104"/>
        <v>-4.558099542761636</v>
      </c>
      <c r="AH195">
        <f t="shared" si="105"/>
        <v>31.059970110969864</v>
      </c>
      <c r="AI195">
        <f t="shared" si="106"/>
        <v>2.994020228773151</v>
      </c>
      <c r="AJ195">
        <f t="shared" si="107"/>
        <v>29.495890796981378</v>
      </c>
      <c r="AK195">
        <v>-4.1260975811475399E-2</v>
      </c>
      <c r="AL195">
        <v>4.6319060008389402E-2</v>
      </c>
      <c r="AM195">
        <v>3.4603477765688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52481.749314021232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-0.15854912338558197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1584031385.8064499</v>
      </c>
      <c r="BY195">
        <v>400.16293548387102</v>
      </c>
      <c r="BZ195">
        <v>399.987161290323</v>
      </c>
      <c r="CA195">
        <v>28.154090322580601</v>
      </c>
      <c r="CB195">
        <v>28.003425806451599</v>
      </c>
      <c r="CC195">
        <v>400.02109677419298</v>
      </c>
      <c r="CD195">
        <v>99.469158064516094</v>
      </c>
      <c r="CE195">
        <v>0.19997603225806401</v>
      </c>
      <c r="CF195">
        <v>27.753483870967699</v>
      </c>
      <c r="CG195">
        <v>27.497754838709699</v>
      </c>
      <c r="CH195">
        <v>999.9</v>
      </c>
      <c r="CI195">
        <v>0</v>
      </c>
      <c r="CJ195">
        <v>0</v>
      </c>
      <c r="CK195">
        <v>10003.3870967742</v>
      </c>
      <c r="CL195">
        <v>0</v>
      </c>
      <c r="CM195">
        <v>0.21165100000000001</v>
      </c>
      <c r="CN195">
        <v>0</v>
      </c>
      <c r="CO195">
        <v>0</v>
      </c>
      <c r="CP195">
        <v>0</v>
      </c>
      <c r="CQ195">
        <v>0</v>
      </c>
      <c r="CR195">
        <v>2.3258064516129</v>
      </c>
      <c r="CS195">
        <v>0</v>
      </c>
      <c r="CT195">
        <v>329.20967741935499</v>
      </c>
      <c r="CU195">
        <v>-1.5387096774193501</v>
      </c>
      <c r="CV195">
        <v>38</v>
      </c>
      <c r="CW195">
        <v>43.134999999999998</v>
      </c>
      <c r="CX195">
        <v>40.686999999999998</v>
      </c>
      <c r="CY195">
        <v>41.9898387096774</v>
      </c>
      <c r="CZ195">
        <v>38.935000000000002</v>
      </c>
      <c r="DA195">
        <v>0</v>
      </c>
      <c r="DB195">
        <v>0</v>
      </c>
      <c r="DC195">
        <v>0</v>
      </c>
      <c r="DD195">
        <v>14395.9000000954</v>
      </c>
      <c r="DE195">
        <v>2.0423076923076899</v>
      </c>
      <c r="DF195">
        <v>20.126495853594999</v>
      </c>
      <c r="DG195">
        <v>163.22735082757501</v>
      </c>
      <c r="DH195">
        <v>334.33076923076902</v>
      </c>
      <c r="DI195">
        <v>15</v>
      </c>
      <c r="DJ195">
        <v>100</v>
      </c>
      <c r="DK195">
        <v>100</v>
      </c>
      <c r="DL195">
        <v>2.012</v>
      </c>
      <c r="DM195">
        <v>0.315</v>
      </c>
      <c r="DN195">
        <v>2</v>
      </c>
      <c r="DO195">
        <v>402.87099999999998</v>
      </c>
      <c r="DP195">
        <v>600.04399999999998</v>
      </c>
      <c r="DQ195">
        <v>26.532399999999999</v>
      </c>
      <c r="DR195">
        <v>31.499300000000002</v>
      </c>
      <c r="DS195">
        <v>30.000299999999999</v>
      </c>
      <c r="DT195">
        <v>31.4985</v>
      </c>
      <c r="DU195">
        <v>31.549199999999999</v>
      </c>
      <c r="DV195">
        <v>20.9453</v>
      </c>
      <c r="DW195">
        <v>20.444700000000001</v>
      </c>
      <c r="DX195">
        <v>43.201900000000002</v>
      </c>
      <c r="DY195">
        <v>26.531500000000001</v>
      </c>
      <c r="DZ195">
        <v>400</v>
      </c>
      <c r="EA195">
        <v>28.080100000000002</v>
      </c>
      <c r="EB195">
        <v>100.214</v>
      </c>
      <c r="EC195">
        <v>100.604</v>
      </c>
    </row>
    <row r="196" spans="1:133" x14ac:dyDescent="0.35">
      <c r="A196">
        <v>180</v>
      </c>
      <c r="B196">
        <v>1584031404</v>
      </c>
      <c r="C196">
        <v>1827.9000000953699</v>
      </c>
      <c r="D196" t="s">
        <v>598</v>
      </c>
      <c r="E196" t="s">
        <v>599</v>
      </c>
      <c r="F196" t="s">
        <v>233</v>
      </c>
      <c r="G196">
        <v>20200312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1584031395.8064499</v>
      </c>
      <c r="O196">
        <f t="shared" si="86"/>
        <v>9.2111051840417904E-5</v>
      </c>
      <c r="P196">
        <f t="shared" si="87"/>
        <v>-0.15895073786385139</v>
      </c>
      <c r="Q196">
        <f t="shared" si="88"/>
        <v>400.15096774193501</v>
      </c>
      <c r="R196">
        <f t="shared" si="89"/>
        <v>419.36497795175757</v>
      </c>
      <c r="S196">
        <f t="shared" si="90"/>
        <v>41.797759766524457</v>
      </c>
      <c r="T196">
        <f t="shared" si="91"/>
        <v>39.88271529422687</v>
      </c>
      <c r="U196">
        <f t="shared" si="92"/>
        <v>1.0114821600123511E-2</v>
      </c>
      <c r="V196">
        <f t="shared" si="93"/>
        <v>2.2519664518659237</v>
      </c>
      <c r="W196">
        <f t="shared" si="94"/>
        <v>1.008964985248856E-2</v>
      </c>
      <c r="X196">
        <f t="shared" si="95"/>
        <v>6.3082874767583594E-3</v>
      </c>
      <c r="Y196">
        <f t="shared" si="96"/>
        <v>0</v>
      </c>
      <c r="Z196">
        <f t="shared" si="97"/>
        <v>27.722823388441835</v>
      </c>
      <c r="AA196">
        <f t="shared" si="98"/>
        <v>27.498893548387102</v>
      </c>
      <c r="AB196">
        <f t="shared" si="99"/>
        <v>3.6853844659955088</v>
      </c>
      <c r="AC196">
        <f t="shared" si="100"/>
        <v>74.990539659487339</v>
      </c>
      <c r="AD196">
        <f t="shared" si="101"/>
        <v>2.805105228836124</v>
      </c>
      <c r="AE196">
        <f t="shared" si="102"/>
        <v>3.7406121379755124</v>
      </c>
      <c r="AF196">
        <f t="shared" si="103"/>
        <v>0.88027923715938483</v>
      </c>
      <c r="AG196">
        <f t="shared" si="104"/>
        <v>-4.0620973861624297</v>
      </c>
      <c r="AH196">
        <f t="shared" si="105"/>
        <v>30.891290409674845</v>
      </c>
      <c r="AI196">
        <f t="shared" si="106"/>
        <v>2.9789658925012423</v>
      </c>
      <c r="AJ196">
        <f t="shared" si="107"/>
        <v>29.808158916013657</v>
      </c>
      <c r="AK196">
        <v>-4.1236707977070602E-2</v>
      </c>
      <c r="AL196">
        <v>4.62918172382909E-2</v>
      </c>
      <c r="AM196">
        <v>3.4587370356107199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52452.169833759595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-0.15895073786385139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1584031395.8064499</v>
      </c>
      <c r="BY196">
        <v>400.15096774193501</v>
      </c>
      <c r="BZ196">
        <v>399.96783870967698</v>
      </c>
      <c r="CA196">
        <v>28.1441612903226</v>
      </c>
      <c r="CB196">
        <v>28.009890322580599</v>
      </c>
      <c r="CC196">
        <v>400.02093548387103</v>
      </c>
      <c r="CD196">
        <v>99.469177419354807</v>
      </c>
      <c r="CE196">
        <v>0.199993741935484</v>
      </c>
      <c r="CF196">
        <v>27.753335483870998</v>
      </c>
      <c r="CG196">
        <v>27.498893548387102</v>
      </c>
      <c r="CH196">
        <v>999.9</v>
      </c>
      <c r="CI196">
        <v>0</v>
      </c>
      <c r="CJ196">
        <v>0</v>
      </c>
      <c r="CK196">
        <v>9997.5016129032192</v>
      </c>
      <c r="CL196">
        <v>0</v>
      </c>
      <c r="CM196">
        <v>0.21165100000000001</v>
      </c>
      <c r="CN196">
        <v>0</v>
      </c>
      <c r="CO196">
        <v>0</v>
      </c>
      <c r="CP196">
        <v>0</v>
      </c>
      <c r="CQ196">
        <v>0</v>
      </c>
      <c r="CR196">
        <v>3.5580645161290301</v>
      </c>
      <c r="CS196">
        <v>0</v>
      </c>
      <c r="CT196">
        <v>436.52580645161299</v>
      </c>
      <c r="CU196">
        <v>-1.30645161290323</v>
      </c>
      <c r="CV196">
        <v>38</v>
      </c>
      <c r="CW196">
        <v>43.134999999999998</v>
      </c>
      <c r="CX196">
        <v>40.686999999999998</v>
      </c>
      <c r="CY196">
        <v>42</v>
      </c>
      <c r="CZ196">
        <v>38.936999999999998</v>
      </c>
      <c r="DA196">
        <v>0</v>
      </c>
      <c r="DB196">
        <v>0</v>
      </c>
      <c r="DC196">
        <v>0</v>
      </c>
      <c r="DD196">
        <v>14406.1000001431</v>
      </c>
      <c r="DE196">
        <v>3.1038461538461499</v>
      </c>
      <c r="DF196">
        <v>11.5726494650067</v>
      </c>
      <c r="DG196">
        <v>929.213674655727</v>
      </c>
      <c r="DH196">
        <v>449.02692307692303</v>
      </c>
      <c r="DI196">
        <v>15</v>
      </c>
      <c r="DJ196">
        <v>100</v>
      </c>
      <c r="DK196">
        <v>100</v>
      </c>
      <c r="DL196">
        <v>2.012</v>
      </c>
      <c r="DM196">
        <v>0.315</v>
      </c>
      <c r="DN196">
        <v>2</v>
      </c>
      <c r="DO196">
        <v>402.93900000000002</v>
      </c>
      <c r="DP196">
        <v>599.98099999999999</v>
      </c>
      <c r="DQ196">
        <v>26.533000000000001</v>
      </c>
      <c r="DR196">
        <v>31.503</v>
      </c>
      <c r="DS196">
        <v>30.0001</v>
      </c>
      <c r="DT196">
        <v>31.4985</v>
      </c>
      <c r="DU196">
        <v>31.549199999999999</v>
      </c>
      <c r="DV196">
        <v>20.9482</v>
      </c>
      <c r="DW196">
        <v>20.171500000000002</v>
      </c>
      <c r="DX196">
        <v>43.201900000000002</v>
      </c>
      <c r="DY196">
        <v>26.5321</v>
      </c>
      <c r="DZ196">
        <v>400</v>
      </c>
      <c r="EA196">
        <v>28.092600000000001</v>
      </c>
      <c r="EB196">
        <v>100.21299999999999</v>
      </c>
      <c r="EC196">
        <v>100.602</v>
      </c>
    </row>
    <row r="197" spans="1:133" x14ac:dyDescent="0.35">
      <c r="A197">
        <v>181</v>
      </c>
      <c r="B197">
        <v>1584031414</v>
      </c>
      <c r="C197">
        <v>1837.9000000953699</v>
      </c>
      <c r="D197" t="s">
        <v>600</v>
      </c>
      <c r="E197" t="s">
        <v>601</v>
      </c>
      <c r="F197" t="s">
        <v>233</v>
      </c>
      <c r="G197">
        <v>20200312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1584031405.8064499</v>
      </c>
      <c r="O197">
        <f t="shared" si="86"/>
        <v>6.9409465913321581E-5</v>
      </c>
      <c r="P197">
        <f t="shared" si="87"/>
        <v>-0.1448332633689407</v>
      </c>
      <c r="Q197">
        <f t="shared" si="88"/>
        <v>400.12248387096798</v>
      </c>
      <c r="R197">
        <f t="shared" si="89"/>
        <v>424.60600891943983</v>
      </c>
      <c r="S197">
        <f t="shared" si="90"/>
        <v>42.319772830541304</v>
      </c>
      <c r="T197">
        <f t="shared" si="91"/>
        <v>39.879540718002403</v>
      </c>
      <c r="U197">
        <f t="shared" si="92"/>
        <v>7.6066159150255065E-3</v>
      </c>
      <c r="V197">
        <f t="shared" si="93"/>
        <v>2.2519873236305519</v>
      </c>
      <c r="W197">
        <f t="shared" si="94"/>
        <v>7.5923708200756647E-3</v>
      </c>
      <c r="X197">
        <f t="shared" si="95"/>
        <v>4.746509378646591E-3</v>
      </c>
      <c r="Y197">
        <f t="shared" si="96"/>
        <v>0</v>
      </c>
      <c r="Z197">
        <f t="shared" si="97"/>
        <v>27.730895183434477</v>
      </c>
      <c r="AA197">
        <f t="shared" si="98"/>
        <v>27.5059096774194</v>
      </c>
      <c r="AB197">
        <f t="shared" si="99"/>
        <v>3.6868977515255672</v>
      </c>
      <c r="AC197">
        <f t="shared" si="100"/>
        <v>74.996164938520764</v>
      </c>
      <c r="AD197">
        <f t="shared" si="101"/>
        <v>2.8054060265863199</v>
      </c>
      <c r="AE197">
        <f t="shared" si="102"/>
        <v>3.7407326479775245</v>
      </c>
      <c r="AF197">
        <f t="shared" si="103"/>
        <v>0.88149172493924732</v>
      </c>
      <c r="AG197">
        <f t="shared" si="104"/>
        <v>-3.0609574467774818</v>
      </c>
      <c r="AH197">
        <f t="shared" si="105"/>
        <v>30.106725369981749</v>
      </c>
      <c r="AI197">
        <f t="shared" si="106"/>
        <v>2.9033899641145062</v>
      </c>
      <c r="AJ197">
        <f t="shared" si="107"/>
        <v>29.949157887318773</v>
      </c>
      <c r="AK197">
        <v>-4.1237270321997199E-2</v>
      </c>
      <c r="AL197">
        <v>4.6292448519735199E-2</v>
      </c>
      <c r="AM197">
        <v>3.4587743641040398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52452.741257009933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-0.1448332633689407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1584031405.8064499</v>
      </c>
      <c r="BY197">
        <v>400.12248387096798</v>
      </c>
      <c r="BZ197">
        <v>399.94690322580601</v>
      </c>
      <c r="CA197">
        <v>28.147416129032301</v>
      </c>
      <c r="CB197">
        <v>28.0462387096774</v>
      </c>
      <c r="CC197">
        <v>400.02464516128998</v>
      </c>
      <c r="CD197">
        <v>99.468319354838698</v>
      </c>
      <c r="CE197">
        <v>0.20001303225806499</v>
      </c>
      <c r="CF197">
        <v>27.7538870967742</v>
      </c>
      <c r="CG197">
        <v>27.5059096774194</v>
      </c>
      <c r="CH197">
        <v>999.9</v>
      </c>
      <c r="CI197">
        <v>0</v>
      </c>
      <c r="CJ197">
        <v>0</v>
      </c>
      <c r="CK197">
        <v>9997.7241935483908</v>
      </c>
      <c r="CL197">
        <v>0</v>
      </c>
      <c r="CM197">
        <v>0.21165100000000001</v>
      </c>
      <c r="CN197">
        <v>0</v>
      </c>
      <c r="CO197">
        <v>0</v>
      </c>
      <c r="CP197">
        <v>0</v>
      </c>
      <c r="CQ197">
        <v>0</v>
      </c>
      <c r="CR197">
        <v>4.1419354838709701</v>
      </c>
      <c r="CS197">
        <v>0</v>
      </c>
      <c r="CT197">
        <v>515.10645161290302</v>
      </c>
      <c r="CU197">
        <v>-1.4870967741935499</v>
      </c>
      <c r="CV197">
        <v>38</v>
      </c>
      <c r="CW197">
        <v>43.143000000000001</v>
      </c>
      <c r="CX197">
        <v>40.686999999999998</v>
      </c>
      <c r="CY197">
        <v>42</v>
      </c>
      <c r="CZ197">
        <v>38.936999999999998</v>
      </c>
      <c r="DA197">
        <v>0</v>
      </c>
      <c r="DB197">
        <v>0</v>
      </c>
      <c r="DC197">
        <v>0</v>
      </c>
      <c r="DD197">
        <v>14415.7000000477</v>
      </c>
      <c r="DE197">
        <v>3.4423076923076898</v>
      </c>
      <c r="DF197">
        <v>-8.2017095158217508</v>
      </c>
      <c r="DG197">
        <v>18.092307690971602</v>
      </c>
      <c r="DH197">
        <v>515.90769230769195</v>
      </c>
      <c r="DI197">
        <v>15</v>
      </c>
      <c r="DJ197">
        <v>100</v>
      </c>
      <c r="DK197">
        <v>100</v>
      </c>
      <c r="DL197">
        <v>2.012</v>
      </c>
      <c r="DM197">
        <v>0.315</v>
      </c>
      <c r="DN197">
        <v>2</v>
      </c>
      <c r="DO197">
        <v>402.97</v>
      </c>
      <c r="DP197">
        <v>599.98800000000006</v>
      </c>
      <c r="DQ197">
        <v>26.527899999999999</v>
      </c>
      <c r="DR197">
        <v>31.507200000000001</v>
      </c>
      <c r="DS197">
        <v>30.000299999999999</v>
      </c>
      <c r="DT197">
        <v>31.501300000000001</v>
      </c>
      <c r="DU197">
        <v>31.5519</v>
      </c>
      <c r="DV197">
        <v>20.950399999999998</v>
      </c>
      <c r="DW197">
        <v>20.171500000000002</v>
      </c>
      <c r="DX197">
        <v>43.201900000000002</v>
      </c>
      <c r="DY197">
        <v>26.5183</v>
      </c>
      <c r="DZ197">
        <v>400</v>
      </c>
      <c r="EA197">
        <v>28.084800000000001</v>
      </c>
      <c r="EB197">
        <v>100.211</v>
      </c>
      <c r="EC197">
        <v>100.599</v>
      </c>
    </row>
    <row r="198" spans="1:133" x14ac:dyDescent="0.35">
      <c r="A198">
        <v>182</v>
      </c>
      <c r="B198">
        <v>1584031424</v>
      </c>
      <c r="C198">
        <v>1847.9000000953699</v>
      </c>
      <c r="D198" t="s">
        <v>602</v>
      </c>
      <c r="E198" t="s">
        <v>603</v>
      </c>
      <c r="F198" t="s">
        <v>233</v>
      </c>
      <c r="G198">
        <v>20200312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1584031415.8064499</v>
      </c>
      <c r="O198">
        <f t="shared" si="86"/>
        <v>6.3633611046935021E-5</v>
      </c>
      <c r="P198">
        <f t="shared" si="87"/>
        <v>-0.119595815188276</v>
      </c>
      <c r="Q198">
        <f t="shared" si="88"/>
        <v>400.14364516129001</v>
      </c>
      <c r="R198">
        <f t="shared" si="89"/>
        <v>421.6239996147724</v>
      </c>
      <c r="S198">
        <f t="shared" si="90"/>
        <v>42.022776848272436</v>
      </c>
      <c r="T198">
        <f t="shared" si="91"/>
        <v>39.881854740789876</v>
      </c>
      <c r="U198">
        <f t="shared" si="92"/>
        <v>6.9710079756540692E-3</v>
      </c>
      <c r="V198">
        <f t="shared" si="93"/>
        <v>2.2529184689474313</v>
      </c>
      <c r="W198">
        <f t="shared" si="94"/>
        <v>6.9590469693172662E-3</v>
      </c>
      <c r="X198">
        <f t="shared" si="95"/>
        <v>4.3504772722131584E-3</v>
      </c>
      <c r="Y198">
        <f t="shared" si="96"/>
        <v>0</v>
      </c>
      <c r="Z198">
        <f t="shared" si="97"/>
        <v>27.736916458630983</v>
      </c>
      <c r="AA198">
        <f t="shared" si="98"/>
        <v>27.514241935483899</v>
      </c>
      <c r="AB198">
        <f t="shared" si="99"/>
        <v>3.6886956129192918</v>
      </c>
      <c r="AC198">
        <f t="shared" si="100"/>
        <v>75.021369665894085</v>
      </c>
      <c r="AD198">
        <f t="shared" si="101"/>
        <v>2.8070209295222894</v>
      </c>
      <c r="AE198">
        <f t="shared" si="102"/>
        <v>3.7416284746909998</v>
      </c>
      <c r="AF198">
        <f t="shared" si="103"/>
        <v>0.88167468339700239</v>
      </c>
      <c r="AG198">
        <f t="shared" si="104"/>
        <v>-2.8062422471698345</v>
      </c>
      <c r="AH198">
        <f t="shared" si="105"/>
        <v>29.605126539872931</v>
      </c>
      <c r="AI198">
        <f t="shared" si="106"/>
        <v>2.854014499960515</v>
      </c>
      <c r="AJ198">
        <f t="shared" si="107"/>
        <v>29.65289879266361</v>
      </c>
      <c r="AK198">
        <v>-4.1262362843722603E-2</v>
      </c>
      <c r="AL198">
        <v>4.6320617073597498E-2</v>
      </c>
      <c r="AM198">
        <v>3.4604398288798599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52482.648760080418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-0.119595815188276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1584031415.8064499</v>
      </c>
      <c r="BY198">
        <v>400.14364516129001</v>
      </c>
      <c r="BZ198">
        <v>400.00245161290297</v>
      </c>
      <c r="CA198">
        <v>28.163474193548399</v>
      </c>
      <c r="CB198">
        <v>28.070716129032299</v>
      </c>
      <c r="CC198">
        <v>400.01783870967699</v>
      </c>
      <c r="CD198">
        <v>99.468848387096799</v>
      </c>
      <c r="CE198">
        <v>0.199996096774194</v>
      </c>
      <c r="CF198">
        <v>27.757987096774201</v>
      </c>
      <c r="CG198">
        <v>27.514241935483899</v>
      </c>
      <c r="CH198">
        <v>999.9</v>
      </c>
      <c r="CI198">
        <v>0</v>
      </c>
      <c r="CJ198">
        <v>0</v>
      </c>
      <c r="CK198">
        <v>10003.754516129</v>
      </c>
      <c r="CL198">
        <v>0</v>
      </c>
      <c r="CM198">
        <v>0.21165100000000001</v>
      </c>
      <c r="CN198">
        <v>0</v>
      </c>
      <c r="CO198">
        <v>0</v>
      </c>
      <c r="CP198">
        <v>0</v>
      </c>
      <c r="CQ198">
        <v>0</v>
      </c>
      <c r="CR198">
        <v>1.1193548387096799</v>
      </c>
      <c r="CS198">
        <v>0</v>
      </c>
      <c r="CT198">
        <v>502.78064516129001</v>
      </c>
      <c r="CU198">
        <v>-1.8419354838709701</v>
      </c>
      <c r="CV198">
        <v>38</v>
      </c>
      <c r="CW198">
        <v>43.151000000000003</v>
      </c>
      <c r="CX198">
        <v>40.686999999999998</v>
      </c>
      <c r="CY198">
        <v>42</v>
      </c>
      <c r="CZ198">
        <v>38.936999999999998</v>
      </c>
      <c r="DA198">
        <v>0</v>
      </c>
      <c r="DB198">
        <v>0</v>
      </c>
      <c r="DC198">
        <v>0</v>
      </c>
      <c r="DD198">
        <v>14425.9000000954</v>
      </c>
      <c r="DE198">
        <v>1.76538461538462</v>
      </c>
      <c r="DF198">
        <v>4.7145296450674898</v>
      </c>
      <c r="DG198">
        <v>-155.81880377163901</v>
      </c>
      <c r="DH198">
        <v>502.37307692307701</v>
      </c>
      <c r="DI198">
        <v>15</v>
      </c>
      <c r="DJ198">
        <v>100</v>
      </c>
      <c r="DK198">
        <v>100</v>
      </c>
      <c r="DL198">
        <v>2.012</v>
      </c>
      <c r="DM198">
        <v>0.315</v>
      </c>
      <c r="DN198">
        <v>2</v>
      </c>
      <c r="DO198">
        <v>403.02699999999999</v>
      </c>
      <c r="DP198">
        <v>599.95399999999995</v>
      </c>
      <c r="DQ198">
        <v>26.502600000000001</v>
      </c>
      <c r="DR198">
        <v>31.511299999999999</v>
      </c>
      <c r="DS198">
        <v>30.000399999999999</v>
      </c>
      <c r="DT198">
        <v>31.504100000000001</v>
      </c>
      <c r="DU198">
        <v>31.5547</v>
      </c>
      <c r="DV198">
        <v>20.951699999999999</v>
      </c>
      <c r="DW198">
        <v>20.171500000000002</v>
      </c>
      <c r="DX198">
        <v>43.201900000000002</v>
      </c>
      <c r="DY198">
        <v>26.484500000000001</v>
      </c>
      <c r="DZ198">
        <v>400</v>
      </c>
      <c r="EA198">
        <v>28.084900000000001</v>
      </c>
      <c r="EB198">
        <v>100.209</v>
      </c>
      <c r="EC198">
        <v>100.59699999999999</v>
      </c>
    </row>
    <row r="199" spans="1:133" x14ac:dyDescent="0.35">
      <c r="A199">
        <v>183</v>
      </c>
      <c r="B199">
        <v>1584031434</v>
      </c>
      <c r="C199">
        <v>1857.9000000953699</v>
      </c>
      <c r="D199" t="s">
        <v>604</v>
      </c>
      <c r="E199" t="s">
        <v>605</v>
      </c>
      <c r="F199" t="s">
        <v>233</v>
      </c>
      <c r="G199">
        <v>20200312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1584031425.8064499</v>
      </c>
      <c r="O199">
        <f t="shared" si="86"/>
        <v>6.4417746272591632E-5</v>
      </c>
      <c r="P199">
        <f t="shared" si="87"/>
        <v>-0.14819306814604946</v>
      </c>
      <c r="Q199">
        <f t="shared" si="88"/>
        <v>400.18409677419402</v>
      </c>
      <c r="R199">
        <f t="shared" si="89"/>
        <v>427.77442075287985</v>
      </c>
      <c r="S199">
        <f t="shared" si="90"/>
        <v>42.635978164479823</v>
      </c>
      <c r="T199">
        <f t="shared" si="91"/>
        <v>39.886069816440163</v>
      </c>
      <c r="U199">
        <f t="shared" si="92"/>
        <v>7.0579277045273075E-3</v>
      </c>
      <c r="V199">
        <f t="shared" si="93"/>
        <v>2.2525369351897675</v>
      </c>
      <c r="W199">
        <f t="shared" si="94"/>
        <v>7.045664771513957E-3</v>
      </c>
      <c r="X199">
        <f t="shared" si="95"/>
        <v>4.4046404597055831E-3</v>
      </c>
      <c r="Y199">
        <f t="shared" si="96"/>
        <v>0</v>
      </c>
      <c r="Z199">
        <f t="shared" si="97"/>
        <v>27.73869871712591</v>
      </c>
      <c r="AA199">
        <f t="shared" si="98"/>
        <v>27.5188064516129</v>
      </c>
      <c r="AB199">
        <f t="shared" si="99"/>
        <v>3.6896808284033109</v>
      </c>
      <c r="AC199">
        <f t="shared" si="100"/>
        <v>75.041769120636147</v>
      </c>
      <c r="AD199">
        <f t="shared" si="101"/>
        <v>2.808119582580487</v>
      </c>
      <c r="AE199">
        <f t="shared" si="102"/>
        <v>3.7420754007893806</v>
      </c>
      <c r="AF199">
        <f t="shared" si="103"/>
        <v>0.88156124582282391</v>
      </c>
      <c r="AG199">
        <f t="shared" si="104"/>
        <v>-2.840822610621291</v>
      </c>
      <c r="AH199">
        <f t="shared" si="105"/>
        <v>29.294165529260606</v>
      </c>
      <c r="AI199">
        <f t="shared" si="106"/>
        <v>2.8246084889165211</v>
      </c>
      <c r="AJ199">
        <f t="shared" si="107"/>
        <v>29.277951407555836</v>
      </c>
      <c r="AK199">
        <v>-4.1252080127030702E-2</v>
      </c>
      <c r="AL199">
        <v>4.63090738232955E-2</v>
      </c>
      <c r="AM199">
        <v>3.4597573768231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52469.758571074868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-0.14819306814604946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1584031425.8064499</v>
      </c>
      <c r="BY199">
        <v>400.18409677419402</v>
      </c>
      <c r="BZ199">
        <v>400.00048387096803</v>
      </c>
      <c r="CA199">
        <v>28.174367741935502</v>
      </c>
      <c r="CB199">
        <v>28.0804677419355</v>
      </c>
      <c r="CC199">
        <v>400.01799999999997</v>
      </c>
      <c r="CD199">
        <v>99.469319354838703</v>
      </c>
      <c r="CE199">
        <v>0.19998319354838701</v>
      </c>
      <c r="CF199">
        <v>27.760032258064498</v>
      </c>
      <c r="CG199">
        <v>27.5188064516129</v>
      </c>
      <c r="CH199">
        <v>999.9</v>
      </c>
      <c r="CI199">
        <v>0</v>
      </c>
      <c r="CJ199">
        <v>0</v>
      </c>
      <c r="CK199">
        <v>10001.2141935484</v>
      </c>
      <c r="CL199">
        <v>0</v>
      </c>
      <c r="CM199">
        <v>0.21165100000000001</v>
      </c>
      <c r="CN199">
        <v>0</v>
      </c>
      <c r="CO199">
        <v>0</v>
      </c>
      <c r="CP199">
        <v>0</v>
      </c>
      <c r="CQ199">
        <v>0</v>
      </c>
      <c r="CR199">
        <v>3.3290322580645202</v>
      </c>
      <c r="CS199">
        <v>0</v>
      </c>
      <c r="CT199">
        <v>494.9</v>
      </c>
      <c r="CU199">
        <v>-1.7032258064516099</v>
      </c>
      <c r="CV199">
        <v>38</v>
      </c>
      <c r="CW199">
        <v>43.177</v>
      </c>
      <c r="CX199">
        <v>40.686999999999998</v>
      </c>
      <c r="CY199">
        <v>42</v>
      </c>
      <c r="CZ199">
        <v>38.936999999999998</v>
      </c>
      <c r="DA199">
        <v>0</v>
      </c>
      <c r="DB199">
        <v>0</v>
      </c>
      <c r="DC199">
        <v>0</v>
      </c>
      <c r="DD199">
        <v>14436.1000001431</v>
      </c>
      <c r="DE199">
        <v>3.81538461538462</v>
      </c>
      <c r="DF199">
        <v>11.8974357766262</v>
      </c>
      <c r="DG199">
        <v>46.8376066165102</v>
      </c>
      <c r="DH199">
        <v>495.446153846154</v>
      </c>
      <c r="DI199">
        <v>15</v>
      </c>
      <c r="DJ199">
        <v>100</v>
      </c>
      <c r="DK199">
        <v>100</v>
      </c>
      <c r="DL199">
        <v>2.012</v>
      </c>
      <c r="DM199">
        <v>0.315</v>
      </c>
      <c r="DN199">
        <v>2</v>
      </c>
      <c r="DO199">
        <v>402.97699999999998</v>
      </c>
      <c r="DP199">
        <v>599.79399999999998</v>
      </c>
      <c r="DQ199">
        <v>26.465299999999999</v>
      </c>
      <c r="DR199">
        <v>31.515799999999999</v>
      </c>
      <c r="DS199">
        <v>30.000299999999999</v>
      </c>
      <c r="DT199">
        <v>31.506900000000002</v>
      </c>
      <c r="DU199">
        <v>31.557500000000001</v>
      </c>
      <c r="DV199">
        <v>20.9481</v>
      </c>
      <c r="DW199">
        <v>20.171500000000002</v>
      </c>
      <c r="DX199">
        <v>43.201900000000002</v>
      </c>
      <c r="DY199">
        <v>26.4481</v>
      </c>
      <c r="DZ199">
        <v>400</v>
      </c>
      <c r="EA199">
        <v>28.084900000000001</v>
      </c>
      <c r="EB199">
        <v>100.211</v>
      </c>
      <c r="EC199">
        <v>100.59699999999999</v>
      </c>
    </row>
    <row r="200" spans="1:133" x14ac:dyDescent="0.35">
      <c r="A200">
        <v>184</v>
      </c>
      <c r="B200">
        <v>1584031444</v>
      </c>
      <c r="C200">
        <v>1867.9000000953699</v>
      </c>
      <c r="D200" t="s">
        <v>606</v>
      </c>
      <c r="E200" t="s">
        <v>607</v>
      </c>
      <c r="F200" t="s">
        <v>233</v>
      </c>
      <c r="G200">
        <v>20200312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1584031435.8064499</v>
      </c>
      <c r="O200">
        <f t="shared" si="86"/>
        <v>6.7404366094332875E-5</v>
      </c>
      <c r="P200">
        <f t="shared" si="87"/>
        <v>-0.12424754643758876</v>
      </c>
      <c r="Q200">
        <f t="shared" si="88"/>
        <v>400.17945161290299</v>
      </c>
      <c r="R200">
        <f t="shared" si="89"/>
        <v>421.10407854387472</v>
      </c>
      <c r="S200">
        <f t="shared" si="90"/>
        <v>41.971208926328238</v>
      </c>
      <c r="T200">
        <f t="shared" si="91"/>
        <v>39.885663016485466</v>
      </c>
      <c r="U200">
        <f t="shared" si="92"/>
        <v>7.3956323575208637E-3</v>
      </c>
      <c r="V200">
        <f t="shared" si="93"/>
        <v>2.2528736011603923</v>
      </c>
      <c r="W200">
        <f t="shared" si="94"/>
        <v>7.3821710634603601E-3</v>
      </c>
      <c r="X200">
        <f t="shared" si="95"/>
        <v>4.6150642919079131E-3</v>
      </c>
      <c r="Y200">
        <f t="shared" si="96"/>
        <v>0</v>
      </c>
      <c r="Z200">
        <f t="shared" si="97"/>
        <v>27.735993277273174</v>
      </c>
      <c r="AA200">
        <f t="shared" si="98"/>
        <v>27.5196838709677</v>
      </c>
      <c r="AB200">
        <f t="shared" si="99"/>
        <v>3.6898702388927176</v>
      </c>
      <c r="AC200">
        <f t="shared" si="100"/>
        <v>75.085946626891314</v>
      </c>
      <c r="AD200">
        <f t="shared" si="101"/>
        <v>2.8094906168380485</v>
      </c>
      <c r="AE200">
        <f t="shared" si="102"/>
        <v>3.7416996695781903</v>
      </c>
      <c r="AF200">
        <f t="shared" si="103"/>
        <v>0.88037962205466913</v>
      </c>
      <c r="AG200">
        <f t="shared" si="104"/>
        <v>-2.9725325447600799</v>
      </c>
      <c r="AH200">
        <f t="shared" si="105"/>
        <v>28.983147659057593</v>
      </c>
      <c r="AI200">
        <f t="shared" si="106"/>
        <v>2.794190084324756</v>
      </c>
      <c r="AJ200">
        <f t="shared" si="107"/>
        <v>28.804805198622269</v>
      </c>
      <c r="AK200">
        <v>-4.1261153529962798E-2</v>
      </c>
      <c r="AL200">
        <v>4.6319259512960502E-2</v>
      </c>
      <c r="AM200">
        <v>3.4603595711612898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52481.130414681502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-0.12424754643758876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1584031435.8064499</v>
      </c>
      <c r="BY200">
        <v>400.17945161290299</v>
      </c>
      <c r="BZ200">
        <v>400.03354838709703</v>
      </c>
      <c r="CA200">
        <v>28.188083870967699</v>
      </c>
      <c r="CB200">
        <v>28.089832258064501</v>
      </c>
      <c r="CC200">
        <v>400.02009677419397</v>
      </c>
      <c r="CD200">
        <v>99.469480645161298</v>
      </c>
      <c r="CE200">
        <v>0.199962290322581</v>
      </c>
      <c r="CF200">
        <v>27.7583129032258</v>
      </c>
      <c r="CG200">
        <v>27.5196838709677</v>
      </c>
      <c r="CH200">
        <v>999.9</v>
      </c>
      <c r="CI200">
        <v>0</v>
      </c>
      <c r="CJ200">
        <v>0</v>
      </c>
      <c r="CK200">
        <v>10003.3977419355</v>
      </c>
      <c r="CL200">
        <v>0</v>
      </c>
      <c r="CM200">
        <v>0.21165100000000001</v>
      </c>
      <c r="CN200">
        <v>0</v>
      </c>
      <c r="CO200">
        <v>0</v>
      </c>
      <c r="CP200">
        <v>0</v>
      </c>
      <c r="CQ200">
        <v>0</v>
      </c>
      <c r="CR200">
        <v>4.1967741935483902</v>
      </c>
      <c r="CS200">
        <v>0</v>
      </c>
      <c r="CT200">
        <v>489.21290322580597</v>
      </c>
      <c r="CU200">
        <v>-1.6032258064516101</v>
      </c>
      <c r="CV200">
        <v>38</v>
      </c>
      <c r="CW200">
        <v>43.183</v>
      </c>
      <c r="CX200">
        <v>40.686999999999998</v>
      </c>
      <c r="CY200">
        <v>42</v>
      </c>
      <c r="CZ200">
        <v>38.936999999999998</v>
      </c>
      <c r="DA200">
        <v>0</v>
      </c>
      <c r="DB200">
        <v>0</v>
      </c>
      <c r="DC200">
        <v>0</v>
      </c>
      <c r="DD200">
        <v>14445.7000000477</v>
      </c>
      <c r="DE200">
        <v>4.3269230769230802</v>
      </c>
      <c r="DF200">
        <v>-9.4393162620286297</v>
      </c>
      <c r="DG200">
        <v>-204.16410211645001</v>
      </c>
      <c r="DH200">
        <v>486.66923076923098</v>
      </c>
      <c r="DI200">
        <v>15</v>
      </c>
      <c r="DJ200">
        <v>100</v>
      </c>
      <c r="DK200">
        <v>100</v>
      </c>
      <c r="DL200">
        <v>1.976</v>
      </c>
      <c r="DM200">
        <v>0.32300000000000001</v>
      </c>
      <c r="DN200">
        <v>2</v>
      </c>
      <c r="DO200">
        <v>402.91300000000001</v>
      </c>
      <c r="DP200">
        <v>600.02599999999995</v>
      </c>
      <c r="DQ200">
        <v>26.4223</v>
      </c>
      <c r="DR200">
        <v>31.521000000000001</v>
      </c>
      <c r="DS200">
        <v>30.000299999999999</v>
      </c>
      <c r="DT200">
        <v>31.509599999999999</v>
      </c>
      <c r="DU200">
        <v>31.559699999999999</v>
      </c>
      <c r="DV200">
        <v>20.944099999999999</v>
      </c>
      <c r="DW200">
        <v>20.171500000000002</v>
      </c>
      <c r="DX200">
        <v>43.201900000000002</v>
      </c>
      <c r="DY200">
        <v>26.408000000000001</v>
      </c>
      <c r="DZ200">
        <v>400</v>
      </c>
      <c r="EA200">
        <v>28.084900000000001</v>
      </c>
      <c r="EB200">
        <v>100.211</v>
      </c>
      <c r="EC200">
        <v>100.59699999999999</v>
      </c>
    </row>
    <row r="201" spans="1:133" x14ac:dyDescent="0.35">
      <c r="A201">
        <v>185</v>
      </c>
      <c r="B201">
        <v>1584031470</v>
      </c>
      <c r="C201">
        <v>1893.9000000953699</v>
      </c>
      <c r="D201" t="s">
        <v>608</v>
      </c>
      <c r="E201" t="s">
        <v>609</v>
      </c>
      <c r="F201" t="s">
        <v>233</v>
      </c>
      <c r="G201">
        <v>20200312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1584031435.8064499</v>
      </c>
      <c r="O201">
        <f t="shared" si="86"/>
        <v>6.1915550279055307E-5</v>
      </c>
      <c r="P201">
        <f t="shared" si="87"/>
        <v>-0.1460544699008364</v>
      </c>
      <c r="Q201">
        <f t="shared" si="88"/>
        <v>400.215451612903</v>
      </c>
      <c r="R201">
        <f t="shared" si="89"/>
        <v>428.64168559666012</v>
      </c>
      <c r="S201">
        <f t="shared" si="90"/>
        <v>42.722478022345939</v>
      </c>
      <c r="T201">
        <f t="shared" si="91"/>
        <v>39.88925111643114</v>
      </c>
      <c r="U201">
        <f t="shared" si="92"/>
        <v>6.7862605243227602E-3</v>
      </c>
      <c r="V201">
        <f t="shared" si="93"/>
        <v>2.2528736011603923</v>
      </c>
      <c r="W201">
        <f t="shared" si="94"/>
        <v>6.7749243223092113E-3</v>
      </c>
      <c r="X201">
        <f t="shared" si="95"/>
        <v>4.2353446148759646E-3</v>
      </c>
      <c r="Y201">
        <f t="shared" si="96"/>
        <v>0</v>
      </c>
      <c r="Z201">
        <f t="shared" si="97"/>
        <v>27.73781079033677</v>
      </c>
      <c r="AA201">
        <f t="shared" si="98"/>
        <v>27.5196838709677</v>
      </c>
      <c r="AB201">
        <f t="shared" si="99"/>
        <v>3.6898702388927176</v>
      </c>
      <c r="AC201">
        <f t="shared" si="100"/>
        <v>75.064636644426216</v>
      </c>
      <c r="AD201">
        <f t="shared" si="101"/>
        <v>2.808693261294565</v>
      </c>
      <c r="AE201">
        <f t="shared" si="102"/>
        <v>3.7416996695781903</v>
      </c>
      <c r="AF201">
        <f t="shared" si="103"/>
        <v>0.88117697759815261</v>
      </c>
      <c r="AG201">
        <f t="shared" si="104"/>
        <v>-2.7304757673063391</v>
      </c>
      <c r="AH201">
        <f t="shared" si="105"/>
        <v>28.983147659057593</v>
      </c>
      <c r="AI201">
        <f t="shared" si="106"/>
        <v>2.794190084324756</v>
      </c>
      <c r="AJ201">
        <f t="shared" si="107"/>
        <v>29.046861976076009</v>
      </c>
      <c r="AK201">
        <v>-4.1261153529962798E-2</v>
      </c>
      <c r="AL201">
        <v>4.6319259512960502E-2</v>
      </c>
      <c r="AM201">
        <v>3.4603595711612898</v>
      </c>
      <c r="AN201">
        <v>125</v>
      </c>
      <c r="AO201">
        <v>31</v>
      </c>
      <c r="AP201">
        <f t="shared" si="108"/>
        <v>1</v>
      </c>
      <c r="AQ201">
        <f t="shared" si="109"/>
        <v>0</v>
      </c>
      <c r="AR201">
        <f t="shared" si="110"/>
        <v>52481.130414681502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-0.1460544699008364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1584031435.8064499</v>
      </c>
      <c r="BY201">
        <v>400.215451612903</v>
      </c>
      <c r="BZ201">
        <v>400.03354838709703</v>
      </c>
      <c r="CA201">
        <v>28.1800838709677</v>
      </c>
      <c r="CB201">
        <v>28.089832258064501</v>
      </c>
      <c r="CC201">
        <v>400.02009677419397</v>
      </c>
      <c r="CD201">
        <v>99.469480645161298</v>
      </c>
      <c r="CE201">
        <v>0.199962290322581</v>
      </c>
      <c r="CF201">
        <v>27.7583129032258</v>
      </c>
      <c r="CG201">
        <v>27.5196838709677</v>
      </c>
      <c r="CH201">
        <v>999.9</v>
      </c>
      <c r="CI201">
        <v>0</v>
      </c>
      <c r="CJ201">
        <v>0</v>
      </c>
      <c r="CK201">
        <v>10003.3977419355</v>
      </c>
      <c r="CL201">
        <v>0</v>
      </c>
      <c r="CM201">
        <v>0.21165100000000001</v>
      </c>
      <c r="CN201">
        <v>0</v>
      </c>
      <c r="CO201">
        <v>0</v>
      </c>
      <c r="CP201">
        <v>0</v>
      </c>
      <c r="CQ201">
        <v>0</v>
      </c>
      <c r="CR201">
        <v>4.1967741935483902</v>
      </c>
      <c r="CS201">
        <v>0</v>
      </c>
      <c r="CT201">
        <v>489.21290322580597</v>
      </c>
      <c r="CU201">
        <v>-1.6032258064516101</v>
      </c>
      <c r="CV201">
        <v>38</v>
      </c>
      <c r="CW201">
        <v>43.183</v>
      </c>
      <c r="CX201">
        <v>40.686999999999998</v>
      </c>
      <c r="CY201">
        <v>42</v>
      </c>
      <c r="CZ201">
        <v>38.936999999999998</v>
      </c>
      <c r="DA201">
        <v>0</v>
      </c>
      <c r="DB201">
        <v>0</v>
      </c>
      <c r="DC201">
        <v>0</v>
      </c>
      <c r="DD201">
        <v>14472.1000001431</v>
      </c>
      <c r="DE201">
        <v>3.7192307692307698</v>
      </c>
      <c r="DF201">
        <v>-8.8307692891229195</v>
      </c>
      <c r="DG201">
        <v>-495.42905971579899</v>
      </c>
      <c r="DH201">
        <v>169.58076923076899</v>
      </c>
      <c r="DI201">
        <v>15</v>
      </c>
      <c r="DJ201">
        <v>100</v>
      </c>
      <c r="DK201">
        <v>100</v>
      </c>
      <c r="DL201">
        <v>1.976</v>
      </c>
      <c r="DM201">
        <v>0.32300000000000001</v>
      </c>
      <c r="DN201">
        <v>2</v>
      </c>
      <c r="DO201">
        <v>260.60399999999998</v>
      </c>
      <c r="DP201">
        <v>258.65699999999998</v>
      </c>
      <c r="DQ201">
        <v>26.355</v>
      </c>
      <c r="DR201">
        <v>31.5367</v>
      </c>
      <c r="DS201">
        <v>30.000399999999999</v>
      </c>
      <c r="DT201">
        <v>31.5229</v>
      </c>
      <c r="DU201">
        <v>31.5824</v>
      </c>
      <c r="DV201">
        <v>20.944099999999999</v>
      </c>
      <c r="DW201">
        <v>20.171500000000002</v>
      </c>
      <c r="DX201">
        <v>43.201900000000002</v>
      </c>
      <c r="DY201">
        <v>26.3507</v>
      </c>
      <c r="DZ201">
        <v>400</v>
      </c>
      <c r="EA201">
        <v>28.084900000000001</v>
      </c>
      <c r="EB201">
        <v>100.208</v>
      </c>
      <c r="EC201">
        <v>100.59399999999999</v>
      </c>
    </row>
    <row r="202" spans="1:133" x14ac:dyDescent="0.35">
      <c r="A202">
        <v>186</v>
      </c>
      <c r="B202">
        <v>1584031480</v>
      </c>
      <c r="C202">
        <v>1903.9000000953699</v>
      </c>
      <c r="D202" t="s">
        <v>610</v>
      </c>
      <c r="E202" t="s">
        <v>611</v>
      </c>
      <c r="F202" t="s">
        <v>233</v>
      </c>
      <c r="G202">
        <v>20200312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1584031461.74194</v>
      </c>
      <c r="O202">
        <f t="shared" si="86"/>
        <v>4.9338595703562624E-5</v>
      </c>
      <c r="P202">
        <f t="shared" si="87"/>
        <v>-9.5295612677158442E-2</v>
      </c>
      <c r="Q202">
        <f t="shared" si="88"/>
        <v>400.09677419354801</v>
      </c>
      <c r="R202">
        <f t="shared" si="89"/>
        <v>422.28087705181838</v>
      </c>
      <c r="S202">
        <f t="shared" si="90"/>
        <v>42.087679095610667</v>
      </c>
      <c r="T202">
        <f t="shared" si="91"/>
        <v>39.876645035433867</v>
      </c>
      <c r="U202">
        <f t="shared" si="92"/>
        <v>5.4160507051196766E-3</v>
      </c>
      <c r="V202">
        <f t="shared" si="93"/>
        <v>2.2532328485104611</v>
      </c>
      <c r="W202">
        <f t="shared" si="94"/>
        <v>5.4088286463721347E-3</v>
      </c>
      <c r="X202">
        <f t="shared" si="95"/>
        <v>3.381165960649829E-3</v>
      </c>
      <c r="Y202">
        <f t="shared" si="96"/>
        <v>0</v>
      </c>
      <c r="Z202">
        <f t="shared" si="97"/>
        <v>27.724151714163426</v>
      </c>
      <c r="AA202">
        <f t="shared" si="98"/>
        <v>27.508919354838699</v>
      </c>
      <c r="AB202">
        <f t="shared" si="99"/>
        <v>3.6875470650169975</v>
      </c>
      <c r="AC202">
        <f t="shared" si="100"/>
        <v>75.124805688116751</v>
      </c>
      <c r="AD202">
        <f t="shared" si="101"/>
        <v>2.8080195916441295</v>
      </c>
      <c r="AE202">
        <f t="shared" si="102"/>
        <v>3.7378061293119615</v>
      </c>
      <c r="AF202">
        <f t="shared" si="103"/>
        <v>0.87952747337286796</v>
      </c>
      <c r="AG202">
        <f t="shared" si="104"/>
        <v>-2.1758320705271119</v>
      </c>
      <c r="AH202">
        <f t="shared" si="105"/>
        <v>28.12999001859589</v>
      </c>
      <c r="AI202">
        <f t="shared" si="106"/>
        <v>2.7111201905005782</v>
      </c>
      <c r="AJ202">
        <f t="shared" si="107"/>
        <v>28.665278138569356</v>
      </c>
      <c r="AK202">
        <v>-4.1270836875263901E-2</v>
      </c>
      <c r="AL202">
        <v>4.6330129916368597E-2</v>
      </c>
      <c r="AM202">
        <v>3.4610021965217501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52496.014477097429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-9.5295612677158442E-2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1584031461.74194</v>
      </c>
      <c r="BY202">
        <v>400.09677419354801</v>
      </c>
      <c r="BZ202">
        <v>399.98345161290302</v>
      </c>
      <c r="CA202">
        <v>28.1738741935484</v>
      </c>
      <c r="CB202">
        <v>28.101958064516101</v>
      </c>
      <c r="CC202">
        <v>400.03712903225801</v>
      </c>
      <c r="CD202">
        <v>99.4676774193548</v>
      </c>
      <c r="CE202">
        <v>0.19982206451612899</v>
      </c>
      <c r="CF202">
        <v>27.740487096774199</v>
      </c>
      <c r="CG202">
        <v>27.508919354838699</v>
      </c>
      <c r="CH202">
        <v>999.9</v>
      </c>
      <c r="CI202">
        <v>0</v>
      </c>
      <c r="CJ202">
        <v>0</v>
      </c>
      <c r="CK202">
        <v>10005.9267741935</v>
      </c>
      <c r="CL202">
        <v>0</v>
      </c>
      <c r="CM202">
        <v>0.21165100000000001</v>
      </c>
      <c r="CN202">
        <v>0</v>
      </c>
      <c r="CO202">
        <v>0</v>
      </c>
      <c r="CP202">
        <v>0</v>
      </c>
      <c r="CQ202">
        <v>0</v>
      </c>
      <c r="CR202">
        <v>4.5258064516129002</v>
      </c>
      <c r="CS202">
        <v>0</v>
      </c>
      <c r="CT202">
        <v>264.32903225806501</v>
      </c>
      <c r="CU202">
        <v>-1.9225806451612899</v>
      </c>
      <c r="CV202">
        <v>38.037999999999997</v>
      </c>
      <c r="CW202">
        <v>43.197161290322597</v>
      </c>
      <c r="CX202">
        <v>40.725612903225802</v>
      </c>
      <c r="CY202">
        <v>42.033999999999999</v>
      </c>
      <c r="CZ202">
        <v>38.947161290322597</v>
      </c>
      <c r="DA202">
        <v>0</v>
      </c>
      <c r="DB202">
        <v>0</v>
      </c>
      <c r="DC202">
        <v>0</v>
      </c>
      <c r="DD202">
        <v>14481.7000000477</v>
      </c>
      <c r="DE202">
        <v>4.6884615384615396</v>
      </c>
      <c r="DF202">
        <v>8.0991453646577902</v>
      </c>
      <c r="DG202">
        <v>-66.813675101223794</v>
      </c>
      <c r="DH202">
        <v>131.58846153846201</v>
      </c>
      <c r="DI202">
        <v>15</v>
      </c>
      <c r="DJ202">
        <v>100</v>
      </c>
      <c r="DK202">
        <v>100</v>
      </c>
      <c r="DL202">
        <v>1.976</v>
      </c>
      <c r="DM202">
        <v>0.32300000000000001</v>
      </c>
      <c r="DN202">
        <v>2</v>
      </c>
      <c r="DO202">
        <v>402.06</v>
      </c>
      <c r="DP202">
        <v>597.95299999999997</v>
      </c>
      <c r="DQ202">
        <v>26.335100000000001</v>
      </c>
      <c r="DR202">
        <v>31.5444</v>
      </c>
      <c r="DS202">
        <v>30.000399999999999</v>
      </c>
      <c r="DT202">
        <v>31.526599999999998</v>
      </c>
      <c r="DU202">
        <v>31.5762</v>
      </c>
      <c r="DV202">
        <v>20.949200000000001</v>
      </c>
      <c r="DW202">
        <v>20.171500000000002</v>
      </c>
      <c r="DX202">
        <v>43.201900000000002</v>
      </c>
      <c r="DY202">
        <v>26.335699999999999</v>
      </c>
      <c r="DZ202">
        <v>400</v>
      </c>
      <c r="EA202">
        <v>28.029599999999999</v>
      </c>
      <c r="EB202">
        <v>100.209</v>
      </c>
      <c r="EC202">
        <v>100.59099999999999</v>
      </c>
    </row>
    <row r="203" spans="1:133" x14ac:dyDescent="0.35">
      <c r="A203">
        <v>187</v>
      </c>
      <c r="B203">
        <v>1584031490</v>
      </c>
      <c r="C203">
        <v>1913.9000000953699</v>
      </c>
      <c r="D203" t="s">
        <v>612</v>
      </c>
      <c r="E203" t="s">
        <v>613</v>
      </c>
      <c r="F203" t="s">
        <v>233</v>
      </c>
      <c r="G203">
        <v>20200312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1584031481.8064499</v>
      </c>
      <c r="O203">
        <f t="shared" si="86"/>
        <v>6.5344607052262208E-5</v>
      </c>
      <c r="P203">
        <f t="shared" si="87"/>
        <v>-7.9072240905835436E-2</v>
      </c>
      <c r="Q203">
        <f t="shared" si="88"/>
        <v>400.08203225806398</v>
      </c>
      <c r="R203">
        <f t="shared" si="89"/>
        <v>411.73740497978298</v>
      </c>
      <c r="S203">
        <f t="shared" si="90"/>
        <v>41.037089581604718</v>
      </c>
      <c r="T203">
        <f t="shared" si="91"/>
        <v>39.875420593790359</v>
      </c>
      <c r="U203">
        <f t="shared" si="92"/>
        <v>7.2246039454093589E-3</v>
      </c>
      <c r="V203">
        <f t="shared" si="93"/>
        <v>2.2521366948724491</v>
      </c>
      <c r="W203">
        <f t="shared" si="94"/>
        <v>7.2117532740366072E-3</v>
      </c>
      <c r="X203">
        <f t="shared" si="95"/>
        <v>4.508498449480489E-3</v>
      </c>
      <c r="Y203">
        <f t="shared" si="96"/>
        <v>0</v>
      </c>
      <c r="Z203">
        <f t="shared" si="97"/>
        <v>27.701945628691238</v>
      </c>
      <c r="AA203">
        <f t="shared" si="98"/>
        <v>27.493470967741899</v>
      </c>
      <c r="AB203">
        <f t="shared" si="99"/>
        <v>3.6842152590037873</v>
      </c>
      <c r="AC203">
        <f t="shared" si="100"/>
        <v>75.267066276408457</v>
      </c>
      <c r="AD203">
        <f t="shared" si="101"/>
        <v>2.8105616523760464</v>
      </c>
      <c r="AE203">
        <f t="shared" si="102"/>
        <v>3.7341187738799682</v>
      </c>
      <c r="AF203">
        <f t="shared" si="103"/>
        <v>0.87365360662774094</v>
      </c>
      <c r="AG203">
        <f t="shared" si="104"/>
        <v>-2.8816971710047632</v>
      </c>
      <c r="AH203">
        <f t="shared" si="105"/>
        <v>27.940446233156369</v>
      </c>
      <c r="AI203">
        <f t="shared" si="106"/>
        <v>2.6937281512496205</v>
      </c>
      <c r="AJ203">
        <f t="shared" si="107"/>
        <v>27.752477213401225</v>
      </c>
      <c r="AK203">
        <v>-4.1241294947595097E-2</v>
      </c>
      <c r="AL203">
        <v>4.6296966514545401E-2</v>
      </c>
      <c r="AM203">
        <v>3.4590415138986002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52462.933861011152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-7.9072240905835436E-2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1584031481.8064499</v>
      </c>
      <c r="BY203">
        <v>400.08203225806398</v>
      </c>
      <c r="BZ203">
        <v>400.00264516128999</v>
      </c>
      <c r="CA203">
        <v>28.199206451612898</v>
      </c>
      <c r="CB203">
        <v>28.103961290322601</v>
      </c>
      <c r="CC203">
        <v>400.03254838709699</v>
      </c>
      <c r="CD203">
        <v>99.468203225806405</v>
      </c>
      <c r="CE203">
        <v>0.19990825806451601</v>
      </c>
      <c r="CF203">
        <v>27.723590322580598</v>
      </c>
      <c r="CG203">
        <v>27.493470967741899</v>
      </c>
      <c r="CH203">
        <v>999.9</v>
      </c>
      <c r="CI203">
        <v>0</v>
      </c>
      <c r="CJ203">
        <v>0</v>
      </c>
      <c r="CK203">
        <v>9998.7116129032293</v>
      </c>
      <c r="CL203">
        <v>0</v>
      </c>
      <c r="CM203">
        <v>0.21165100000000001</v>
      </c>
      <c r="CN203">
        <v>0</v>
      </c>
      <c r="CO203">
        <v>0</v>
      </c>
      <c r="CP203">
        <v>0</v>
      </c>
      <c r="CQ203">
        <v>0</v>
      </c>
      <c r="CR203">
        <v>3.7032258064516101</v>
      </c>
      <c r="CS203">
        <v>0</v>
      </c>
      <c r="CT203">
        <v>122.78064516129</v>
      </c>
      <c r="CU203">
        <v>-2.1451612903225801</v>
      </c>
      <c r="CV203">
        <v>38.061999999999998</v>
      </c>
      <c r="CW203">
        <v>43.2093548387097</v>
      </c>
      <c r="CX203">
        <v>40.75</v>
      </c>
      <c r="CY203">
        <v>42.058</v>
      </c>
      <c r="CZ203">
        <v>38.965451612903202</v>
      </c>
      <c r="DA203">
        <v>0</v>
      </c>
      <c r="DB203">
        <v>0</v>
      </c>
      <c r="DC203">
        <v>0</v>
      </c>
      <c r="DD203">
        <v>14491.9000000954</v>
      </c>
      <c r="DE203">
        <v>3.0153846153846202</v>
      </c>
      <c r="DF203">
        <v>-26.0991450015655</v>
      </c>
      <c r="DG203">
        <v>-15.5521365135165</v>
      </c>
      <c r="DH203">
        <v>122.596153846154</v>
      </c>
      <c r="DI203">
        <v>15</v>
      </c>
      <c r="DJ203">
        <v>100</v>
      </c>
      <c r="DK203">
        <v>100</v>
      </c>
      <c r="DL203">
        <v>1.976</v>
      </c>
      <c r="DM203">
        <v>0.32300000000000001</v>
      </c>
      <c r="DN203">
        <v>2</v>
      </c>
      <c r="DO203">
        <v>402.80599999999998</v>
      </c>
      <c r="DP203">
        <v>598.85500000000002</v>
      </c>
      <c r="DQ203">
        <v>26.43</v>
      </c>
      <c r="DR203">
        <v>31.551300000000001</v>
      </c>
      <c r="DS203">
        <v>29.9999</v>
      </c>
      <c r="DT203">
        <v>31.531400000000001</v>
      </c>
      <c r="DU203">
        <v>31.578399999999998</v>
      </c>
      <c r="DV203">
        <v>20.942699999999999</v>
      </c>
      <c r="DW203">
        <v>20.4543</v>
      </c>
      <c r="DX203">
        <v>43.201900000000002</v>
      </c>
      <c r="DY203">
        <v>26.440899999999999</v>
      </c>
      <c r="DZ203">
        <v>400</v>
      </c>
      <c r="EA203">
        <v>27.995100000000001</v>
      </c>
      <c r="EB203">
        <v>100.208</v>
      </c>
      <c r="EC203">
        <v>100.59</v>
      </c>
    </row>
    <row r="204" spans="1:133" x14ac:dyDescent="0.35">
      <c r="A204">
        <v>188</v>
      </c>
      <c r="B204">
        <v>1584031500</v>
      </c>
      <c r="C204">
        <v>1923.9000000953699</v>
      </c>
      <c r="D204" t="s">
        <v>614</v>
      </c>
      <c r="E204" t="s">
        <v>615</v>
      </c>
      <c r="F204" t="s">
        <v>233</v>
      </c>
      <c r="G204">
        <v>20200312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1584031491.8064499</v>
      </c>
      <c r="O204">
        <f t="shared" si="86"/>
        <v>9.0434916617045376E-5</v>
      </c>
      <c r="P204">
        <f t="shared" si="87"/>
        <v>-8.158645052632392E-2</v>
      </c>
      <c r="Q204">
        <f t="shared" si="88"/>
        <v>400.13745161290302</v>
      </c>
      <c r="R204">
        <f t="shared" si="89"/>
        <v>407.34767255775324</v>
      </c>
      <c r="S204">
        <f t="shared" si="90"/>
        <v>40.599937396860525</v>
      </c>
      <c r="T204">
        <f t="shared" si="91"/>
        <v>39.88130184620092</v>
      </c>
      <c r="U204">
        <f t="shared" si="92"/>
        <v>1.0023424923030815E-2</v>
      </c>
      <c r="V204">
        <f t="shared" si="93"/>
        <v>2.2520128608094772</v>
      </c>
      <c r="W204">
        <f t="shared" si="94"/>
        <v>9.9987059276516639E-3</v>
      </c>
      <c r="X204">
        <f t="shared" si="95"/>
        <v>6.251406986574874E-3</v>
      </c>
      <c r="Y204">
        <f t="shared" si="96"/>
        <v>0</v>
      </c>
      <c r="Z204">
        <f t="shared" si="97"/>
        <v>27.689775066977067</v>
      </c>
      <c r="AA204">
        <f t="shared" si="98"/>
        <v>27.490912903225802</v>
      </c>
      <c r="AB204">
        <f t="shared" si="99"/>
        <v>3.6836638061615838</v>
      </c>
      <c r="AC204">
        <f t="shared" si="100"/>
        <v>75.310904949746046</v>
      </c>
      <c r="AD204">
        <f t="shared" si="101"/>
        <v>2.8115649038620716</v>
      </c>
      <c r="AE204">
        <f t="shared" si="102"/>
        <v>3.7332772800143497</v>
      </c>
      <c r="AF204">
        <f t="shared" si="103"/>
        <v>0.87209890229951226</v>
      </c>
      <c r="AG204">
        <f t="shared" si="104"/>
        <v>-3.9881798228117011</v>
      </c>
      <c r="AH204">
        <f t="shared" si="105"/>
        <v>27.781076251108221</v>
      </c>
      <c r="AI204">
        <f t="shared" si="106"/>
        <v>2.6784248702563369</v>
      </c>
      <c r="AJ204">
        <f t="shared" si="107"/>
        <v>26.471321298552859</v>
      </c>
      <c r="AK204">
        <v>-4.12379583729309E-2</v>
      </c>
      <c r="AL204">
        <v>4.62932209171849E-2</v>
      </c>
      <c r="AM204">
        <v>3.45882003673188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52459.553443202203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-8.158645052632392E-2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1584031491.8064499</v>
      </c>
      <c r="BY204">
        <v>400.13745161290302</v>
      </c>
      <c r="BZ204">
        <v>400.06935483871001</v>
      </c>
      <c r="CA204">
        <v>28.209019354838698</v>
      </c>
      <c r="CB204">
        <v>28.077200000000001</v>
      </c>
      <c r="CC204">
        <v>400.01941935483899</v>
      </c>
      <c r="CD204">
        <v>99.469025806451597</v>
      </c>
      <c r="CE204">
        <v>0.19997964516128999</v>
      </c>
      <c r="CF204">
        <v>27.7197322580645</v>
      </c>
      <c r="CG204">
        <v>27.490912903225802</v>
      </c>
      <c r="CH204">
        <v>999.9</v>
      </c>
      <c r="CI204">
        <v>0</v>
      </c>
      <c r="CJ204">
        <v>0</v>
      </c>
      <c r="CK204">
        <v>9997.82</v>
      </c>
      <c r="CL204">
        <v>0</v>
      </c>
      <c r="CM204">
        <v>0.21165100000000001</v>
      </c>
      <c r="CN204">
        <v>0</v>
      </c>
      <c r="CO204">
        <v>0</v>
      </c>
      <c r="CP204">
        <v>0</v>
      </c>
      <c r="CQ204">
        <v>0</v>
      </c>
      <c r="CR204">
        <v>3.3580645161290299</v>
      </c>
      <c r="CS204">
        <v>0</v>
      </c>
      <c r="CT204">
        <v>116.938709677419</v>
      </c>
      <c r="CU204">
        <v>-2.32258064516129</v>
      </c>
      <c r="CV204">
        <v>38.061999999999998</v>
      </c>
      <c r="CW204">
        <v>43.223580645161299</v>
      </c>
      <c r="CX204">
        <v>40.75</v>
      </c>
      <c r="CY204">
        <v>42.061999999999998</v>
      </c>
      <c r="CZ204">
        <v>38.975612903225802</v>
      </c>
      <c r="DA204">
        <v>0</v>
      </c>
      <c r="DB204">
        <v>0</v>
      </c>
      <c r="DC204">
        <v>0</v>
      </c>
      <c r="DD204">
        <v>14502.1000001431</v>
      </c>
      <c r="DE204">
        <v>3.2230769230769201</v>
      </c>
      <c r="DF204">
        <v>19.152136933928499</v>
      </c>
      <c r="DG204">
        <v>-13.4017095871023</v>
      </c>
      <c r="DH204">
        <v>117.30769230769199</v>
      </c>
      <c r="DI204">
        <v>15</v>
      </c>
      <c r="DJ204">
        <v>100</v>
      </c>
      <c r="DK204">
        <v>100</v>
      </c>
      <c r="DL204">
        <v>1.976</v>
      </c>
      <c r="DM204">
        <v>0.32300000000000001</v>
      </c>
      <c r="DN204">
        <v>2</v>
      </c>
      <c r="DO204">
        <v>402.79500000000002</v>
      </c>
      <c r="DP204">
        <v>599.38199999999995</v>
      </c>
      <c r="DQ204">
        <v>26.455200000000001</v>
      </c>
      <c r="DR204">
        <v>31.558199999999999</v>
      </c>
      <c r="DS204">
        <v>30.000399999999999</v>
      </c>
      <c r="DT204">
        <v>31.536300000000001</v>
      </c>
      <c r="DU204">
        <v>31.5825</v>
      </c>
      <c r="DV204">
        <v>20.939699999999998</v>
      </c>
      <c r="DW204">
        <v>20.4543</v>
      </c>
      <c r="DX204">
        <v>43.201900000000002</v>
      </c>
      <c r="DY204">
        <v>26.451000000000001</v>
      </c>
      <c r="DZ204">
        <v>400</v>
      </c>
      <c r="EA204">
        <v>27.966799999999999</v>
      </c>
      <c r="EB204">
        <v>100.20399999999999</v>
      </c>
      <c r="EC204">
        <v>100.589</v>
      </c>
    </row>
    <row r="205" spans="1:133" x14ac:dyDescent="0.35">
      <c r="A205">
        <v>189</v>
      </c>
      <c r="B205">
        <v>1584031510</v>
      </c>
      <c r="C205">
        <v>1933.9000000953699</v>
      </c>
      <c r="D205" t="s">
        <v>616</v>
      </c>
      <c r="E205" t="s">
        <v>617</v>
      </c>
      <c r="F205" t="s">
        <v>233</v>
      </c>
      <c r="G205">
        <v>20200312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1584031501.8064499</v>
      </c>
      <c r="O205">
        <f t="shared" si="86"/>
        <v>1.123658282345987E-4</v>
      </c>
      <c r="P205">
        <f t="shared" si="87"/>
        <v>-0.15156915299138307</v>
      </c>
      <c r="Q205">
        <f t="shared" si="88"/>
        <v>400.13912903225798</v>
      </c>
      <c r="R205">
        <f t="shared" si="89"/>
        <v>413.77373305740468</v>
      </c>
      <c r="S205">
        <f t="shared" si="90"/>
        <v>41.239568513325786</v>
      </c>
      <c r="T205">
        <f t="shared" si="91"/>
        <v>39.880649031674942</v>
      </c>
      <c r="U205">
        <f t="shared" si="92"/>
        <v>1.2452974680262253E-2</v>
      </c>
      <c r="V205">
        <f t="shared" si="93"/>
        <v>2.2511752281230666</v>
      </c>
      <c r="W205">
        <f t="shared" si="94"/>
        <v>1.2414830737992195E-2</v>
      </c>
      <c r="X205">
        <f t="shared" si="95"/>
        <v>7.7626864972703599E-3</v>
      </c>
      <c r="Y205">
        <f t="shared" si="96"/>
        <v>0</v>
      </c>
      <c r="Z205">
        <f t="shared" si="97"/>
        <v>27.682023461639311</v>
      </c>
      <c r="AA205">
        <f t="shared" si="98"/>
        <v>27.4914806451613</v>
      </c>
      <c r="AB205">
        <f t="shared" si="99"/>
        <v>3.683786190484251</v>
      </c>
      <c r="AC205">
        <f t="shared" si="100"/>
        <v>75.300522505589612</v>
      </c>
      <c r="AD205">
        <f t="shared" si="101"/>
        <v>2.8110994253903723</v>
      </c>
      <c r="AE205">
        <f t="shared" si="102"/>
        <v>3.7331738636763143</v>
      </c>
      <c r="AF205">
        <f t="shared" si="103"/>
        <v>0.87268676509387877</v>
      </c>
      <c r="AG205">
        <f t="shared" si="104"/>
        <v>-4.9553330251458023</v>
      </c>
      <c r="AH205">
        <f t="shared" si="105"/>
        <v>27.644288248985717</v>
      </c>
      <c r="AI205">
        <f t="shared" si="106"/>
        <v>2.6662298270072551</v>
      </c>
      <c r="AJ205">
        <f t="shared" si="107"/>
        <v>25.355185050847169</v>
      </c>
      <c r="AK205">
        <v>-4.1215393633522099E-2</v>
      </c>
      <c r="AL205">
        <v>4.62678900204187E-2</v>
      </c>
      <c r="AM205">
        <v>3.4573220588073501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52432.055472400156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-0.15156915299138307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1584031501.8064499</v>
      </c>
      <c r="BY205">
        <v>400.13912903225798</v>
      </c>
      <c r="BZ205">
        <v>399.97922580645201</v>
      </c>
      <c r="CA205">
        <v>28.2049290322581</v>
      </c>
      <c r="CB205">
        <v>28.0411419354839</v>
      </c>
      <c r="CC205">
        <v>400.01890322580601</v>
      </c>
      <c r="CD205">
        <v>99.466919354838694</v>
      </c>
      <c r="CE205">
        <v>0.20003680645161301</v>
      </c>
      <c r="CF205">
        <v>27.719258064516101</v>
      </c>
      <c r="CG205">
        <v>27.4914806451613</v>
      </c>
      <c r="CH205">
        <v>999.9</v>
      </c>
      <c r="CI205">
        <v>0</v>
      </c>
      <c r="CJ205">
        <v>0</v>
      </c>
      <c r="CK205">
        <v>9992.5609677419307</v>
      </c>
      <c r="CL205">
        <v>0</v>
      </c>
      <c r="CM205">
        <v>0.21165100000000001</v>
      </c>
      <c r="CN205">
        <v>0</v>
      </c>
      <c r="CO205">
        <v>0</v>
      </c>
      <c r="CP205">
        <v>0</v>
      </c>
      <c r="CQ205">
        <v>0</v>
      </c>
      <c r="CR205">
        <v>2.5741935483870999</v>
      </c>
      <c r="CS205">
        <v>0</v>
      </c>
      <c r="CT205">
        <v>114.574193548387</v>
      </c>
      <c r="CU205">
        <v>-2.1677419354838698</v>
      </c>
      <c r="CV205">
        <v>38.061999999999998</v>
      </c>
      <c r="CW205">
        <v>43.241870967741903</v>
      </c>
      <c r="CX205">
        <v>40.75</v>
      </c>
      <c r="CY205">
        <v>42.061999999999998</v>
      </c>
      <c r="CZ205">
        <v>38.975612903225802</v>
      </c>
      <c r="DA205">
        <v>0</v>
      </c>
      <c r="DB205">
        <v>0</v>
      </c>
      <c r="DC205">
        <v>0</v>
      </c>
      <c r="DD205">
        <v>14511.7000000477</v>
      </c>
      <c r="DE205">
        <v>1.7846153846153801</v>
      </c>
      <c r="DF205">
        <v>-3.9452989367853699</v>
      </c>
      <c r="DG205">
        <v>7.5829056617991197</v>
      </c>
      <c r="DH205">
        <v>114.776923076923</v>
      </c>
      <c r="DI205">
        <v>15</v>
      </c>
      <c r="DJ205">
        <v>100</v>
      </c>
      <c r="DK205">
        <v>100</v>
      </c>
      <c r="DL205">
        <v>1.976</v>
      </c>
      <c r="DM205">
        <v>0.32300000000000001</v>
      </c>
      <c r="DN205">
        <v>2</v>
      </c>
      <c r="DO205">
        <v>402.90199999999999</v>
      </c>
      <c r="DP205">
        <v>599.18700000000001</v>
      </c>
      <c r="DQ205">
        <v>26.464400000000001</v>
      </c>
      <c r="DR205">
        <v>31.565200000000001</v>
      </c>
      <c r="DS205">
        <v>30.000299999999999</v>
      </c>
      <c r="DT205">
        <v>31.540500000000002</v>
      </c>
      <c r="DU205">
        <v>31.585999999999999</v>
      </c>
      <c r="DV205">
        <v>20.944900000000001</v>
      </c>
      <c r="DW205">
        <v>20.732600000000001</v>
      </c>
      <c r="DX205">
        <v>43.201900000000002</v>
      </c>
      <c r="DY205">
        <v>26.466100000000001</v>
      </c>
      <c r="DZ205">
        <v>400</v>
      </c>
      <c r="EA205">
        <v>27.956900000000001</v>
      </c>
      <c r="EB205">
        <v>100.202</v>
      </c>
      <c r="EC205">
        <v>100.58799999999999</v>
      </c>
    </row>
    <row r="206" spans="1:133" x14ac:dyDescent="0.35">
      <c r="A206">
        <v>190</v>
      </c>
      <c r="B206">
        <v>1584031520</v>
      </c>
      <c r="C206">
        <v>1943.9000000953699</v>
      </c>
      <c r="D206" t="s">
        <v>618</v>
      </c>
      <c r="E206" t="s">
        <v>619</v>
      </c>
      <c r="F206" t="s">
        <v>233</v>
      </c>
      <c r="G206">
        <v>20200312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1584031511.8064499</v>
      </c>
      <c r="O206">
        <f t="shared" si="86"/>
        <v>1.2036709169177418E-4</v>
      </c>
      <c r="P206">
        <f t="shared" si="87"/>
        <v>-0.13609797010388563</v>
      </c>
      <c r="Q206">
        <f t="shared" si="88"/>
        <v>400.09861290322601</v>
      </c>
      <c r="R206">
        <f t="shared" si="89"/>
        <v>410.63186163988649</v>
      </c>
      <c r="S206">
        <f t="shared" si="90"/>
        <v>40.92693761155568</v>
      </c>
      <c r="T206">
        <f t="shared" si="91"/>
        <v>39.877107692925648</v>
      </c>
      <c r="U206">
        <f t="shared" si="92"/>
        <v>1.3298905964643665E-2</v>
      </c>
      <c r="V206">
        <f t="shared" si="93"/>
        <v>2.2529816472178998</v>
      </c>
      <c r="W206">
        <f t="shared" si="94"/>
        <v>1.325544828608082E-2</v>
      </c>
      <c r="X206">
        <f t="shared" si="95"/>
        <v>8.2885477788728033E-3</v>
      </c>
      <c r="Y206">
        <f t="shared" si="96"/>
        <v>0</v>
      </c>
      <c r="Z206">
        <f t="shared" si="97"/>
        <v>27.677636675728831</v>
      </c>
      <c r="AA206">
        <f t="shared" si="98"/>
        <v>27.4943322580645</v>
      </c>
      <c r="AB206">
        <f t="shared" si="99"/>
        <v>3.6844009472313419</v>
      </c>
      <c r="AC206">
        <f t="shared" si="100"/>
        <v>75.247690877532605</v>
      </c>
      <c r="AD206">
        <f t="shared" si="101"/>
        <v>2.8088375762100566</v>
      </c>
      <c r="AE206">
        <f t="shared" si="102"/>
        <v>3.732789064293689</v>
      </c>
      <c r="AF206">
        <f t="shared" si="103"/>
        <v>0.87556337102128534</v>
      </c>
      <c r="AG206">
        <f t="shared" si="104"/>
        <v>-5.308188743607241</v>
      </c>
      <c r="AH206">
        <f t="shared" si="105"/>
        <v>27.105783249530361</v>
      </c>
      <c r="AI206">
        <f t="shared" si="106"/>
        <v>2.6122102636504314</v>
      </c>
      <c r="AJ206">
        <f t="shared" si="107"/>
        <v>24.409804769573551</v>
      </c>
      <c r="AK206">
        <v>-4.1264065713854499E-2</v>
      </c>
      <c r="AL206">
        <v>4.6322528694500299E-2</v>
      </c>
      <c r="AM206">
        <v>3.46055284074966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52491.779195559029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-0.13609797010388563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1584031511.8064499</v>
      </c>
      <c r="BY206">
        <v>400.09861290322601</v>
      </c>
      <c r="BZ206">
        <v>399.96670967741898</v>
      </c>
      <c r="CA206">
        <v>28.181883870967699</v>
      </c>
      <c r="CB206">
        <v>28.006429032258101</v>
      </c>
      <c r="CC206">
        <v>400.01719354838701</v>
      </c>
      <c r="CD206">
        <v>99.468193548387106</v>
      </c>
      <c r="CE206">
        <v>0.20000425806451599</v>
      </c>
      <c r="CF206">
        <v>27.7174935483871</v>
      </c>
      <c r="CG206">
        <v>27.4943322580645</v>
      </c>
      <c r="CH206">
        <v>999.9</v>
      </c>
      <c r="CI206">
        <v>0</v>
      </c>
      <c r="CJ206">
        <v>0</v>
      </c>
      <c r="CK206">
        <v>10004.2332258065</v>
      </c>
      <c r="CL206">
        <v>0</v>
      </c>
      <c r="CM206">
        <v>0.21165100000000001</v>
      </c>
      <c r="CN206">
        <v>0</v>
      </c>
      <c r="CO206">
        <v>0</v>
      </c>
      <c r="CP206">
        <v>0</v>
      </c>
      <c r="CQ206">
        <v>0</v>
      </c>
      <c r="CR206">
        <v>1.7774193548387101</v>
      </c>
      <c r="CS206">
        <v>0</v>
      </c>
      <c r="CT206">
        <v>113.812903225806</v>
      </c>
      <c r="CU206">
        <v>-2.09032258064516</v>
      </c>
      <c r="CV206">
        <v>38.061999999999998</v>
      </c>
      <c r="CW206">
        <v>43.25</v>
      </c>
      <c r="CX206">
        <v>40.75</v>
      </c>
      <c r="CY206">
        <v>42.061999999999998</v>
      </c>
      <c r="CZ206">
        <v>38.985774193548401</v>
      </c>
      <c r="DA206">
        <v>0</v>
      </c>
      <c r="DB206">
        <v>0</v>
      </c>
      <c r="DC206">
        <v>0</v>
      </c>
      <c r="DD206">
        <v>14521.9000000954</v>
      </c>
      <c r="DE206">
        <v>2.1769230769230798</v>
      </c>
      <c r="DF206">
        <v>24.642735495329799</v>
      </c>
      <c r="DG206">
        <v>-36.998290947196303</v>
      </c>
      <c r="DH206">
        <v>113.35384615384601</v>
      </c>
      <c r="DI206">
        <v>15</v>
      </c>
      <c r="DJ206">
        <v>100</v>
      </c>
      <c r="DK206">
        <v>100</v>
      </c>
      <c r="DL206">
        <v>1.976</v>
      </c>
      <c r="DM206">
        <v>0.32300000000000001</v>
      </c>
      <c r="DN206">
        <v>2</v>
      </c>
      <c r="DO206">
        <v>402.99</v>
      </c>
      <c r="DP206">
        <v>599.06899999999996</v>
      </c>
      <c r="DQ206">
        <v>26.472200000000001</v>
      </c>
      <c r="DR206">
        <v>31.571400000000001</v>
      </c>
      <c r="DS206">
        <v>30.000299999999999</v>
      </c>
      <c r="DT206">
        <v>31.5458</v>
      </c>
      <c r="DU206">
        <v>31.590800000000002</v>
      </c>
      <c r="DV206">
        <v>20.9451</v>
      </c>
      <c r="DW206">
        <v>20.732600000000001</v>
      </c>
      <c r="DX206">
        <v>43.201900000000002</v>
      </c>
      <c r="DY206">
        <v>26.472899999999999</v>
      </c>
      <c r="DZ206">
        <v>400</v>
      </c>
      <c r="EA206">
        <v>27.970800000000001</v>
      </c>
      <c r="EB206">
        <v>100.20399999999999</v>
      </c>
      <c r="EC206">
        <v>100.587</v>
      </c>
    </row>
    <row r="207" spans="1:133" x14ac:dyDescent="0.35">
      <c r="A207">
        <v>191</v>
      </c>
      <c r="B207">
        <v>1584031530</v>
      </c>
      <c r="C207">
        <v>1953.9000000953699</v>
      </c>
      <c r="D207" t="s">
        <v>620</v>
      </c>
      <c r="E207" t="s">
        <v>621</v>
      </c>
      <c r="F207" t="s">
        <v>233</v>
      </c>
      <c r="G207">
        <v>20200312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1584031521.8064499</v>
      </c>
      <c r="O207">
        <f t="shared" si="86"/>
        <v>1.1662635324166551E-4</v>
      </c>
      <c r="P207">
        <f t="shared" si="87"/>
        <v>-0.14381267189621202</v>
      </c>
      <c r="Q207">
        <f t="shared" si="88"/>
        <v>400.15600000000001</v>
      </c>
      <c r="R207">
        <f t="shared" si="89"/>
        <v>412.20076967717284</v>
      </c>
      <c r="S207">
        <f t="shared" si="90"/>
        <v>41.083642302541861</v>
      </c>
      <c r="T207">
        <f t="shared" si="91"/>
        <v>39.883152042853553</v>
      </c>
      <c r="U207">
        <f t="shared" si="92"/>
        <v>1.2845816855532348E-2</v>
      </c>
      <c r="V207">
        <f t="shared" si="93"/>
        <v>2.253160410905799</v>
      </c>
      <c r="W207">
        <f t="shared" si="94"/>
        <v>1.2805268242068828E-2</v>
      </c>
      <c r="X207">
        <f t="shared" si="95"/>
        <v>8.0069250547540778E-3</v>
      </c>
      <c r="Y207">
        <f t="shared" si="96"/>
        <v>0</v>
      </c>
      <c r="Z207">
        <f t="shared" si="97"/>
        <v>27.680013654391963</v>
      </c>
      <c r="AA207">
        <f t="shared" si="98"/>
        <v>27.495245161290299</v>
      </c>
      <c r="AB207">
        <f t="shared" si="99"/>
        <v>3.6845977717594631</v>
      </c>
      <c r="AC207">
        <f t="shared" si="100"/>
        <v>75.177477115408905</v>
      </c>
      <c r="AD207">
        <f t="shared" si="101"/>
        <v>2.8064027977680426</v>
      </c>
      <c r="AE207">
        <f t="shared" si="102"/>
        <v>3.7330366825954875</v>
      </c>
      <c r="AF207">
        <f t="shared" si="103"/>
        <v>0.87819497399142055</v>
      </c>
      <c r="AG207">
        <f t="shared" si="104"/>
        <v>-5.1432221779574494</v>
      </c>
      <c r="AH207">
        <f t="shared" si="105"/>
        <v>27.134971369859134</v>
      </c>
      <c r="AI207">
        <f t="shared" si="106"/>
        <v>2.6148424047844689</v>
      </c>
      <c r="AJ207">
        <f t="shared" si="107"/>
        <v>24.606591596686155</v>
      </c>
      <c r="AK207">
        <v>-4.1268884240503297E-2</v>
      </c>
      <c r="AL207">
        <v>4.63279379127896E-2</v>
      </c>
      <c r="AM207">
        <v>3.4608726160871801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52497.477061113204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-0.14381267189621202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1584031521.8064499</v>
      </c>
      <c r="BY207">
        <v>400.15600000000001</v>
      </c>
      <c r="BZ207">
        <v>400.010290322581</v>
      </c>
      <c r="CA207">
        <v>28.157225806451599</v>
      </c>
      <c r="CB207">
        <v>27.9872193548387</v>
      </c>
      <c r="CC207">
        <v>400.01709677419302</v>
      </c>
      <c r="CD207">
        <v>99.469012903225803</v>
      </c>
      <c r="CE207">
        <v>0.19999629032258101</v>
      </c>
      <c r="CF207">
        <v>27.7186290322581</v>
      </c>
      <c r="CG207">
        <v>27.495245161290299</v>
      </c>
      <c r="CH207">
        <v>999.9</v>
      </c>
      <c r="CI207">
        <v>0</v>
      </c>
      <c r="CJ207">
        <v>0</v>
      </c>
      <c r="CK207">
        <v>10005.319032258099</v>
      </c>
      <c r="CL207">
        <v>0</v>
      </c>
      <c r="CM207">
        <v>0.21165100000000001</v>
      </c>
      <c r="CN207">
        <v>0</v>
      </c>
      <c r="CO207">
        <v>0</v>
      </c>
      <c r="CP207">
        <v>0</v>
      </c>
      <c r="CQ207">
        <v>0</v>
      </c>
      <c r="CR207">
        <v>2.8967741935483899</v>
      </c>
      <c r="CS207">
        <v>0</v>
      </c>
      <c r="CT207">
        <v>111.190322580645</v>
      </c>
      <c r="CU207">
        <v>-2.3612903225806501</v>
      </c>
      <c r="CV207">
        <v>38.061999999999998</v>
      </c>
      <c r="CW207">
        <v>43.25</v>
      </c>
      <c r="CX207">
        <v>40.75</v>
      </c>
      <c r="CY207">
        <v>42.061999999999998</v>
      </c>
      <c r="CZ207">
        <v>38.993903225806498</v>
      </c>
      <c r="DA207">
        <v>0</v>
      </c>
      <c r="DB207">
        <v>0</v>
      </c>
      <c r="DC207">
        <v>0</v>
      </c>
      <c r="DD207">
        <v>14532.1000001431</v>
      </c>
      <c r="DE207">
        <v>3.20384615384615</v>
      </c>
      <c r="DF207">
        <v>-9.1726492276277405</v>
      </c>
      <c r="DG207">
        <v>16.608546473540802</v>
      </c>
      <c r="DH207">
        <v>110.476923076923</v>
      </c>
      <c r="DI207">
        <v>15</v>
      </c>
      <c r="DJ207">
        <v>100</v>
      </c>
      <c r="DK207">
        <v>100</v>
      </c>
      <c r="DL207">
        <v>1.976</v>
      </c>
      <c r="DM207">
        <v>0.32300000000000001</v>
      </c>
      <c r="DN207">
        <v>2</v>
      </c>
      <c r="DO207">
        <v>403.08499999999998</v>
      </c>
      <c r="DP207">
        <v>599.12699999999995</v>
      </c>
      <c r="DQ207">
        <v>26.478300000000001</v>
      </c>
      <c r="DR207">
        <v>31.578299999999999</v>
      </c>
      <c r="DS207">
        <v>30.000299999999999</v>
      </c>
      <c r="DT207">
        <v>31.5502</v>
      </c>
      <c r="DU207">
        <v>31.5944</v>
      </c>
      <c r="DV207">
        <v>20.9436</v>
      </c>
      <c r="DW207">
        <v>20.732600000000001</v>
      </c>
      <c r="DX207">
        <v>43.201900000000002</v>
      </c>
      <c r="DY207">
        <v>26.482399999999998</v>
      </c>
      <c r="DZ207">
        <v>400</v>
      </c>
      <c r="EA207">
        <v>27.971599999999999</v>
      </c>
      <c r="EB207">
        <v>100.20399999999999</v>
      </c>
      <c r="EC207">
        <v>100.58499999999999</v>
      </c>
    </row>
    <row r="208" spans="1:133" x14ac:dyDescent="0.35">
      <c r="A208">
        <v>192</v>
      </c>
      <c r="B208">
        <v>1584031540</v>
      </c>
      <c r="C208">
        <v>1963.9000000953699</v>
      </c>
      <c r="D208" t="s">
        <v>622</v>
      </c>
      <c r="E208" t="s">
        <v>623</v>
      </c>
      <c r="F208" t="s">
        <v>233</v>
      </c>
      <c r="G208">
        <v>20200312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1584031531.8064499</v>
      </c>
      <c r="O208">
        <f t="shared" si="86"/>
        <v>1.0876623280134822E-4</v>
      </c>
      <c r="P208">
        <f t="shared" si="87"/>
        <v>-0.13970147914981249</v>
      </c>
      <c r="Q208">
        <f t="shared" si="88"/>
        <v>400.17364516128998</v>
      </c>
      <c r="R208">
        <f t="shared" si="89"/>
        <v>412.97891646008026</v>
      </c>
      <c r="S208">
        <f t="shared" si="90"/>
        <v>41.160447786451535</v>
      </c>
      <c r="T208">
        <f t="shared" si="91"/>
        <v>39.884182389653361</v>
      </c>
      <c r="U208">
        <f t="shared" si="92"/>
        <v>1.19601748057626E-2</v>
      </c>
      <c r="V208">
        <f t="shared" si="93"/>
        <v>2.2527037273963582</v>
      </c>
      <c r="W208">
        <f t="shared" si="94"/>
        <v>1.1925009255353513E-2</v>
      </c>
      <c r="X208">
        <f t="shared" si="95"/>
        <v>7.4562815977722661E-3</v>
      </c>
      <c r="Y208">
        <f t="shared" si="96"/>
        <v>0</v>
      </c>
      <c r="Z208">
        <f t="shared" si="97"/>
        <v>27.685309593782218</v>
      </c>
      <c r="AA208">
        <f t="shared" si="98"/>
        <v>27.492977419354801</v>
      </c>
      <c r="AB208">
        <f t="shared" si="99"/>
        <v>3.6841088570711555</v>
      </c>
      <c r="AC208">
        <f t="shared" si="100"/>
        <v>75.118694965354976</v>
      </c>
      <c r="AD208">
        <f t="shared" si="101"/>
        <v>2.8046507783518022</v>
      </c>
      <c r="AE208">
        <f t="shared" si="102"/>
        <v>3.7336255370854317</v>
      </c>
      <c r="AF208">
        <f t="shared" si="103"/>
        <v>0.87945807871935333</v>
      </c>
      <c r="AG208">
        <f t="shared" si="104"/>
        <v>-4.7965908665394563</v>
      </c>
      <c r="AH208">
        <f t="shared" si="105"/>
        <v>27.732792644788713</v>
      </c>
      <c r="AI208">
        <f t="shared" si="106"/>
        <v>2.6729985904972633</v>
      </c>
      <c r="AJ208">
        <f t="shared" si="107"/>
        <v>25.609200368746521</v>
      </c>
      <c r="AK208">
        <v>-4.12565751495741E-2</v>
      </c>
      <c r="AL208">
        <v>4.6314119879885998E-2</v>
      </c>
      <c r="AM208">
        <v>3.4600557135017098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52481.949709664419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-0.13970147914981249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1584031531.8064499</v>
      </c>
      <c r="BY208">
        <v>400.17364516128998</v>
      </c>
      <c r="BZ208">
        <v>400.02938709677397</v>
      </c>
      <c r="CA208">
        <v>28.140161290322599</v>
      </c>
      <c r="CB208">
        <v>27.981609677419399</v>
      </c>
      <c r="CC208">
        <v>400.01687096774202</v>
      </c>
      <c r="CD208">
        <v>99.467193548387101</v>
      </c>
      <c r="CE208">
        <v>0.19999561290322601</v>
      </c>
      <c r="CF208">
        <v>27.721329032258101</v>
      </c>
      <c r="CG208">
        <v>27.492977419354801</v>
      </c>
      <c r="CH208">
        <v>999.9</v>
      </c>
      <c r="CI208">
        <v>0</v>
      </c>
      <c r="CJ208">
        <v>0</v>
      </c>
      <c r="CK208">
        <v>10002.5177419355</v>
      </c>
      <c r="CL208">
        <v>0</v>
      </c>
      <c r="CM208">
        <v>0.21165100000000001</v>
      </c>
      <c r="CN208">
        <v>0</v>
      </c>
      <c r="CO208">
        <v>0</v>
      </c>
      <c r="CP208">
        <v>0</v>
      </c>
      <c r="CQ208">
        <v>0</v>
      </c>
      <c r="CR208">
        <v>4.3096774193548404</v>
      </c>
      <c r="CS208">
        <v>0</v>
      </c>
      <c r="CT208">
        <v>108.88064516129</v>
      </c>
      <c r="CU208">
        <v>-2.4870967741935499</v>
      </c>
      <c r="CV208">
        <v>38.061999999999998</v>
      </c>
      <c r="CW208">
        <v>43.25</v>
      </c>
      <c r="CX208">
        <v>40.75</v>
      </c>
      <c r="CY208">
        <v>42.066064516129003</v>
      </c>
      <c r="CZ208">
        <v>39</v>
      </c>
      <c r="DA208">
        <v>0</v>
      </c>
      <c r="DB208">
        <v>0</v>
      </c>
      <c r="DC208">
        <v>0</v>
      </c>
      <c r="DD208">
        <v>14541.7000000477</v>
      </c>
      <c r="DE208">
        <v>3.1038461538461499</v>
      </c>
      <c r="DF208">
        <v>-6.0136746246002</v>
      </c>
      <c r="DG208">
        <v>-11.7709406644154</v>
      </c>
      <c r="DH208">
        <v>109.257692307692</v>
      </c>
      <c r="DI208">
        <v>15</v>
      </c>
      <c r="DJ208">
        <v>100</v>
      </c>
      <c r="DK208">
        <v>100</v>
      </c>
      <c r="DL208">
        <v>1.976</v>
      </c>
      <c r="DM208">
        <v>0.32300000000000001</v>
      </c>
      <c r="DN208">
        <v>2</v>
      </c>
      <c r="DO208">
        <v>403.01600000000002</v>
      </c>
      <c r="DP208">
        <v>599.11400000000003</v>
      </c>
      <c r="DQ208">
        <v>26.485299999999999</v>
      </c>
      <c r="DR208">
        <v>31.584499999999998</v>
      </c>
      <c r="DS208">
        <v>30.000299999999999</v>
      </c>
      <c r="DT208">
        <v>31.554400000000001</v>
      </c>
      <c r="DU208">
        <v>31.5992</v>
      </c>
      <c r="DV208">
        <v>20.941800000000001</v>
      </c>
      <c r="DW208">
        <v>20.732600000000001</v>
      </c>
      <c r="DX208">
        <v>43.201900000000002</v>
      </c>
      <c r="DY208">
        <v>26.490500000000001</v>
      </c>
      <c r="DZ208">
        <v>400</v>
      </c>
      <c r="EA208">
        <v>27.971599999999999</v>
      </c>
      <c r="EB208">
        <v>100.206</v>
      </c>
      <c r="EC208">
        <v>100.58499999999999</v>
      </c>
    </row>
    <row r="209" spans="1:133" x14ac:dyDescent="0.35">
      <c r="A209">
        <v>193</v>
      </c>
      <c r="B209">
        <v>1584031550</v>
      </c>
      <c r="C209">
        <v>1973.9000000953699</v>
      </c>
      <c r="D209" t="s">
        <v>624</v>
      </c>
      <c r="E209" t="s">
        <v>625</v>
      </c>
      <c r="F209" t="s">
        <v>233</v>
      </c>
      <c r="G209">
        <v>20200312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1584031541.8064499</v>
      </c>
      <c r="O209">
        <f t="shared" ref="O209:O249" si="129">CC209*AP209*(CA209-CB209)/(100*BU209*(1000-AP209*CA209))</f>
        <v>1.0294330020064377E-4</v>
      </c>
      <c r="P209">
        <f t="shared" ref="P209:P249" si="130">CC209*AP209*(BZ209-BY209*(1000-AP209*CB209)/(1000-AP209*CA209))/(100*BU209)</f>
        <v>-0.13029301290884954</v>
      </c>
      <c r="Q209">
        <f t="shared" ref="Q209:Q249" si="131">BY209 - IF(AP209&gt;1, P209*BU209*100/(AR209*CK209), 0)</f>
        <v>400.14238709677397</v>
      </c>
      <c r="R209">
        <f t="shared" ref="R209:R249" si="132">((X209-O209/2)*Q209-P209)/(X209+O209/2)</f>
        <v>412.68975986541847</v>
      </c>
      <c r="S209">
        <f t="shared" ref="S209:S249" si="133">R209*(CD209+CE209)/1000</f>
        <v>41.130300552100643</v>
      </c>
      <c r="T209">
        <f t="shared" ref="T209:T249" si="134">(BY209 - IF(AP209&gt;1, P209*BU209*100/(AR209*CK209), 0))*(CD209+CE209)/1000</f>
        <v>39.879779547455676</v>
      </c>
      <c r="U209">
        <f t="shared" ref="U209:U249" si="135">2/((1/W209-1/V209)+SIGN(W209)*SQRT((1/W209-1/V209)*(1/W209-1/V209) + 4*BV209/((BV209+1)*(BV209+1))*(2*1/W209*1/V209-1/V209*1/V209)))</f>
        <v>1.1306462455798355E-2</v>
      </c>
      <c r="V209">
        <f t="shared" ref="V209:V249" si="136">AM209+AL209*BU209+AK209*BU209*BU209</f>
        <v>2.2511224588945189</v>
      </c>
      <c r="W209">
        <f t="shared" ref="W209:W249" si="137">O209*(1000-(1000*0.61365*EXP(17.502*AA209/(240.97+AA209))/(CD209+CE209)+CA209)/2)/(1000*0.61365*EXP(17.502*AA209/(240.97+AA209))/(CD209+CE209)-CA209)</f>
        <v>1.1275008501149932E-2</v>
      </c>
      <c r="X209">
        <f t="shared" ref="X209:X249" si="138">1/((BV209+1)/(U209/1.6)+1/(V209/1.37)) + BV209/((BV209+1)/(U209/1.6) + BV209/(V209/1.37))</f>
        <v>7.0496989832935595E-3</v>
      </c>
      <c r="Y209">
        <f t="shared" ref="Y209:Y249" si="139">(BR209*BT209)</f>
        <v>0</v>
      </c>
      <c r="Z209">
        <f t="shared" ref="Z209:Z249" si="140">(CF209+(Y209+2*0.95*0.0000000567*(((CF209+$B$7)+273)^4-(CF209+273)^4)-44100*O209)/(1.84*29.3*V209+8*0.95*0.0000000567*(CF209+273)^3))</f>
        <v>27.687754825988161</v>
      </c>
      <c r="AA209">
        <f t="shared" ref="AA209:AA249" si="141">($C$7*CG209+$D$7*CH209+$E$7*Z209)</f>
        <v>27.4906516129032</v>
      </c>
      <c r="AB209">
        <f t="shared" ref="AB209:AB249" si="142">0.61365*EXP(17.502*AA209/(240.97+AA209))</f>
        <v>3.6836074827508321</v>
      </c>
      <c r="AC209">
        <f t="shared" ref="AC209:AC249" si="143">(AD209/AE209*100)</f>
        <v>75.079265775864926</v>
      </c>
      <c r="AD209">
        <f t="shared" ref="AD209:AD249" si="144">CA209*(CD209+CE209)/1000</f>
        <v>2.8032668575890201</v>
      </c>
      <c r="AE209">
        <f t="shared" ref="AE209:AE249" si="145">0.61365*EXP(17.502*CF209/(240.97+CF209))</f>
        <v>3.7337430362700239</v>
      </c>
      <c r="AF209">
        <f t="shared" ref="AF209:AF249" si="146">(AB209-CA209*(CD209+CE209)/1000)</f>
        <v>0.880340625161812</v>
      </c>
      <c r="AG209">
        <f t="shared" ref="AG209:AG249" si="147">(-O209*44100)</f>
        <v>-4.5397995388483903</v>
      </c>
      <c r="AH209">
        <f t="shared" ref="AH209:AH249" si="148">2*29.3*V209*0.92*(CF209-AA209)</f>
        <v>28.060970697615126</v>
      </c>
      <c r="AI209">
        <f t="shared" ref="AI209:AI249" si="149">2*0.95*0.0000000567*(((CF209+$B$7)+273)^4-(AA209+273)^4)</f>
        <v>2.7065054197684</v>
      </c>
      <c r="AJ209">
        <f t="shared" ref="AJ209:AJ249" si="150">Y209+AI209+AG209+AH209</f>
        <v>26.227676578535135</v>
      </c>
      <c r="AK209">
        <v>-4.1213972353474002E-2</v>
      </c>
      <c r="AL209">
        <v>4.6266294509053799E-2</v>
      </c>
      <c r="AM209">
        <v>3.4572276965652602</v>
      </c>
      <c r="AN209">
        <v>0</v>
      </c>
      <c r="AO209">
        <v>0</v>
      </c>
      <c r="AP209">
        <f t="shared" ref="AP209:AP249" si="151">IF(AN209*$H$13&gt;=AR209,1,(AR209/(AR209-AN209*$H$13)))</f>
        <v>1</v>
      </c>
      <c r="AQ209">
        <f t="shared" ref="AQ209:AQ249" si="152">(AP209-1)*100</f>
        <v>0</v>
      </c>
      <c r="AR209">
        <f t="shared" ref="AR209:AR249" si="153">MAX(0,($B$13+$C$13*CK209)/(1+$D$13*CK209)*CD209/(CF209+273)*$E$13)</f>
        <v>52429.802665065632</v>
      </c>
      <c r="AS209" t="s">
        <v>240</v>
      </c>
      <c r="AT209">
        <v>0</v>
      </c>
      <c r="AU209">
        <v>0</v>
      </c>
      <c r="AV209">
        <f t="shared" ref="AV209:AV249" si="154">AU209-AT209</f>
        <v>0</v>
      </c>
      <c r="AW209" t="e">
        <f t="shared" ref="AW209:AW249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49" si="156">1-AZ209/BA209</f>
        <v>#DIV/0!</v>
      </c>
      <c r="BC209">
        <v>0.5</v>
      </c>
      <c r="BD209">
        <f t="shared" ref="BD209:BD249" si="157">BR209</f>
        <v>0</v>
      </c>
      <c r="BE209">
        <f t="shared" ref="BE209:BE249" si="158">P209</f>
        <v>-0.13029301290884954</v>
      </c>
      <c r="BF209" t="e">
        <f t="shared" ref="BF209:BF249" si="159">BB209*BC209*BD209</f>
        <v>#DIV/0!</v>
      </c>
      <c r="BG209" t="e">
        <f t="shared" ref="BG209:BG249" si="160">BL209/BA209</f>
        <v>#DIV/0!</v>
      </c>
      <c r="BH209" t="e">
        <f t="shared" ref="BH209:BH249" si="161">(BE209-AX209)/BD209</f>
        <v>#DIV/0!</v>
      </c>
      <c r="BI209" t="e">
        <f t="shared" ref="BI209:BI249" si="162">(AU209-BA209)/BA209</f>
        <v>#DIV/0!</v>
      </c>
      <c r="BJ209" t="s">
        <v>240</v>
      </c>
      <c r="BK209">
        <v>0</v>
      </c>
      <c r="BL209">
        <f t="shared" ref="BL209:BL249" si="163">BA209-BK209</f>
        <v>0</v>
      </c>
      <c r="BM209" t="e">
        <f t="shared" ref="BM209:BM249" si="164">(BA209-AZ209)/(BA209-BK209)</f>
        <v>#DIV/0!</v>
      </c>
      <c r="BN209" t="e">
        <f t="shared" ref="BN209:BN249" si="165">(AU209-BA209)/(AU209-BK209)</f>
        <v>#DIV/0!</v>
      </c>
      <c r="BO209" t="e">
        <f t="shared" ref="BO209:BO249" si="166">(BA209-AZ209)/(BA209-AT209)</f>
        <v>#DIV/0!</v>
      </c>
      <c r="BP209" t="e">
        <f t="shared" ref="BP209:BP249" si="167">(AU209-BA209)/(AU209-AT209)</f>
        <v>#DIV/0!</v>
      </c>
      <c r="BQ209">
        <f t="shared" ref="BQ209:BQ249" si="168">$B$11*CL209+$C$11*CM209+$F$11*CN209</f>
        <v>0</v>
      </c>
      <c r="BR209">
        <f t="shared" ref="BR209:BR249" si="169">BQ209*BS209</f>
        <v>0</v>
      </c>
      <c r="BS209">
        <f t="shared" ref="BS209:BS249" si="170">($B$11*$D$9+$C$11*$D$9+$F$11*((DA209+CS209)/MAX(DA209+CS209+DB209, 0.1)*$I$9+DB209/MAX(DA209+CS209+DB209, 0.1)*$J$9))/($B$11+$C$11+$F$11)</f>
        <v>0</v>
      </c>
      <c r="BT209">
        <f t="shared" ref="BT209:BT249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1584031541.8064499</v>
      </c>
      <c r="BY209">
        <v>400.14238709677397</v>
      </c>
      <c r="BZ209">
        <v>400.00874193548401</v>
      </c>
      <c r="CA209">
        <v>28.127183870967698</v>
      </c>
      <c r="CB209">
        <v>27.977119354838699</v>
      </c>
      <c r="CC209">
        <v>400.01912903225798</v>
      </c>
      <c r="CD209">
        <v>99.463967741935505</v>
      </c>
      <c r="CE209">
        <v>0.20000396774193499</v>
      </c>
      <c r="CF209">
        <v>27.721867741935501</v>
      </c>
      <c r="CG209">
        <v>27.4906516129032</v>
      </c>
      <c r="CH209">
        <v>999.9</v>
      </c>
      <c r="CI209">
        <v>0</v>
      </c>
      <c r="CJ209">
        <v>0</v>
      </c>
      <c r="CK209">
        <v>9992.5129032258101</v>
      </c>
      <c r="CL209">
        <v>0</v>
      </c>
      <c r="CM209">
        <v>0.21165100000000001</v>
      </c>
      <c r="CN209">
        <v>0</v>
      </c>
      <c r="CO209">
        <v>0</v>
      </c>
      <c r="CP209">
        <v>0</v>
      </c>
      <c r="CQ209">
        <v>0</v>
      </c>
      <c r="CR209">
        <v>4.2870967741935502</v>
      </c>
      <c r="CS209">
        <v>0</v>
      </c>
      <c r="CT209">
        <v>109.53548387096799</v>
      </c>
      <c r="CU209">
        <v>-2.1677419354838698</v>
      </c>
      <c r="CV209">
        <v>38.061999999999998</v>
      </c>
      <c r="CW209">
        <v>43.25</v>
      </c>
      <c r="CX209">
        <v>40.75</v>
      </c>
      <c r="CY209">
        <v>42.078258064516099</v>
      </c>
      <c r="CZ209">
        <v>39</v>
      </c>
      <c r="DA209">
        <v>0</v>
      </c>
      <c r="DB209">
        <v>0</v>
      </c>
      <c r="DC209">
        <v>0</v>
      </c>
      <c r="DD209">
        <v>14551.9000000954</v>
      </c>
      <c r="DE209">
        <v>3.5576923076923102</v>
      </c>
      <c r="DF209">
        <v>18.129914938421301</v>
      </c>
      <c r="DG209">
        <v>17.148717746244401</v>
      </c>
      <c r="DH209">
        <v>110.361538461538</v>
      </c>
      <c r="DI209">
        <v>15</v>
      </c>
      <c r="DJ209">
        <v>100</v>
      </c>
      <c r="DK209">
        <v>100</v>
      </c>
      <c r="DL209">
        <v>1.976</v>
      </c>
      <c r="DM209">
        <v>0.32300000000000001</v>
      </c>
      <c r="DN209">
        <v>2</v>
      </c>
      <c r="DO209">
        <v>402.88799999999998</v>
      </c>
      <c r="DP209">
        <v>598.84900000000005</v>
      </c>
      <c r="DQ209">
        <v>26.498200000000001</v>
      </c>
      <c r="DR209">
        <v>31.5901</v>
      </c>
      <c r="DS209">
        <v>30.000299999999999</v>
      </c>
      <c r="DT209">
        <v>31.559699999999999</v>
      </c>
      <c r="DU209">
        <v>31.602</v>
      </c>
      <c r="DV209">
        <v>20.944099999999999</v>
      </c>
      <c r="DW209">
        <v>20.732600000000001</v>
      </c>
      <c r="DX209">
        <v>43.201900000000002</v>
      </c>
      <c r="DY209">
        <v>26.5031</v>
      </c>
      <c r="DZ209">
        <v>400</v>
      </c>
      <c r="EA209">
        <v>27.971599999999999</v>
      </c>
      <c r="EB209">
        <v>100.2</v>
      </c>
      <c r="EC209">
        <v>100.583</v>
      </c>
    </row>
    <row r="210" spans="1:133" x14ac:dyDescent="0.35">
      <c r="A210">
        <v>194</v>
      </c>
      <c r="B210">
        <v>1584031560</v>
      </c>
      <c r="C210">
        <v>1983.9000000953699</v>
      </c>
      <c r="D210" t="s">
        <v>626</v>
      </c>
      <c r="E210" t="s">
        <v>627</v>
      </c>
      <c r="F210" t="s">
        <v>233</v>
      </c>
      <c r="G210">
        <v>20200312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1584031551.8064499</v>
      </c>
      <c r="O210">
        <f t="shared" si="129"/>
        <v>1.0099949262262801E-4</v>
      </c>
      <c r="P210">
        <f t="shared" si="130"/>
        <v>-0.10808984316559778</v>
      </c>
      <c r="Q210">
        <f t="shared" si="131"/>
        <v>400.09399999999999</v>
      </c>
      <c r="R210">
        <f t="shared" si="132"/>
        <v>409.82147511142182</v>
      </c>
      <c r="S210">
        <f t="shared" si="133"/>
        <v>40.84453965245644</v>
      </c>
      <c r="T210">
        <f t="shared" si="134"/>
        <v>39.875058385524959</v>
      </c>
      <c r="U210">
        <f t="shared" si="135"/>
        <v>1.1077323562224701E-2</v>
      </c>
      <c r="V210">
        <f t="shared" si="136"/>
        <v>2.2521399331905543</v>
      </c>
      <c r="W210">
        <f t="shared" si="137"/>
        <v>1.1047143355286478E-2</v>
      </c>
      <c r="X210">
        <f t="shared" si="138"/>
        <v>6.9071692673848776E-3</v>
      </c>
      <c r="Y210">
        <f t="shared" si="139"/>
        <v>0</v>
      </c>
      <c r="Z210">
        <f t="shared" si="140"/>
        <v>27.690599907369155</v>
      </c>
      <c r="AA210">
        <f t="shared" si="141"/>
        <v>27.492932258064499</v>
      </c>
      <c r="AB210">
        <f t="shared" si="142"/>
        <v>3.6840991210805263</v>
      </c>
      <c r="AC210">
        <f t="shared" si="143"/>
        <v>75.050811890102437</v>
      </c>
      <c r="AD210">
        <f t="shared" si="144"/>
        <v>2.802562504336604</v>
      </c>
      <c r="AE210">
        <f t="shared" si="145"/>
        <v>3.7342201020295698</v>
      </c>
      <c r="AF210">
        <f t="shared" si="146"/>
        <v>0.88153661674392225</v>
      </c>
      <c r="AG210">
        <f t="shared" si="147"/>
        <v>-4.454077624657895</v>
      </c>
      <c r="AH210">
        <f t="shared" si="148"/>
        <v>28.062295445374851</v>
      </c>
      <c r="AI210">
        <f t="shared" si="149"/>
        <v>2.7054707007018566</v>
      </c>
      <c r="AJ210">
        <f t="shared" si="150"/>
        <v>26.313688521418811</v>
      </c>
      <c r="AK210">
        <v>-4.1241382202799902E-2</v>
      </c>
      <c r="AL210">
        <v>4.6297064466156702E-2</v>
      </c>
      <c r="AM210">
        <v>3.4590473056944102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52462.874429687283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-0.10808984316559778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1584031551.8064499</v>
      </c>
      <c r="BY210">
        <v>400.09399999999999</v>
      </c>
      <c r="BZ210">
        <v>399.99248387096799</v>
      </c>
      <c r="CA210">
        <v>28.1200451612903</v>
      </c>
      <c r="CB210">
        <v>27.972812903225801</v>
      </c>
      <c r="CC210">
        <v>400.01851612903198</v>
      </c>
      <c r="CD210">
        <v>99.464264516129006</v>
      </c>
      <c r="CE210">
        <v>0.19996035483871</v>
      </c>
      <c r="CF210">
        <v>27.724054838709701</v>
      </c>
      <c r="CG210">
        <v>27.492932258064499</v>
      </c>
      <c r="CH210">
        <v>999.9</v>
      </c>
      <c r="CI210">
        <v>0</v>
      </c>
      <c r="CJ210">
        <v>0</v>
      </c>
      <c r="CK210">
        <v>9999.1287096774195</v>
      </c>
      <c r="CL210">
        <v>0</v>
      </c>
      <c r="CM210">
        <v>0.21165100000000001</v>
      </c>
      <c r="CN210">
        <v>0</v>
      </c>
      <c r="CO210">
        <v>0</v>
      </c>
      <c r="CP210">
        <v>0</v>
      </c>
      <c r="CQ210">
        <v>0</v>
      </c>
      <c r="CR210">
        <v>2.5806451612903198</v>
      </c>
      <c r="CS210">
        <v>0</v>
      </c>
      <c r="CT210">
        <v>114.735483870968</v>
      </c>
      <c r="CU210">
        <v>-2.12903225806452</v>
      </c>
      <c r="CV210">
        <v>38.061999999999998</v>
      </c>
      <c r="CW210">
        <v>43.25</v>
      </c>
      <c r="CX210">
        <v>40.75</v>
      </c>
      <c r="CY210">
        <v>42.066064516129003</v>
      </c>
      <c r="CZ210">
        <v>39</v>
      </c>
      <c r="DA210">
        <v>0</v>
      </c>
      <c r="DB210">
        <v>0</v>
      </c>
      <c r="DC210">
        <v>0</v>
      </c>
      <c r="DD210">
        <v>14562.1000001431</v>
      </c>
      <c r="DE210">
        <v>3.0384615384615401</v>
      </c>
      <c r="DF210">
        <v>-14.673504359750799</v>
      </c>
      <c r="DG210">
        <v>-2.4888882113636601</v>
      </c>
      <c r="DH210">
        <v>113.407692307692</v>
      </c>
      <c r="DI210">
        <v>15</v>
      </c>
      <c r="DJ210">
        <v>100</v>
      </c>
      <c r="DK210">
        <v>100</v>
      </c>
      <c r="DL210">
        <v>1.976</v>
      </c>
      <c r="DM210">
        <v>0.32300000000000001</v>
      </c>
      <c r="DN210">
        <v>2</v>
      </c>
      <c r="DO210">
        <v>402.97800000000001</v>
      </c>
      <c r="DP210">
        <v>598.88499999999999</v>
      </c>
      <c r="DQ210">
        <v>26.51</v>
      </c>
      <c r="DR210">
        <v>31.595600000000001</v>
      </c>
      <c r="DS210">
        <v>30.0002</v>
      </c>
      <c r="DT210">
        <v>31.563400000000001</v>
      </c>
      <c r="DU210">
        <v>31.605499999999999</v>
      </c>
      <c r="DV210">
        <v>20.945</v>
      </c>
      <c r="DW210">
        <v>20.732600000000001</v>
      </c>
      <c r="DX210">
        <v>43.201900000000002</v>
      </c>
      <c r="DY210">
        <v>26.511900000000001</v>
      </c>
      <c r="DZ210">
        <v>400</v>
      </c>
      <c r="EA210">
        <v>27.971599999999999</v>
      </c>
      <c r="EB210">
        <v>100.2</v>
      </c>
      <c r="EC210">
        <v>100.581</v>
      </c>
    </row>
    <row r="211" spans="1:133" x14ac:dyDescent="0.35">
      <c r="A211">
        <v>195</v>
      </c>
      <c r="B211">
        <v>1584031570</v>
      </c>
      <c r="C211">
        <v>1993.9000000953699</v>
      </c>
      <c r="D211" t="s">
        <v>628</v>
      </c>
      <c r="E211" t="s">
        <v>629</v>
      </c>
      <c r="F211" t="s">
        <v>233</v>
      </c>
      <c r="G211">
        <v>20200312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1584031561.8064499</v>
      </c>
      <c r="O211">
        <f t="shared" si="129"/>
        <v>1.0186292259708846E-4</v>
      </c>
      <c r="P211">
        <f t="shared" si="130"/>
        <v>-0.11895015212949429</v>
      </c>
      <c r="Q211">
        <f t="shared" si="131"/>
        <v>400.08848387096799</v>
      </c>
      <c r="R211">
        <f t="shared" si="132"/>
        <v>411.24876555479182</v>
      </c>
      <c r="S211">
        <f t="shared" si="133"/>
        <v>40.986596890875767</v>
      </c>
      <c r="T211">
        <f t="shared" si="134"/>
        <v>39.874321293047693</v>
      </c>
      <c r="U211">
        <f t="shared" si="135"/>
        <v>1.1155327392313022E-2</v>
      </c>
      <c r="V211">
        <f t="shared" si="136"/>
        <v>2.2528888957091575</v>
      </c>
      <c r="W211">
        <f t="shared" si="137"/>
        <v>1.112473142413827E-2</v>
      </c>
      <c r="X211">
        <f t="shared" si="138"/>
        <v>6.95569902351258E-3</v>
      </c>
      <c r="Y211">
        <f t="shared" si="139"/>
        <v>0</v>
      </c>
      <c r="Z211">
        <f t="shared" si="140"/>
        <v>27.694843624632806</v>
      </c>
      <c r="AA211">
        <f t="shared" si="141"/>
        <v>27.497974193548401</v>
      </c>
      <c r="AB211">
        <f t="shared" si="142"/>
        <v>3.6851862135815354</v>
      </c>
      <c r="AC211">
        <f t="shared" si="143"/>
        <v>75.024571933492936</v>
      </c>
      <c r="AD211">
        <f t="shared" si="144"/>
        <v>2.802322361637426</v>
      </c>
      <c r="AE211">
        <f t="shared" si="145"/>
        <v>3.735206065716179</v>
      </c>
      <c r="AF211">
        <f t="shared" si="146"/>
        <v>0.88286385194410943</v>
      </c>
      <c r="AG211">
        <f t="shared" si="147"/>
        <v>-4.4921548865316012</v>
      </c>
      <c r="AH211">
        <f t="shared" si="148"/>
        <v>28.00815626114575</v>
      </c>
      <c r="AI211">
        <f t="shared" si="149"/>
        <v>2.6994822707661621</v>
      </c>
      <c r="AJ211">
        <f t="shared" si="150"/>
        <v>26.21548364538031</v>
      </c>
      <c r="AK211">
        <v>-4.1261565758854098E-2</v>
      </c>
      <c r="AL211">
        <v>4.6319722276004199E-2</v>
      </c>
      <c r="AM211">
        <v>3.4603869293718801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52486.699485718433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-0.11895015212949429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1584031561.8064499</v>
      </c>
      <c r="BY211">
        <v>400.08848387096799</v>
      </c>
      <c r="BZ211">
        <v>399.97119354838702</v>
      </c>
      <c r="CA211">
        <v>28.117767741935499</v>
      </c>
      <c r="CB211">
        <v>27.969274193548401</v>
      </c>
      <c r="CC211">
        <v>400.01238709677398</v>
      </c>
      <c r="CD211">
        <v>99.463761290322594</v>
      </c>
      <c r="CE211">
        <v>0.19999535483871</v>
      </c>
      <c r="CF211">
        <v>27.7285741935484</v>
      </c>
      <c r="CG211">
        <v>27.497974193548401</v>
      </c>
      <c r="CH211">
        <v>999.9</v>
      </c>
      <c r="CI211">
        <v>0</v>
      </c>
      <c r="CJ211">
        <v>0</v>
      </c>
      <c r="CK211">
        <v>10004.0729032258</v>
      </c>
      <c r="CL211">
        <v>0</v>
      </c>
      <c r="CM211">
        <v>0.21165100000000001</v>
      </c>
      <c r="CN211">
        <v>0</v>
      </c>
      <c r="CO211">
        <v>0</v>
      </c>
      <c r="CP211">
        <v>0</v>
      </c>
      <c r="CQ211">
        <v>0</v>
      </c>
      <c r="CR211">
        <v>3.5064516129032302</v>
      </c>
      <c r="CS211">
        <v>0</v>
      </c>
      <c r="CT211">
        <v>117.309677419355</v>
      </c>
      <c r="CU211">
        <v>-2.2290322580645201</v>
      </c>
      <c r="CV211">
        <v>38.061999999999998</v>
      </c>
      <c r="CW211">
        <v>43.25</v>
      </c>
      <c r="CX211">
        <v>40.75</v>
      </c>
      <c r="CY211">
        <v>42.061999999999998</v>
      </c>
      <c r="CZ211">
        <v>39</v>
      </c>
      <c r="DA211">
        <v>0</v>
      </c>
      <c r="DB211">
        <v>0</v>
      </c>
      <c r="DC211">
        <v>0</v>
      </c>
      <c r="DD211">
        <v>14571.7000000477</v>
      </c>
      <c r="DE211">
        <v>3.8346153846153799</v>
      </c>
      <c r="DF211">
        <v>2.5811963812957699</v>
      </c>
      <c r="DG211">
        <v>47.388034202726701</v>
      </c>
      <c r="DH211">
        <v>117.242307692308</v>
      </c>
      <c r="DI211">
        <v>15</v>
      </c>
      <c r="DJ211">
        <v>100</v>
      </c>
      <c r="DK211">
        <v>100</v>
      </c>
      <c r="DL211">
        <v>1.976</v>
      </c>
      <c r="DM211">
        <v>0.32300000000000001</v>
      </c>
      <c r="DN211">
        <v>2</v>
      </c>
      <c r="DO211">
        <v>403.03399999999999</v>
      </c>
      <c r="DP211">
        <v>598.78200000000004</v>
      </c>
      <c r="DQ211">
        <v>26.5077</v>
      </c>
      <c r="DR211">
        <v>31.601199999999999</v>
      </c>
      <c r="DS211">
        <v>30.000599999999999</v>
      </c>
      <c r="DT211">
        <v>31.568000000000001</v>
      </c>
      <c r="DU211">
        <v>31.6097</v>
      </c>
      <c r="DV211">
        <v>20.944700000000001</v>
      </c>
      <c r="DW211">
        <v>20.732600000000001</v>
      </c>
      <c r="DX211">
        <v>43.201900000000002</v>
      </c>
      <c r="DY211">
        <v>26.473800000000001</v>
      </c>
      <c r="DZ211">
        <v>400</v>
      </c>
      <c r="EA211">
        <v>27.971599999999999</v>
      </c>
      <c r="EB211">
        <v>100.19799999999999</v>
      </c>
      <c r="EC211">
        <v>100.57899999999999</v>
      </c>
    </row>
    <row r="212" spans="1:133" x14ac:dyDescent="0.35">
      <c r="A212">
        <v>196</v>
      </c>
      <c r="B212">
        <v>1584031580</v>
      </c>
      <c r="C212">
        <v>2003.9000000953699</v>
      </c>
      <c r="D212" t="s">
        <v>630</v>
      </c>
      <c r="E212" t="s">
        <v>631</v>
      </c>
      <c r="F212" t="s">
        <v>233</v>
      </c>
      <c r="G212">
        <v>20200312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1584031571.8064499</v>
      </c>
      <c r="O212">
        <f t="shared" si="129"/>
        <v>9.8442190900656167E-5</v>
      </c>
      <c r="P212">
        <f t="shared" si="130"/>
        <v>-0.13343644254958897</v>
      </c>
      <c r="Q212">
        <f t="shared" si="131"/>
        <v>400.12741935483899</v>
      </c>
      <c r="R212">
        <f t="shared" si="132"/>
        <v>414.02730586297423</v>
      </c>
      <c r="S212">
        <f t="shared" si="133"/>
        <v>41.262930820697157</v>
      </c>
      <c r="T212">
        <f t="shared" si="134"/>
        <v>39.877635582246029</v>
      </c>
      <c r="U212">
        <f t="shared" si="135"/>
        <v>1.0771339589852286E-2</v>
      </c>
      <c r="V212">
        <f t="shared" si="136"/>
        <v>2.251913469923716</v>
      </c>
      <c r="W212">
        <f t="shared" si="137"/>
        <v>1.0742798483454137E-2</v>
      </c>
      <c r="X212">
        <f t="shared" si="138"/>
        <v>6.7168070080043628E-3</v>
      </c>
      <c r="Y212">
        <f t="shared" si="139"/>
        <v>0</v>
      </c>
      <c r="Z212">
        <f t="shared" si="140"/>
        <v>27.694547308585879</v>
      </c>
      <c r="AA212">
        <f t="shared" si="141"/>
        <v>27.497022580645201</v>
      </c>
      <c r="AB212">
        <f t="shared" si="142"/>
        <v>3.6849810147452171</v>
      </c>
      <c r="AC212">
        <f t="shared" si="143"/>
        <v>75.007135001340643</v>
      </c>
      <c r="AD212">
        <f t="shared" si="144"/>
        <v>2.8014393038959335</v>
      </c>
      <c r="AE212">
        <f t="shared" si="145"/>
        <v>3.7348970919178051</v>
      </c>
      <c r="AF212">
        <f t="shared" si="146"/>
        <v>0.88354171084928357</v>
      </c>
      <c r="AG212">
        <f t="shared" si="147"/>
        <v>-4.3413006187189369</v>
      </c>
      <c r="AH212">
        <f t="shared" si="148"/>
        <v>27.939635008708514</v>
      </c>
      <c r="AI212">
        <f t="shared" si="149"/>
        <v>2.6940126560759263</v>
      </c>
      <c r="AJ212">
        <f t="shared" si="150"/>
        <v>26.292347046065505</v>
      </c>
      <c r="AK212">
        <v>-4.12352805135036E-2</v>
      </c>
      <c r="AL212">
        <v>4.6290214785384302E-2</v>
      </c>
      <c r="AM212">
        <v>3.45864227969754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52454.846900784876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-0.13343644254958897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1584031571.8064499</v>
      </c>
      <c r="BY212">
        <v>400.12741935483899</v>
      </c>
      <c r="BZ212">
        <v>399.98635483870999</v>
      </c>
      <c r="CA212">
        <v>28.109306451612898</v>
      </c>
      <c r="CB212">
        <v>27.965800000000002</v>
      </c>
      <c r="CC212">
        <v>400.01706451612898</v>
      </c>
      <c r="CD212">
        <v>99.462348387096796</v>
      </c>
      <c r="CE212">
        <v>0.19999329032258101</v>
      </c>
      <c r="CF212">
        <v>27.7271580645161</v>
      </c>
      <c r="CG212">
        <v>27.497022580645201</v>
      </c>
      <c r="CH212">
        <v>999.9</v>
      </c>
      <c r="CI212">
        <v>0</v>
      </c>
      <c r="CJ212">
        <v>0</v>
      </c>
      <c r="CK212">
        <v>9997.8419354838697</v>
      </c>
      <c r="CL212">
        <v>0</v>
      </c>
      <c r="CM212">
        <v>0.21165100000000001</v>
      </c>
      <c r="CN212">
        <v>0</v>
      </c>
      <c r="CO212">
        <v>0</v>
      </c>
      <c r="CP212">
        <v>0</v>
      </c>
      <c r="CQ212">
        <v>0</v>
      </c>
      <c r="CR212">
        <v>3.45806451612903</v>
      </c>
      <c r="CS212">
        <v>0</v>
      </c>
      <c r="CT212">
        <v>124.967741935484</v>
      </c>
      <c r="CU212">
        <v>-2.3419354838709698</v>
      </c>
      <c r="CV212">
        <v>38.061999999999998</v>
      </c>
      <c r="CW212">
        <v>43.25</v>
      </c>
      <c r="CX212">
        <v>40.75</v>
      </c>
      <c r="CY212">
        <v>42.061999999999998</v>
      </c>
      <c r="CZ212">
        <v>39</v>
      </c>
      <c r="DA212">
        <v>0</v>
      </c>
      <c r="DB212">
        <v>0</v>
      </c>
      <c r="DC212">
        <v>0</v>
      </c>
      <c r="DD212">
        <v>14581.9000000954</v>
      </c>
      <c r="DE212">
        <v>2.6653846153846201</v>
      </c>
      <c r="DF212">
        <v>-18.711111145045699</v>
      </c>
      <c r="DG212">
        <v>71.917949068451804</v>
      </c>
      <c r="DH212">
        <v>126.28461538461499</v>
      </c>
      <c r="DI212">
        <v>15</v>
      </c>
      <c r="DJ212">
        <v>100</v>
      </c>
      <c r="DK212">
        <v>100</v>
      </c>
      <c r="DL212">
        <v>1.976</v>
      </c>
      <c r="DM212">
        <v>0.32300000000000001</v>
      </c>
      <c r="DN212">
        <v>2</v>
      </c>
      <c r="DO212">
        <v>402.98399999999998</v>
      </c>
      <c r="DP212">
        <v>598.69200000000001</v>
      </c>
      <c r="DQ212">
        <v>26.4801</v>
      </c>
      <c r="DR212">
        <v>31.6053</v>
      </c>
      <c r="DS212">
        <v>30.0001</v>
      </c>
      <c r="DT212">
        <v>31.570900000000002</v>
      </c>
      <c r="DU212">
        <v>31.613</v>
      </c>
      <c r="DV212">
        <v>20.947399999999998</v>
      </c>
      <c r="DW212">
        <v>20.732600000000001</v>
      </c>
      <c r="DX212">
        <v>43.201900000000002</v>
      </c>
      <c r="DY212">
        <v>26.487500000000001</v>
      </c>
      <c r="DZ212">
        <v>400</v>
      </c>
      <c r="EA212">
        <v>27.971599999999999</v>
      </c>
      <c r="EB212">
        <v>100.19499999999999</v>
      </c>
      <c r="EC212">
        <v>100.58</v>
      </c>
    </row>
    <row r="213" spans="1:133" x14ac:dyDescent="0.35">
      <c r="A213">
        <v>197</v>
      </c>
      <c r="B213">
        <v>1584031590</v>
      </c>
      <c r="C213">
        <v>2013.9000000953699</v>
      </c>
      <c r="D213" t="s">
        <v>632</v>
      </c>
      <c r="E213" t="s">
        <v>633</v>
      </c>
      <c r="F213" t="s">
        <v>233</v>
      </c>
      <c r="G213">
        <v>20200312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1584031581.8064499</v>
      </c>
      <c r="O213">
        <f t="shared" si="129"/>
        <v>9.5221903657818986E-5</v>
      </c>
      <c r="P213">
        <f t="shared" si="130"/>
        <v>-0.15361599196645609</v>
      </c>
      <c r="Q213">
        <f t="shared" si="131"/>
        <v>400.17316129032298</v>
      </c>
      <c r="R213">
        <f t="shared" si="132"/>
        <v>417.83353020053835</v>
      </c>
      <c r="S213">
        <f t="shared" si="133"/>
        <v>41.642582046287046</v>
      </c>
      <c r="T213">
        <f t="shared" si="134"/>
        <v>39.882495054325496</v>
      </c>
      <c r="U213">
        <f t="shared" si="135"/>
        <v>1.0411757750517482E-2</v>
      </c>
      <c r="V213">
        <f t="shared" si="136"/>
        <v>2.2509893634789369</v>
      </c>
      <c r="W213">
        <f t="shared" si="137"/>
        <v>1.0385076958311666E-2</v>
      </c>
      <c r="X213">
        <f t="shared" si="138"/>
        <v>6.4930645200639014E-3</v>
      </c>
      <c r="Y213">
        <f t="shared" si="139"/>
        <v>0</v>
      </c>
      <c r="Z213">
        <f t="shared" si="140"/>
        <v>27.692740907933164</v>
      </c>
      <c r="AA213">
        <f t="shared" si="141"/>
        <v>27.4950451612903</v>
      </c>
      <c r="AB213">
        <f t="shared" si="142"/>
        <v>3.6845546504065503</v>
      </c>
      <c r="AC213">
        <f t="shared" si="143"/>
        <v>74.993549965511278</v>
      </c>
      <c r="AD213">
        <f t="shared" si="144"/>
        <v>2.8004637966547414</v>
      </c>
      <c r="AE213">
        <f t="shared" si="145"/>
        <v>3.7342728780577059</v>
      </c>
      <c r="AF213">
        <f t="shared" si="146"/>
        <v>0.88409085375180885</v>
      </c>
      <c r="AG213">
        <f t="shared" si="147"/>
        <v>-4.1992859513098173</v>
      </c>
      <c r="AH213">
        <f t="shared" si="148"/>
        <v>27.820907100194852</v>
      </c>
      <c r="AI213">
        <f t="shared" si="149"/>
        <v>2.6836010855541632</v>
      </c>
      <c r="AJ213">
        <f t="shared" si="150"/>
        <v>26.305222234439199</v>
      </c>
      <c r="AK213">
        <v>-4.12103877115697E-2</v>
      </c>
      <c r="AL213">
        <v>4.6262270434484297E-2</v>
      </c>
      <c r="AM213">
        <v>3.45698969848854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52424.985616319609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-0.15361599196645609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1584031581.8064499</v>
      </c>
      <c r="BY213">
        <v>400.17316129032298</v>
      </c>
      <c r="BZ213">
        <v>399.99990322580601</v>
      </c>
      <c r="CA213">
        <v>28.0993064516129</v>
      </c>
      <c r="CB213">
        <v>27.960493548387099</v>
      </c>
      <c r="CC213">
        <v>400.01858064516102</v>
      </c>
      <c r="CD213">
        <v>99.463083870967694</v>
      </c>
      <c r="CE213">
        <v>0.200009290322581</v>
      </c>
      <c r="CF213">
        <v>27.724296774193601</v>
      </c>
      <c r="CG213">
        <v>27.4950451612903</v>
      </c>
      <c r="CH213">
        <v>999.9</v>
      </c>
      <c r="CI213">
        <v>0</v>
      </c>
      <c r="CJ213">
        <v>0</v>
      </c>
      <c r="CK213">
        <v>9991.7325806451609</v>
      </c>
      <c r="CL213">
        <v>0</v>
      </c>
      <c r="CM213">
        <v>0.21165100000000001</v>
      </c>
      <c r="CN213">
        <v>0</v>
      </c>
      <c r="CO213">
        <v>0</v>
      </c>
      <c r="CP213">
        <v>0</v>
      </c>
      <c r="CQ213">
        <v>0</v>
      </c>
      <c r="CR213">
        <v>4.0193548387096802</v>
      </c>
      <c r="CS213">
        <v>0</v>
      </c>
      <c r="CT213">
        <v>174.86774193548399</v>
      </c>
      <c r="CU213">
        <v>-2.3258064516129</v>
      </c>
      <c r="CV213">
        <v>38.061999999999998</v>
      </c>
      <c r="CW213">
        <v>43.25</v>
      </c>
      <c r="CX213">
        <v>40.75</v>
      </c>
      <c r="CY213">
        <v>42.061999999999998</v>
      </c>
      <c r="CZ213">
        <v>39</v>
      </c>
      <c r="DA213">
        <v>0</v>
      </c>
      <c r="DB213">
        <v>0</v>
      </c>
      <c r="DC213">
        <v>0</v>
      </c>
      <c r="DD213">
        <v>14592.1000001431</v>
      </c>
      <c r="DE213">
        <v>3.8884615384615402</v>
      </c>
      <c r="DF213">
        <v>35.353846302323802</v>
      </c>
      <c r="DG213">
        <v>580.07863223483196</v>
      </c>
      <c r="DH213">
        <v>182.888461538462</v>
      </c>
      <c r="DI213">
        <v>15</v>
      </c>
      <c r="DJ213">
        <v>100</v>
      </c>
      <c r="DK213">
        <v>100</v>
      </c>
      <c r="DL213">
        <v>1.976</v>
      </c>
      <c r="DM213">
        <v>0.32300000000000001</v>
      </c>
      <c r="DN213">
        <v>2</v>
      </c>
      <c r="DO213">
        <v>403.04700000000003</v>
      </c>
      <c r="DP213">
        <v>598.74199999999996</v>
      </c>
      <c r="DQ213">
        <v>26.491399999999999</v>
      </c>
      <c r="DR213">
        <v>31.61</v>
      </c>
      <c r="DS213">
        <v>30.000299999999999</v>
      </c>
      <c r="DT213">
        <v>31.5746</v>
      </c>
      <c r="DU213">
        <v>31.6159</v>
      </c>
      <c r="DV213">
        <v>20.946400000000001</v>
      </c>
      <c r="DW213">
        <v>20.732600000000001</v>
      </c>
      <c r="DX213">
        <v>43.201900000000002</v>
      </c>
      <c r="DY213">
        <v>26.494599999999998</v>
      </c>
      <c r="DZ213">
        <v>400</v>
      </c>
      <c r="EA213">
        <v>27.971599999999999</v>
      </c>
      <c r="EB213">
        <v>100.196</v>
      </c>
      <c r="EC213">
        <v>100.578</v>
      </c>
    </row>
    <row r="214" spans="1:133" x14ac:dyDescent="0.35">
      <c r="A214">
        <v>198</v>
      </c>
      <c r="B214">
        <v>1584031600</v>
      </c>
      <c r="C214">
        <v>2023.9000000953699</v>
      </c>
      <c r="D214" t="s">
        <v>634</v>
      </c>
      <c r="E214" t="s">
        <v>635</v>
      </c>
      <c r="F214" t="s">
        <v>233</v>
      </c>
      <c r="G214">
        <v>20200312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1584031591.8064499</v>
      </c>
      <c r="O214">
        <f t="shared" si="129"/>
        <v>9.6121330441549269E-5</v>
      </c>
      <c r="P214">
        <f t="shared" si="130"/>
        <v>-0.14608396458538292</v>
      </c>
      <c r="Q214">
        <f t="shared" si="131"/>
        <v>400.191225806452</v>
      </c>
      <c r="R214">
        <f t="shared" si="132"/>
        <v>416.49133265782649</v>
      </c>
      <c r="S214">
        <f t="shared" si="133"/>
        <v>41.508340480104764</v>
      </c>
      <c r="T214">
        <f t="shared" si="134"/>
        <v>39.883839963536268</v>
      </c>
      <c r="U214">
        <f t="shared" si="135"/>
        <v>1.0509929873251106E-2</v>
      </c>
      <c r="V214">
        <f t="shared" si="136"/>
        <v>2.2536856655481854</v>
      </c>
      <c r="W214">
        <f t="shared" si="137"/>
        <v>1.048277670760288E-2</v>
      </c>
      <c r="X214">
        <f t="shared" si="138"/>
        <v>6.5541691551781042E-3</v>
      </c>
      <c r="Y214">
        <f t="shared" si="139"/>
        <v>0</v>
      </c>
      <c r="Z214">
        <f t="shared" si="140"/>
        <v>27.692238885326724</v>
      </c>
      <c r="AA214">
        <f t="shared" si="141"/>
        <v>27.4930129032258</v>
      </c>
      <c r="AB214">
        <f t="shared" si="142"/>
        <v>3.6841165067938402</v>
      </c>
      <c r="AC214">
        <f t="shared" si="143"/>
        <v>74.982142603277026</v>
      </c>
      <c r="AD214">
        <f t="shared" si="144"/>
        <v>2.7999987696554527</v>
      </c>
      <c r="AE214">
        <f t="shared" si="145"/>
        <v>3.7342208057056525</v>
      </c>
      <c r="AF214">
        <f t="shared" si="146"/>
        <v>0.88411773713838748</v>
      </c>
      <c r="AG214">
        <f t="shared" si="147"/>
        <v>-4.2389506724723232</v>
      </c>
      <c r="AH214">
        <f t="shared" si="148"/>
        <v>28.072149198295481</v>
      </c>
      <c r="AI214">
        <f t="shared" si="149"/>
        <v>2.7045655781668301</v>
      </c>
      <c r="AJ214">
        <f t="shared" si="150"/>
        <v>26.537764103989989</v>
      </c>
      <c r="AK214">
        <v>-4.1283044344972597E-2</v>
      </c>
      <c r="AL214">
        <v>4.6343833870549703E-2</v>
      </c>
      <c r="AM214">
        <v>3.4618122587439002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52513.650221618715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-0.14608396458538292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1584031591.8064499</v>
      </c>
      <c r="BY214">
        <v>400.191225806452</v>
      </c>
      <c r="BZ214">
        <v>400.02980645161301</v>
      </c>
      <c r="CA214">
        <v>28.094961290322601</v>
      </c>
      <c r="CB214">
        <v>27.954835483871001</v>
      </c>
      <c r="CC214">
        <v>400.01541935483903</v>
      </c>
      <c r="CD214">
        <v>99.461996774193594</v>
      </c>
      <c r="CE214">
        <v>0.199958290322581</v>
      </c>
      <c r="CF214">
        <v>27.7240580645161</v>
      </c>
      <c r="CG214">
        <v>27.4930129032258</v>
      </c>
      <c r="CH214">
        <v>999.9</v>
      </c>
      <c r="CI214">
        <v>0</v>
      </c>
      <c r="CJ214">
        <v>0</v>
      </c>
      <c r="CK214">
        <v>10009.4580645161</v>
      </c>
      <c r="CL214">
        <v>0</v>
      </c>
      <c r="CM214">
        <v>0.21165100000000001</v>
      </c>
      <c r="CN214">
        <v>0</v>
      </c>
      <c r="CO214">
        <v>0</v>
      </c>
      <c r="CP214">
        <v>0</v>
      </c>
      <c r="CQ214">
        <v>0</v>
      </c>
      <c r="CR214">
        <v>3.9258064516129001</v>
      </c>
      <c r="CS214">
        <v>0</v>
      </c>
      <c r="CT214">
        <v>325.84516129032301</v>
      </c>
      <c r="CU214">
        <v>-1.7774193548387101</v>
      </c>
      <c r="CV214">
        <v>38.061999999999998</v>
      </c>
      <c r="CW214">
        <v>43.25</v>
      </c>
      <c r="CX214">
        <v>40.762</v>
      </c>
      <c r="CY214">
        <v>42.061999999999998</v>
      </c>
      <c r="CZ214">
        <v>39</v>
      </c>
      <c r="DA214">
        <v>0</v>
      </c>
      <c r="DB214">
        <v>0</v>
      </c>
      <c r="DC214">
        <v>0</v>
      </c>
      <c r="DD214">
        <v>14601.7000000477</v>
      </c>
      <c r="DE214">
        <v>4.1730769230769198</v>
      </c>
      <c r="DF214">
        <v>-0.89230777899928604</v>
      </c>
      <c r="DG214">
        <v>1388.8444418899301</v>
      </c>
      <c r="DH214">
        <v>333.22692307692301</v>
      </c>
      <c r="DI214">
        <v>15</v>
      </c>
      <c r="DJ214">
        <v>100</v>
      </c>
      <c r="DK214">
        <v>100</v>
      </c>
      <c r="DL214">
        <v>1.976</v>
      </c>
      <c r="DM214">
        <v>0.32300000000000001</v>
      </c>
      <c r="DN214">
        <v>2</v>
      </c>
      <c r="DO214">
        <v>402.90699999999998</v>
      </c>
      <c r="DP214">
        <v>598.83299999999997</v>
      </c>
      <c r="DQ214">
        <v>26.498200000000001</v>
      </c>
      <c r="DR214">
        <v>31.613600000000002</v>
      </c>
      <c r="DS214">
        <v>30.0002</v>
      </c>
      <c r="DT214">
        <v>31.577999999999999</v>
      </c>
      <c r="DU214">
        <v>31.618600000000001</v>
      </c>
      <c r="DV214">
        <v>20.943999999999999</v>
      </c>
      <c r="DW214">
        <v>20.732600000000001</v>
      </c>
      <c r="DX214">
        <v>43.201900000000002</v>
      </c>
      <c r="DY214">
        <v>26.502600000000001</v>
      </c>
      <c r="DZ214">
        <v>400</v>
      </c>
      <c r="EA214">
        <v>27.971900000000002</v>
      </c>
      <c r="EB214">
        <v>100.197</v>
      </c>
      <c r="EC214">
        <v>100.578</v>
      </c>
    </row>
    <row r="215" spans="1:133" x14ac:dyDescent="0.35">
      <c r="A215">
        <v>199</v>
      </c>
      <c r="B215">
        <v>1584031610</v>
      </c>
      <c r="C215">
        <v>2033.9000000953699</v>
      </c>
      <c r="D215" t="s">
        <v>636</v>
      </c>
      <c r="E215" t="s">
        <v>637</v>
      </c>
      <c r="F215" t="s">
        <v>233</v>
      </c>
      <c r="G215">
        <v>20200312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1584031601.8064499</v>
      </c>
      <c r="O215">
        <f t="shared" si="129"/>
        <v>9.4076602458154136E-5</v>
      </c>
      <c r="P215">
        <f t="shared" si="130"/>
        <v>-0.15726354897524591</v>
      </c>
      <c r="Q215">
        <f t="shared" si="131"/>
        <v>400.161580645161</v>
      </c>
      <c r="R215">
        <f t="shared" si="132"/>
        <v>418.67399855261033</v>
      </c>
      <c r="S215">
        <f t="shared" si="133"/>
        <v>41.724675671895362</v>
      </c>
      <c r="T215">
        <f t="shared" si="134"/>
        <v>39.879744685588008</v>
      </c>
      <c r="U215">
        <f t="shared" si="135"/>
        <v>1.0285395117247938E-2</v>
      </c>
      <c r="V215">
        <f t="shared" si="136"/>
        <v>2.253325336946804</v>
      </c>
      <c r="W215">
        <f t="shared" si="137"/>
        <v>1.0259384064623641E-2</v>
      </c>
      <c r="X215">
        <f t="shared" si="138"/>
        <v>6.4144465049091257E-3</v>
      </c>
      <c r="Y215">
        <f t="shared" si="139"/>
        <v>0</v>
      </c>
      <c r="Z215">
        <f t="shared" si="140"/>
        <v>27.693404774576301</v>
      </c>
      <c r="AA215">
        <f t="shared" si="141"/>
        <v>27.4914387096774</v>
      </c>
      <c r="AB215">
        <f t="shared" si="142"/>
        <v>3.6837771506117716</v>
      </c>
      <c r="AC215">
        <f t="shared" si="143"/>
        <v>74.970587408949228</v>
      </c>
      <c r="AD215">
        <f t="shared" si="144"/>
        <v>2.79964798937214</v>
      </c>
      <c r="AE215">
        <f t="shared" si="145"/>
        <v>3.7343284695111598</v>
      </c>
      <c r="AF215">
        <f t="shared" si="146"/>
        <v>0.88412916123963159</v>
      </c>
      <c r="AG215">
        <f t="shared" si="147"/>
        <v>-4.148778168404597</v>
      </c>
      <c r="AH215">
        <f t="shared" si="148"/>
        <v>28.318852834641376</v>
      </c>
      <c r="AI215">
        <f t="shared" si="149"/>
        <v>2.7287554189820242</v>
      </c>
      <c r="AJ215">
        <f t="shared" si="150"/>
        <v>26.898830085218805</v>
      </c>
      <c r="AK215">
        <v>-4.12733300849321E-2</v>
      </c>
      <c r="AL215">
        <v>4.6332928762638302E-2</v>
      </c>
      <c r="AM215">
        <v>3.46116764742853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52501.652466080821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-0.15726354897524591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1584031601.8064499</v>
      </c>
      <c r="BY215">
        <v>400.161580645161</v>
      </c>
      <c r="BZ215">
        <v>399.98216129032301</v>
      </c>
      <c r="CA215">
        <v>28.0922451612903</v>
      </c>
      <c r="CB215">
        <v>27.955100000000002</v>
      </c>
      <c r="CC215">
        <v>400.01606451612901</v>
      </c>
      <c r="CD215">
        <v>99.459129032258105</v>
      </c>
      <c r="CE215">
        <v>0.19997522580645199</v>
      </c>
      <c r="CF215">
        <v>27.724551612903198</v>
      </c>
      <c r="CG215">
        <v>27.4914387096774</v>
      </c>
      <c r="CH215">
        <v>999.9</v>
      </c>
      <c r="CI215">
        <v>0</v>
      </c>
      <c r="CJ215">
        <v>0</v>
      </c>
      <c r="CK215">
        <v>10007.391290322599</v>
      </c>
      <c r="CL215">
        <v>0</v>
      </c>
      <c r="CM215">
        <v>0.21165100000000001</v>
      </c>
      <c r="CN215">
        <v>0</v>
      </c>
      <c r="CO215">
        <v>0</v>
      </c>
      <c r="CP215">
        <v>0</v>
      </c>
      <c r="CQ215">
        <v>0</v>
      </c>
      <c r="CR215">
        <v>3.7677419354838699</v>
      </c>
      <c r="CS215">
        <v>0</v>
      </c>
      <c r="CT215">
        <v>481.97419354838701</v>
      </c>
      <c r="CU215">
        <v>-1.1000000000000001</v>
      </c>
      <c r="CV215">
        <v>38.061999999999998</v>
      </c>
      <c r="CW215">
        <v>43.25</v>
      </c>
      <c r="CX215">
        <v>40.762</v>
      </c>
      <c r="CY215">
        <v>42.061999999999998</v>
      </c>
      <c r="CZ215">
        <v>39</v>
      </c>
      <c r="DA215">
        <v>0</v>
      </c>
      <c r="DB215">
        <v>0</v>
      </c>
      <c r="DC215">
        <v>0</v>
      </c>
      <c r="DD215">
        <v>14611.9000000954</v>
      </c>
      <c r="DE215">
        <v>3.4153846153846201</v>
      </c>
      <c r="DF215">
        <v>-13.6136749246749</v>
      </c>
      <c r="DG215">
        <v>235.955555616174</v>
      </c>
      <c r="DH215">
        <v>489.53461538461499</v>
      </c>
      <c r="DI215">
        <v>15</v>
      </c>
      <c r="DJ215">
        <v>100</v>
      </c>
      <c r="DK215">
        <v>100</v>
      </c>
      <c r="DL215">
        <v>1.976</v>
      </c>
      <c r="DM215">
        <v>0.32300000000000001</v>
      </c>
      <c r="DN215">
        <v>2</v>
      </c>
      <c r="DO215">
        <v>402.95499999999998</v>
      </c>
      <c r="DP215">
        <v>598.904</v>
      </c>
      <c r="DQ215">
        <v>26.512799999999999</v>
      </c>
      <c r="DR215">
        <v>31.618300000000001</v>
      </c>
      <c r="DS215">
        <v>30.0001</v>
      </c>
      <c r="DT215">
        <v>31.581499999999998</v>
      </c>
      <c r="DU215">
        <v>31.621400000000001</v>
      </c>
      <c r="DV215">
        <v>20.95</v>
      </c>
      <c r="DW215">
        <v>20.732600000000001</v>
      </c>
      <c r="DX215">
        <v>43.201900000000002</v>
      </c>
      <c r="DY215">
        <v>26.5154</v>
      </c>
      <c r="DZ215">
        <v>400</v>
      </c>
      <c r="EA215">
        <v>27.9727</v>
      </c>
      <c r="EB215">
        <v>100.196</v>
      </c>
      <c r="EC215">
        <v>100.575</v>
      </c>
    </row>
    <row r="216" spans="1:133" x14ac:dyDescent="0.35">
      <c r="A216">
        <v>200</v>
      </c>
      <c r="B216">
        <v>1584031620</v>
      </c>
      <c r="C216">
        <v>2043.9000000953699</v>
      </c>
      <c r="D216" t="s">
        <v>638</v>
      </c>
      <c r="E216" t="s">
        <v>639</v>
      </c>
      <c r="F216" t="s">
        <v>233</v>
      </c>
      <c r="G216">
        <v>20200312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1584031611.8064499</v>
      </c>
      <c r="O216">
        <f t="shared" si="129"/>
        <v>9.1193711183720319E-5</v>
      </c>
      <c r="P216">
        <f t="shared" si="130"/>
        <v>-0.13630003639377988</v>
      </c>
      <c r="Q216">
        <f t="shared" si="131"/>
        <v>400.12774193548398</v>
      </c>
      <c r="R216">
        <f t="shared" si="132"/>
        <v>416.07928796205903</v>
      </c>
      <c r="S216">
        <f t="shared" si="133"/>
        <v>41.46620569452039</v>
      </c>
      <c r="T216">
        <f t="shared" si="134"/>
        <v>39.876484437489481</v>
      </c>
      <c r="U216">
        <f t="shared" si="135"/>
        <v>9.9593415094660059E-3</v>
      </c>
      <c r="V216">
        <f t="shared" si="136"/>
        <v>2.2537679667440549</v>
      </c>
      <c r="W216">
        <f t="shared" si="137"/>
        <v>9.9349561178302126E-3</v>
      </c>
      <c r="X216">
        <f t="shared" si="138"/>
        <v>6.2115334873126503E-3</v>
      </c>
      <c r="Y216">
        <f t="shared" si="139"/>
        <v>0</v>
      </c>
      <c r="Z216">
        <f t="shared" si="140"/>
        <v>27.69646793044992</v>
      </c>
      <c r="AA216">
        <f t="shared" si="141"/>
        <v>27.495438709677401</v>
      </c>
      <c r="AB216">
        <f t="shared" si="142"/>
        <v>3.6846395025203216</v>
      </c>
      <c r="AC216">
        <f t="shared" si="143"/>
        <v>74.960580581703454</v>
      </c>
      <c r="AD216">
        <f t="shared" si="144"/>
        <v>2.7996182454450356</v>
      </c>
      <c r="AE216">
        <f t="shared" si="145"/>
        <v>3.734787302499059</v>
      </c>
      <c r="AF216">
        <f t="shared" si="146"/>
        <v>0.88502125707528601</v>
      </c>
      <c r="AG216">
        <f t="shared" si="147"/>
        <v>-4.0216426632020656</v>
      </c>
      <c r="AH216">
        <f t="shared" si="148"/>
        <v>28.093947809967165</v>
      </c>
      <c r="AI216">
        <f t="shared" si="149"/>
        <v>2.7066347235468555</v>
      </c>
      <c r="AJ216">
        <f t="shared" si="150"/>
        <v>26.778939870311955</v>
      </c>
      <c r="AK216">
        <v>-4.1285263337664101E-2</v>
      </c>
      <c r="AL216">
        <v>4.6346324884240397E-2</v>
      </c>
      <c r="AM216">
        <v>3.46195949759452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52515.84733068994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-0.13630003639377988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1584031611.8064499</v>
      </c>
      <c r="BY216">
        <v>400.12774193548398</v>
      </c>
      <c r="BZ216">
        <v>399.97803225806399</v>
      </c>
      <c r="CA216">
        <v>28.091867741935499</v>
      </c>
      <c r="CB216">
        <v>27.9589258064516</v>
      </c>
      <c r="CC216">
        <v>400.01783870967699</v>
      </c>
      <c r="CD216">
        <v>99.459416129032306</v>
      </c>
      <c r="CE216">
        <v>0.19996825806451601</v>
      </c>
      <c r="CF216">
        <v>27.726654838709699</v>
      </c>
      <c r="CG216">
        <v>27.495438709677401</v>
      </c>
      <c r="CH216">
        <v>999.9</v>
      </c>
      <c r="CI216">
        <v>0</v>
      </c>
      <c r="CJ216">
        <v>0</v>
      </c>
      <c r="CK216">
        <v>10010.2558064516</v>
      </c>
      <c r="CL216">
        <v>0</v>
      </c>
      <c r="CM216">
        <v>0.21165100000000001</v>
      </c>
      <c r="CN216">
        <v>0</v>
      </c>
      <c r="CO216">
        <v>0</v>
      </c>
      <c r="CP216">
        <v>0</v>
      </c>
      <c r="CQ216">
        <v>0</v>
      </c>
      <c r="CR216">
        <v>0.86774193548387102</v>
      </c>
      <c r="CS216">
        <v>0</v>
      </c>
      <c r="CT216">
        <v>497.47741935483901</v>
      </c>
      <c r="CU216">
        <v>-1.1870967741935501</v>
      </c>
      <c r="CV216">
        <v>38.066064516129003</v>
      </c>
      <c r="CW216">
        <v>43.25</v>
      </c>
      <c r="CX216">
        <v>40.762</v>
      </c>
      <c r="CY216">
        <v>42.066064516129003</v>
      </c>
      <c r="CZ216">
        <v>39</v>
      </c>
      <c r="DA216">
        <v>0</v>
      </c>
      <c r="DB216">
        <v>0</v>
      </c>
      <c r="DC216">
        <v>0</v>
      </c>
      <c r="DD216">
        <v>14622.1000001431</v>
      </c>
      <c r="DE216">
        <v>1.29615384615385</v>
      </c>
      <c r="DF216">
        <v>-13.2957266032831</v>
      </c>
      <c r="DG216">
        <v>-98.933333292641095</v>
      </c>
      <c r="DH216">
        <v>498.85384615384601</v>
      </c>
      <c r="DI216">
        <v>15</v>
      </c>
      <c r="DJ216">
        <v>100</v>
      </c>
      <c r="DK216">
        <v>100</v>
      </c>
      <c r="DL216">
        <v>1.976</v>
      </c>
      <c r="DM216">
        <v>0.32300000000000001</v>
      </c>
      <c r="DN216">
        <v>2</v>
      </c>
      <c r="DO216">
        <v>402.99</v>
      </c>
      <c r="DP216">
        <v>598.76599999999996</v>
      </c>
      <c r="DQ216">
        <v>26.522200000000002</v>
      </c>
      <c r="DR216">
        <v>31.621099999999998</v>
      </c>
      <c r="DS216">
        <v>30.000299999999999</v>
      </c>
      <c r="DT216">
        <v>31.584800000000001</v>
      </c>
      <c r="DU216">
        <v>31.624199999999998</v>
      </c>
      <c r="DV216">
        <v>20.9465</v>
      </c>
      <c r="DW216">
        <v>20.732600000000001</v>
      </c>
      <c r="DX216">
        <v>43.201900000000002</v>
      </c>
      <c r="DY216">
        <v>26.522400000000001</v>
      </c>
      <c r="DZ216">
        <v>400</v>
      </c>
      <c r="EA216">
        <v>27.973199999999999</v>
      </c>
      <c r="EB216">
        <v>100.193</v>
      </c>
      <c r="EC216">
        <v>100.575</v>
      </c>
    </row>
    <row r="217" spans="1:133" x14ac:dyDescent="0.35">
      <c r="A217">
        <v>201</v>
      </c>
      <c r="B217">
        <v>1584031630</v>
      </c>
      <c r="C217">
        <v>2053.9000000953702</v>
      </c>
      <c r="D217" t="s">
        <v>640</v>
      </c>
      <c r="E217" t="s">
        <v>641</v>
      </c>
      <c r="F217" t="s">
        <v>233</v>
      </c>
      <c r="G217">
        <v>20200312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1584031621.8064499</v>
      </c>
      <c r="O217">
        <f t="shared" si="129"/>
        <v>8.8594124269757014E-5</v>
      </c>
      <c r="P217">
        <f t="shared" si="130"/>
        <v>-0.13016504085334346</v>
      </c>
      <c r="Q217">
        <f t="shared" si="131"/>
        <v>400.148129032258</v>
      </c>
      <c r="R217">
        <f t="shared" si="132"/>
        <v>415.72125222025005</v>
      </c>
      <c r="S217">
        <f t="shared" si="133"/>
        <v>41.430764601173429</v>
      </c>
      <c r="T217">
        <f t="shared" si="134"/>
        <v>39.878747720966061</v>
      </c>
      <c r="U217">
        <f t="shared" si="135"/>
        <v>9.6799267258198471E-3</v>
      </c>
      <c r="V217">
        <f t="shared" si="136"/>
        <v>2.2515710469663026</v>
      </c>
      <c r="W217">
        <f t="shared" si="137"/>
        <v>9.6568663014295272E-3</v>
      </c>
      <c r="X217">
        <f t="shared" si="138"/>
        <v>6.0376087084802197E-3</v>
      </c>
      <c r="Y217">
        <f t="shared" si="139"/>
        <v>0</v>
      </c>
      <c r="Z217">
        <f t="shared" si="140"/>
        <v>27.700144358348037</v>
      </c>
      <c r="AA217">
        <f t="shared" si="141"/>
        <v>27.493896774193502</v>
      </c>
      <c r="AB217">
        <f t="shared" si="142"/>
        <v>3.6843070589045017</v>
      </c>
      <c r="AC217">
        <f t="shared" si="143"/>
        <v>74.951627751537615</v>
      </c>
      <c r="AD217">
        <f t="shared" si="144"/>
        <v>2.7997486255877804</v>
      </c>
      <c r="AE217">
        <f t="shared" si="145"/>
        <v>3.7354073681613191</v>
      </c>
      <c r="AF217">
        <f t="shared" si="146"/>
        <v>0.88455843331672135</v>
      </c>
      <c r="AG217">
        <f t="shared" si="147"/>
        <v>-3.9070008802962843</v>
      </c>
      <c r="AH217">
        <f t="shared" si="148"/>
        <v>28.59870611572131</v>
      </c>
      <c r="AI217">
        <f t="shared" si="149"/>
        <v>2.7579705778758794</v>
      </c>
      <c r="AJ217">
        <f t="shared" si="150"/>
        <v>27.449675813300907</v>
      </c>
      <c r="AK217">
        <v>-4.1226055532572699E-2</v>
      </c>
      <c r="AL217">
        <v>4.6279858936136599E-2</v>
      </c>
      <c r="AM217">
        <v>3.4580298925221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52443.131431716545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-0.13016504085334346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1584031621.8064499</v>
      </c>
      <c r="BY217">
        <v>400.148129032258</v>
      </c>
      <c r="BZ217">
        <v>400.00606451612902</v>
      </c>
      <c r="CA217">
        <v>28.093012903225802</v>
      </c>
      <c r="CB217">
        <v>27.963861290322601</v>
      </c>
      <c r="CC217">
        <v>400.01938709677398</v>
      </c>
      <c r="CD217">
        <v>99.459961290322596</v>
      </c>
      <c r="CE217">
        <v>0.20000167741935501</v>
      </c>
      <c r="CF217">
        <v>27.7294967741935</v>
      </c>
      <c r="CG217">
        <v>27.493896774193502</v>
      </c>
      <c r="CH217">
        <v>999.9</v>
      </c>
      <c r="CI217">
        <v>0</v>
      </c>
      <c r="CJ217">
        <v>0</v>
      </c>
      <c r="CK217">
        <v>9995.8451612903209</v>
      </c>
      <c r="CL217">
        <v>0</v>
      </c>
      <c r="CM217">
        <v>0.21165100000000001</v>
      </c>
      <c r="CN217">
        <v>0</v>
      </c>
      <c r="CO217">
        <v>0</v>
      </c>
      <c r="CP217">
        <v>0</v>
      </c>
      <c r="CQ217">
        <v>0</v>
      </c>
      <c r="CR217">
        <v>2.71612903225807</v>
      </c>
      <c r="CS217">
        <v>0</v>
      </c>
      <c r="CT217">
        <v>422.90967741935498</v>
      </c>
      <c r="CU217">
        <v>-1.5</v>
      </c>
      <c r="CV217">
        <v>38.066064516129003</v>
      </c>
      <c r="CW217">
        <v>43.25</v>
      </c>
      <c r="CX217">
        <v>40.756</v>
      </c>
      <c r="CY217">
        <v>42.066064516129003</v>
      </c>
      <c r="CZ217">
        <v>39</v>
      </c>
      <c r="DA217">
        <v>0</v>
      </c>
      <c r="DB217">
        <v>0</v>
      </c>
      <c r="DC217">
        <v>0</v>
      </c>
      <c r="DD217">
        <v>14631.7000000477</v>
      </c>
      <c r="DE217">
        <v>3.6307692307692299</v>
      </c>
      <c r="DF217">
        <v>27.0974356249286</v>
      </c>
      <c r="DG217">
        <v>-999.67863196005396</v>
      </c>
      <c r="DH217">
        <v>416.73846153846199</v>
      </c>
      <c r="DI217">
        <v>15</v>
      </c>
      <c r="DJ217">
        <v>100</v>
      </c>
      <c r="DK217">
        <v>100</v>
      </c>
      <c r="DL217">
        <v>1.976</v>
      </c>
      <c r="DM217">
        <v>0.32300000000000001</v>
      </c>
      <c r="DN217">
        <v>2</v>
      </c>
      <c r="DO217">
        <v>402.94</v>
      </c>
      <c r="DP217">
        <v>598.69000000000005</v>
      </c>
      <c r="DQ217">
        <v>26.528099999999998</v>
      </c>
      <c r="DR217">
        <v>31.623899999999999</v>
      </c>
      <c r="DS217">
        <v>30.0001</v>
      </c>
      <c r="DT217">
        <v>31.587599999999998</v>
      </c>
      <c r="DU217">
        <v>31.626999999999999</v>
      </c>
      <c r="DV217">
        <v>20.948399999999999</v>
      </c>
      <c r="DW217">
        <v>20.732600000000001</v>
      </c>
      <c r="DX217">
        <v>43.201900000000002</v>
      </c>
      <c r="DY217">
        <v>26.5307</v>
      </c>
      <c r="DZ217">
        <v>400</v>
      </c>
      <c r="EA217">
        <v>27.973400000000002</v>
      </c>
      <c r="EB217">
        <v>100.194</v>
      </c>
      <c r="EC217">
        <v>100.57299999999999</v>
      </c>
    </row>
    <row r="218" spans="1:133" x14ac:dyDescent="0.35">
      <c r="A218">
        <v>202</v>
      </c>
      <c r="B218">
        <v>1584031640</v>
      </c>
      <c r="C218">
        <v>2063.9000000953702</v>
      </c>
      <c r="D218" t="s">
        <v>642</v>
      </c>
      <c r="E218" t="s">
        <v>643</v>
      </c>
      <c r="F218" t="s">
        <v>233</v>
      </c>
      <c r="G218">
        <v>20200312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1584031631.8064499</v>
      </c>
      <c r="O218">
        <f t="shared" si="129"/>
        <v>8.8430827910730795E-5</v>
      </c>
      <c r="P218">
        <f t="shared" si="130"/>
        <v>-0.16763266627002316</v>
      </c>
      <c r="Q218">
        <f t="shared" si="131"/>
        <v>400.19409677419299</v>
      </c>
      <c r="R218">
        <f t="shared" si="132"/>
        <v>422.00288638572056</v>
      </c>
      <c r="S218">
        <f t="shared" si="133"/>
        <v>42.056967160678944</v>
      </c>
      <c r="T218">
        <f t="shared" si="134"/>
        <v>39.883494944975141</v>
      </c>
      <c r="U218">
        <f t="shared" si="135"/>
        <v>9.6509000117929091E-3</v>
      </c>
      <c r="V218">
        <f t="shared" si="136"/>
        <v>2.2514541761670097</v>
      </c>
      <c r="W218">
        <f t="shared" si="137"/>
        <v>9.6279763166976628E-3</v>
      </c>
      <c r="X218">
        <f t="shared" si="138"/>
        <v>6.0195402241564541E-3</v>
      </c>
      <c r="Y218">
        <f t="shared" si="139"/>
        <v>0</v>
      </c>
      <c r="Z218">
        <f t="shared" si="140"/>
        <v>27.70715531727727</v>
      </c>
      <c r="AA218">
        <f t="shared" si="141"/>
        <v>27.500261290322602</v>
      </c>
      <c r="AB218">
        <f t="shared" si="142"/>
        <v>3.6856794271614746</v>
      </c>
      <c r="AC218">
        <f t="shared" si="143"/>
        <v>74.93073949778416</v>
      </c>
      <c r="AD218">
        <f t="shared" si="144"/>
        <v>2.8001062021452046</v>
      </c>
      <c r="AE218">
        <f t="shared" si="145"/>
        <v>3.7369258877099552</v>
      </c>
      <c r="AF218">
        <f t="shared" si="146"/>
        <v>0.88557322501627</v>
      </c>
      <c r="AG218">
        <f t="shared" si="147"/>
        <v>-3.899799510863228</v>
      </c>
      <c r="AH218">
        <f t="shared" si="148"/>
        <v>28.669266800912155</v>
      </c>
      <c r="AI218">
        <f t="shared" si="149"/>
        <v>2.7651025591392546</v>
      </c>
      <c r="AJ218">
        <f t="shared" si="150"/>
        <v>27.534569849188181</v>
      </c>
      <c r="AK218">
        <v>-4.1222907287848103E-2</v>
      </c>
      <c r="AL218">
        <v>4.6276324755631898E-2</v>
      </c>
      <c r="AM218">
        <v>3.4578208899957499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52438.085779162589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-0.16763266627002316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1584031631.8064499</v>
      </c>
      <c r="BY218">
        <v>400.19409677419299</v>
      </c>
      <c r="BZ218">
        <v>399.99574193548398</v>
      </c>
      <c r="CA218">
        <v>28.096483870967699</v>
      </c>
      <c r="CB218">
        <v>27.967570967741899</v>
      </c>
      <c r="CC218">
        <v>400.02</v>
      </c>
      <c r="CD218">
        <v>99.460390322580594</v>
      </c>
      <c r="CE218">
        <v>0.19998764516129</v>
      </c>
      <c r="CF218">
        <v>27.736454838709701</v>
      </c>
      <c r="CG218">
        <v>27.500261290322602</v>
      </c>
      <c r="CH218">
        <v>999.9</v>
      </c>
      <c r="CI218">
        <v>0</v>
      </c>
      <c r="CJ218">
        <v>0</v>
      </c>
      <c r="CK218">
        <v>9995.0387096774193</v>
      </c>
      <c r="CL218">
        <v>0</v>
      </c>
      <c r="CM218">
        <v>0.21165100000000001</v>
      </c>
      <c r="CN218">
        <v>0</v>
      </c>
      <c r="CO218">
        <v>0</v>
      </c>
      <c r="CP218">
        <v>0</v>
      </c>
      <c r="CQ218">
        <v>0</v>
      </c>
      <c r="CR218">
        <v>3.9645161290322601</v>
      </c>
      <c r="CS218">
        <v>0</v>
      </c>
      <c r="CT218">
        <v>276.37419354838698</v>
      </c>
      <c r="CU218">
        <v>-1.80322580645161</v>
      </c>
      <c r="CV218">
        <v>38.080290322580602</v>
      </c>
      <c r="CW218">
        <v>43.25</v>
      </c>
      <c r="CX218">
        <v>40.76</v>
      </c>
      <c r="CY218">
        <v>42.061999999999998</v>
      </c>
      <c r="CZ218">
        <v>39</v>
      </c>
      <c r="DA218">
        <v>0</v>
      </c>
      <c r="DB218">
        <v>0</v>
      </c>
      <c r="DC218">
        <v>0</v>
      </c>
      <c r="DD218">
        <v>14641.9000000954</v>
      </c>
      <c r="DE218">
        <v>3.9730769230769201</v>
      </c>
      <c r="DF218">
        <v>-15.504273575249799</v>
      </c>
      <c r="DG218">
        <v>-177.37094046374199</v>
      </c>
      <c r="DH218">
        <v>272.37307692307701</v>
      </c>
      <c r="DI218">
        <v>15</v>
      </c>
      <c r="DJ218">
        <v>100</v>
      </c>
      <c r="DK218">
        <v>100</v>
      </c>
      <c r="DL218">
        <v>1.976</v>
      </c>
      <c r="DM218">
        <v>0.32300000000000001</v>
      </c>
      <c r="DN218">
        <v>2</v>
      </c>
      <c r="DO218">
        <v>403.02499999999998</v>
      </c>
      <c r="DP218">
        <v>598.697</v>
      </c>
      <c r="DQ218">
        <v>26.53</v>
      </c>
      <c r="DR218">
        <v>31.626799999999999</v>
      </c>
      <c r="DS218">
        <v>30.000599999999999</v>
      </c>
      <c r="DT218">
        <v>31.590399999999999</v>
      </c>
      <c r="DU218">
        <v>31.629799999999999</v>
      </c>
      <c r="DV218">
        <v>20.9453</v>
      </c>
      <c r="DW218">
        <v>20.732600000000001</v>
      </c>
      <c r="DX218">
        <v>43.201900000000002</v>
      </c>
      <c r="DY218">
        <v>26.508500000000002</v>
      </c>
      <c r="DZ218">
        <v>400</v>
      </c>
      <c r="EA218">
        <v>27.973400000000002</v>
      </c>
      <c r="EB218">
        <v>100.19199999999999</v>
      </c>
      <c r="EC218">
        <v>100.57299999999999</v>
      </c>
    </row>
    <row r="219" spans="1:133" x14ac:dyDescent="0.35">
      <c r="A219">
        <v>203</v>
      </c>
      <c r="B219">
        <v>1584031650</v>
      </c>
      <c r="C219">
        <v>2073.9000000953702</v>
      </c>
      <c r="D219" t="s">
        <v>644</v>
      </c>
      <c r="E219" t="s">
        <v>645</v>
      </c>
      <c r="F219" t="s">
        <v>233</v>
      </c>
      <c r="G219">
        <v>20200312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1584031641.8064499</v>
      </c>
      <c r="O219">
        <f t="shared" si="129"/>
        <v>8.9462832583958935E-5</v>
      </c>
      <c r="P219">
        <f t="shared" si="130"/>
        <v>-0.16927373059498577</v>
      </c>
      <c r="Q219">
        <f t="shared" si="131"/>
        <v>400.20767741935498</v>
      </c>
      <c r="R219">
        <f t="shared" si="132"/>
        <v>422.01833235986146</v>
      </c>
      <c r="S219">
        <f t="shared" si="133"/>
        <v>42.058274851462478</v>
      </c>
      <c r="T219">
        <f t="shared" si="134"/>
        <v>39.884628709010023</v>
      </c>
      <c r="U219">
        <f t="shared" si="135"/>
        <v>9.7396135516577623E-3</v>
      </c>
      <c r="V219">
        <f t="shared" si="136"/>
        <v>2.2506863968226849</v>
      </c>
      <c r="W219">
        <f t="shared" si="137"/>
        <v>9.7162590854234059E-3</v>
      </c>
      <c r="X219">
        <f t="shared" si="138"/>
        <v>6.0747555278311133E-3</v>
      </c>
      <c r="Y219">
        <f t="shared" si="139"/>
        <v>0</v>
      </c>
      <c r="Z219">
        <f t="shared" si="140"/>
        <v>27.712588186994022</v>
      </c>
      <c r="AA219">
        <f t="shared" si="141"/>
        <v>27.511164516129</v>
      </c>
      <c r="AB219">
        <f t="shared" si="142"/>
        <v>3.6880315053416397</v>
      </c>
      <c r="AC219">
        <f t="shared" si="143"/>
        <v>74.910091003514964</v>
      </c>
      <c r="AD219">
        <f t="shared" si="144"/>
        <v>2.8002804541467246</v>
      </c>
      <c r="AE219">
        <f t="shared" si="145"/>
        <v>3.7381885626268008</v>
      </c>
      <c r="AF219">
        <f t="shared" si="146"/>
        <v>0.88775105119491515</v>
      </c>
      <c r="AG219">
        <f t="shared" si="147"/>
        <v>-3.9453109169525891</v>
      </c>
      <c r="AH219">
        <f t="shared" si="148"/>
        <v>28.038312732233944</v>
      </c>
      <c r="AI219">
        <f t="shared" si="149"/>
        <v>2.7053958351936798</v>
      </c>
      <c r="AJ219">
        <f t="shared" si="150"/>
        <v>26.798397650475035</v>
      </c>
      <c r="AK219">
        <v>-4.1202228664592097E-2</v>
      </c>
      <c r="AL219">
        <v>4.6253111189480098E-2</v>
      </c>
      <c r="AM219">
        <v>3.4564479616111199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52411.831002108323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-0.16927373059498577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1584031641.8064499</v>
      </c>
      <c r="BY219">
        <v>400.20767741935498</v>
      </c>
      <c r="BZ219">
        <v>400.00748387096797</v>
      </c>
      <c r="CA219">
        <v>28.0983870967742</v>
      </c>
      <c r="CB219">
        <v>27.967970967741898</v>
      </c>
      <c r="CC219">
        <v>400.02293548387098</v>
      </c>
      <c r="CD219">
        <v>99.4598096774194</v>
      </c>
      <c r="CE219">
        <v>0.20001935483871</v>
      </c>
      <c r="CF219">
        <v>27.742238709677402</v>
      </c>
      <c r="CG219">
        <v>27.511164516129</v>
      </c>
      <c r="CH219">
        <v>999.9</v>
      </c>
      <c r="CI219">
        <v>0</v>
      </c>
      <c r="CJ219">
        <v>0</v>
      </c>
      <c r="CK219">
        <v>9990.0832258064493</v>
      </c>
      <c r="CL219">
        <v>0</v>
      </c>
      <c r="CM219">
        <v>0.21165100000000001</v>
      </c>
      <c r="CN219">
        <v>0</v>
      </c>
      <c r="CO219">
        <v>0</v>
      </c>
      <c r="CP219">
        <v>0</v>
      </c>
      <c r="CQ219">
        <v>0</v>
      </c>
      <c r="CR219">
        <v>3.3322580645161302</v>
      </c>
      <c r="CS219">
        <v>0</v>
      </c>
      <c r="CT219">
        <v>354.193548387097</v>
      </c>
      <c r="CU219">
        <v>-1.67741935483871</v>
      </c>
      <c r="CV219">
        <v>38.0945161290323</v>
      </c>
      <c r="CW219">
        <v>43.25</v>
      </c>
      <c r="CX219">
        <v>40.764000000000003</v>
      </c>
      <c r="CY219">
        <v>42.061999999999998</v>
      </c>
      <c r="CZ219">
        <v>39</v>
      </c>
      <c r="DA219">
        <v>0</v>
      </c>
      <c r="DB219">
        <v>0</v>
      </c>
      <c r="DC219">
        <v>0</v>
      </c>
      <c r="DD219">
        <v>14652.1000001431</v>
      </c>
      <c r="DE219">
        <v>2.8615384615384598</v>
      </c>
      <c r="DF219">
        <v>-22.133333352508402</v>
      </c>
      <c r="DG219">
        <v>449.073502644857</v>
      </c>
      <c r="DH219">
        <v>367.92307692307702</v>
      </c>
      <c r="DI219">
        <v>15</v>
      </c>
      <c r="DJ219">
        <v>100</v>
      </c>
      <c r="DK219">
        <v>100</v>
      </c>
      <c r="DL219">
        <v>1.976</v>
      </c>
      <c r="DM219">
        <v>0.32300000000000001</v>
      </c>
      <c r="DN219">
        <v>2</v>
      </c>
      <c r="DO219">
        <v>403.04199999999997</v>
      </c>
      <c r="DP219">
        <v>598.726</v>
      </c>
      <c r="DQ219">
        <v>26.4892</v>
      </c>
      <c r="DR219">
        <v>31.630299999999998</v>
      </c>
      <c r="DS219">
        <v>30.000299999999999</v>
      </c>
      <c r="DT219">
        <v>31.5932</v>
      </c>
      <c r="DU219">
        <v>31.6325</v>
      </c>
      <c r="DV219">
        <v>20.946300000000001</v>
      </c>
      <c r="DW219">
        <v>20.732600000000001</v>
      </c>
      <c r="DX219">
        <v>43.201900000000002</v>
      </c>
      <c r="DY219">
        <v>26.48</v>
      </c>
      <c r="DZ219">
        <v>400</v>
      </c>
      <c r="EA219">
        <v>27.973600000000001</v>
      </c>
      <c r="EB219">
        <v>100.191</v>
      </c>
      <c r="EC219">
        <v>100.572</v>
      </c>
    </row>
    <row r="220" spans="1:133" x14ac:dyDescent="0.35">
      <c r="A220">
        <v>204</v>
      </c>
      <c r="B220">
        <v>1584031660</v>
      </c>
      <c r="C220">
        <v>2083.9000000953702</v>
      </c>
      <c r="D220" t="s">
        <v>646</v>
      </c>
      <c r="E220" t="s">
        <v>647</v>
      </c>
      <c r="F220" t="s">
        <v>233</v>
      </c>
      <c r="G220">
        <v>20200312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1584031651.8064499</v>
      </c>
      <c r="O220">
        <f t="shared" si="129"/>
        <v>8.5921499203082008E-5</v>
      </c>
      <c r="P220">
        <f t="shared" si="130"/>
        <v>-0.14918394138533889</v>
      </c>
      <c r="Q220">
        <f t="shared" si="131"/>
        <v>400.19154838709699</v>
      </c>
      <c r="R220">
        <f t="shared" si="132"/>
        <v>419.72494035677579</v>
      </c>
      <c r="S220">
        <f t="shared" si="133"/>
        <v>41.828757537413125</v>
      </c>
      <c r="T220">
        <f t="shared" si="134"/>
        <v>39.882107629288939</v>
      </c>
      <c r="U220">
        <f t="shared" si="135"/>
        <v>9.3529920668287327E-3</v>
      </c>
      <c r="V220">
        <f t="shared" si="136"/>
        <v>2.2523597366864823</v>
      </c>
      <c r="W220">
        <f t="shared" si="137"/>
        <v>9.3314686955513378E-3</v>
      </c>
      <c r="X220">
        <f t="shared" si="138"/>
        <v>5.8340975594579287E-3</v>
      </c>
      <c r="Y220">
        <f t="shared" si="139"/>
        <v>0</v>
      </c>
      <c r="Z220">
        <f t="shared" si="140"/>
        <v>27.711416604009266</v>
      </c>
      <c r="AA220">
        <f t="shared" si="141"/>
        <v>27.508458064516098</v>
      </c>
      <c r="AB220">
        <f t="shared" si="142"/>
        <v>3.6874475388964294</v>
      </c>
      <c r="AC220">
        <f t="shared" si="143"/>
        <v>74.90477898547519</v>
      </c>
      <c r="AD220">
        <f t="shared" si="144"/>
        <v>2.7996951911935533</v>
      </c>
      <c r="AE220">
        <f t="shared" si="145"/>
        <v>3.7376723209295406</v>
      </c>
      <c r="AF220">
        <f t="shared" si="146"/>
        <v>0.88775234770287614</v>
      </c>
      <c r="AG220">
        <f t="shared" si="147"/>
        <v>-3.7891381148559167</v>
      </c>
      <c r="AH220">
        <f t="shared" si="148"/>
        <v>28.100679609730886</v>
      </c>
      <c r="AI220">
        <f t="shared" si="149"/>
        <v>2.709330633624996</v>
      </c>
      <c r="AJ220">
        <f t="shared" si="150"/>
        <v>27.020872128499967</v>
      </c>
      <c r="AK220">
        <v>-4.1247304987240302E-2</v>
      </c>
      <c r="AL220">
        <v>4.6303713310555501E-2</v>
      </c>
      <c r="AM220">
        <v>3.4594404363638001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52467.196907565281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-0.14918394138533889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1584031651.8064499</v>
      </c>
      <c r="BY220">
        <v>400.19154838709699</v>
      </c>
      <c r="BZ220">
        <v>400.01935483871</v>
      </c>
      <c r="CA220">
        <v>28.0931580645161</v>
      </c>
      <c r="CB220">
        <v>27.9679</v>
      </c>
      <c r="CC220">
        <v>400.01109677419402</v>
      </c>
      <c r="CD220">
        <v>99.457593548387095</v>
      </c>
      <c r="CE220">
        <v>0.19995241935483901</v>
      </c>
      <c r="CF220">
        <v>27.739874193548399</v>
      </c>
      <c r="CG220">
        <v>27.508458064516098</v>
      </c>
      <c r="CH220">
        <v>999.9</v>
      </c>
      <c r="CI220">
        <v>0</v>
      </c>
      <c r="CJ220">
        <v>0</v>
      </c>
      <c r="CK220">
        <v>10001.235483871</v>
      </c>
      <c r="CL220">
        <v>0</v>
      </c>
      <c r="CM220">
        <v>0.21165100000000001</v>
      </c>
      <c r="CN220">
        <v>0</v>
      </c>
      <c r="CO220">
        <v>0</v>
      </c>
      <c r="CP220">
        <v>0</v>
      </c>
      <c r="CQ220">
        <v>0</v>
      </c>
      <c r="CR220">
        <v>1.3774193548387099</v>
      </c>
      <c r="CS220">
        <v>0</v>
      </c>
      <c r="CT220">
        <v>316.61935483871002</v>
      </c>
      <c r="CU220">
        <v>-2.1967741935483902</v>
      </c>
      <c r="CV220">
        <v>38.1046774193548</v>
      </c>
      <c r="CW220">
        <v>43.25</v>
      </c>
      <c r="CX220">
        <v>40.733677419354798</v>
      </c>
      <c r="CY220">
        <v>42.061999999999998</v>
      </c>
      <c r="CZ220">
        <v>39</v>
      </c>
      <c r="DA220">
        <v>0</v>
      </c>
      <c r="DB220">
        <v>0</v>
      </c>
      <c r="DC220">
        <v>0</v>
      </c>
      <c r="DD220">
        <v>14661.7000000477</v>
      </c>
      <c r="DE220">
        <v>1.5692307692307701</v>
      </c>
      <c r="DF220">
        <v>-18.509401896042402</v>
      </c>
      <c r="DG220">
        <v>-759.668374983489</v>
      </c>
      <c r="DH220">
        <v>308.52692307692303</v>
      </c>
      <c r="DI220">
        <v>15</v>
      </c>
      <c r="DJ220">
        <v>100</v>
      </c>
      <c r="DK220">
        <v>100</v>
      </c>
      <c r="DL220">
        <v>1.976</v>
      </c>
      <c r="DM220">
        <v>0.32300000000000001</v>
      </c>
      <c r="DN220">
        <v>2</v>
      </c>
      <c r="DO220">
        <v>402.964</v>
      </c>
      <c r="DP220">
        <v>598.62900000000002</v>
      </c>
      <c r="DQ220">
        <v>26.466999999999999</v>
      </c>
      <c r="DR220">
        <v>31.633800000000001</v>
      </c>
      <c r="DS220">
        <v>30.0001</v>
      </c>
      <c r="DT220">
        <v>31.5959</v>
      </c>
      <c r="DU220">
        <v>31.635400000000001</v>
      </c>
      <c r="DV220">
        <v>20.943300000000001</v>
      </c>
      <c r="DW220">
        <v>20.732600000000001</v>
      </c>
      <c r="DX220">
        <v>43.201900000000002</v>
      </c>
      <c r="DY220">
        <v>26.464099999999998</v>
      </c>
      <c r="DZ220">
        <v>400</v>
      </c>
      <c r="EA220">
        <v>27.974499999999999</v>
      </c>
      <c r="EB220">
        <v>100.19199999999999</v>
      </c>
      <c r="EC220">
        <v>100.57299999999999</v>
      </c>
    </row>
    <row r="221" spans="1:133" x14ac:dyDescent="0.35">
      <c r="A221">
        <v>205</v>
      </c>
      <c r="B221">
        <v>1584031670</v>
      </c>
      <c r="C221">
        <v>2093.9000000953702</v>
      </c>
      <c r="D221" t="s">
        <v>648</v>
      </c>
      <c r="E221" t="s">
        <v>649</v>
      </c>
      <c r="F221" t="s">
        <v>233</v>
      </c>
      <c r="G221">
        <v>20200312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1584031661.8064499</v>
      </c>
      <c r="O221">
        <f t="shared" si="129"/>
        <v>8.4570886190474978E-5</v>
      </c>
      <c r="P221">
        <f t="shared" si="130"/>
        <v>-0.15561246740396714</v>
      </c>
      <c r="Q221">
        <f t="shared" si="131"/>
        <v>400.17674193548402</v>
      </c>
      <c r="R221">
        <f t="shared" si="132"/>
        <v>421.2095315392786</v>
      </c>
      <c r="S221">
        <f t="shared" si="133"/>
        <v>41.975129503752889</v>
      </c>
      <c r="T221">
        <f t="shared" si="134"/>
        <v>39.879132140592226</v>
      </c>
      <c r="U221">
        <f t="shared" si="135"/>
        <v>9.2134227176812189E-3</v>
      </c>
      <c r="V221">
        <f t="shared" si="136"/>
        <v>2.2521187769983797</v>
      </c>
      <c r="W221">
        <f t="shared" si="137"/>
        <v>9.1925339118441775E-3</v>
      </c>
      <c r="X221">
        <f t="shared" si="138"/>
        <v>5.747206488288777E-3</v>
      </c>
      <c r="Y221">
        <f t="shared" si="139"/>
        <v>0</v>
      </c>
      <c r="Z221">
        <f t="shared" si="140"/>
        <v>27.708335306916716</v>
      </c>
      <c r="AA221">
        <f t="shared" si="141"/>
        <v>27.503067741935499</v>
      </c>
      <c r="AB221">
        <f t="shared" si="142"/>
        <v>3.6862847185883814</v>
      </c>
      <c r="AC221">
        <f t="shared" si="143"/>
        <v>74.909844634786154</v>
      </c>
      <c r="AD221">
        <f t="shared" si="144"/>
        <v>2.7993079706034867</v>
      </c>
      <c r="AE221">
        <f t="shared" si="145"/>
        <v>3.7369026517825157</v>
      </c>
      <c r="AF221">
        <f t="shared" si="146"/>
        <v>0.88697674798489468</v>
      </c>
      <c r="AG221">
        <f t="shared" si="147"/>
        <v>-3.7295760809999465</v>
      </c>
      <c r="AH221">
        <f t="shared" si="148"/>
        <v>28.324055885542887</v>
      </c>
      <c r="AI221">
        <f t="shared" si="149"/>
        <v>2.7310381724232924</v>
      </c>
      <c r="AJ221">
        <f t="shared" si="150"/>
        <v>27.325517976966232</v>
      </c>
      <c r="AK221">
        <v>-4.1240812159598898E-2</v>
      </c>
      <c r="AL221">
        <v>4.6296424542725E-2</v>
      </c>
      <c r="AM221">
        <v>3.45900946748759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52459.809299208187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-0.15561246740396714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1584031661.8064499</v>
      </c>
      <c r="BY221">
        <v>400.17674193548402</v>
      </c>
      <c r="BZ221">
        <v>399.99409677419402</v>
      </c>
      <c r="CA221">
        <v>28.090329032258101</v>
      </c>
      <c r="CB221">
        <v>27.967041935483898</v>
      </c>
      <c r="CC221">
        <v>400.01880645161299</v>
      </c>
      <c r="CD221">
        <v>99.453822580645195</v>
      </c>
      <c r="CE221">
        <v>0.19997525806451599</v>
      </c>
      <c r="CF221">
        <v>27.7363483870968</v>
      </c>
      <c r="CG221">
        <v>27.503067741935499</v>
      </c>
      <c r="CH221">
        <v>999.9</v>
      </c>
      <c r="CI221">
        <v>0</v>
      </c>
      <c r="CJ221">
        <v>0</v>
      </c>
      <c r="CK221">
        <v>10000.0403225806</v>
      </c>
      <c r="CL221">
        <v>0</v>
      </c>
      <c r="CM221">
        <v>0.21165100000000001</v>
      </c>
      <c r="CN221">
        <v>0</v>
      </c>
      <c r="CO221">
        <v>0</v>
      </c>
      <c r="CP221">
        <v>0</v>
      </c>
      <c r="CQ221">
        <v>0</v>
      </c>
      <c r="CR221">
        <v>1.8258064516129</v>
      </c>
      <c r="CS221">
        <v>0</v>
      </c>
      <c r="CT221">
        <v>371.60645161290302</v>
      </c>
      <c r="CU221">
        <v>-2.0645161290322598</v>
      </c>
      <c r="CV221">
        <v>38.072225806451598</v>
      </c>
      <c r="CW221">
        <v>43.231709677419303</v>
      </c>
      <c r="CX221">
        <v>40.618741935483897</v>
      </c>
      <c r="CY221">
        <v>42.05</v>
      </c>
      <c r="CZ221">
        <v>38.995935483871001</v>
      </c>
      <c r="DA221">
        <v>0</v>
      </c>
      <c r="DB221">
        <v>0</v>
      </c>
      <c r="DC221">
        <v>0</v>
      </c>
      <c r="DD221">
        <v>14671.9000000954</v>
      </c>
      <c r="DE221">
        <v>1.9</v>
      </c>
      <c r="DF221">
        <v>12.540170730062901</v>
      </c>
      <c r="DG221">
        <v>1482.3555570942499</v>
      </c>
      <c r="DH221">
        <v>378.25769230769203</v>
      </c>
      <c r="DI221">
        <v>15</v>
      </c>
      <c r="DJ221">
        <v>100</v>
      </c>
      <c r="DK221">
        <v>100</v>
      </c>
      <c r="DL221">
        <v>1.976</v>
      </c>
      <c r="DM221">
        <v>0.32300000000000001</v>
      </c>
      <c r="DN221">
        <v>2</v>
      </c>
      <c r="DO221">
        <v>402.96800000000002</v>
      </c>
      <c r="DP221">
        <v>598.51099999999997</v>
      </c>
      <c r="DQ221">
        <v>26.456199999999999</v>
      </c>
      <c r="DR221">
        <v>31.6372</v>
      </c>
      <c r="DS221">
        <v>30.0002</v>
      </c>
      <c r="DT221">
        <v>31.598700000000001</v>
      </c>
      <c r="DU221">
        <v>31.638100000000001</v>
      </c>
      <c r="DV221">
        <v>20.949000000000002</v>
      </c>
      <c r="DW221">
        <v>20.732600000000001</v>
      </c>
      <c r="DX221">
        <v>43.201900000000002</v>
      </c>
      <c r="DY221">
        <v>26.4587</v>
      </c>
      <c r="DZ221">
        <v>400</v>
      </c>
      <c r="EA221">
        <v>27.977599999999999</v>
      </c>
      <c r="EB221">
        <v>100.188</v>
      </c>
      <c r="EC221">
        <v>100.572</v>
      </c>
    </row>
    <row r="222" spans="1:133" x14ac:dyDescent="0.35">
      <c r="A222">
        <v>206</v>
      </c>
      <c r="B222">
        <v>1584031680</v>
      </c>
      <c r="C222">
        <v>2103.9000000953702</v>
      </c>
      <c r="D222" t="s">
        <v>650</v>
      </c>
      <c r="E222" t="s">
        <v>651</v>
      </c>
      <c r="F222" t="s">
        <v>233</v>
      </c>
      <c r="G222">
        <v>20200312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1584031671.8064499</v>
      </c>
      <c r="O222">
        <f t="shared" si="129"/>
        <v>8.605468143684288E-5</v>
      </c>
      <c r="P222">
        <f t="shared" si="130"/>
        <v>-0.14529735769674618</v>
      </c>
      <c r="Q222">
        <f t="shared" si="131"/>
        <v>400.12996774193601</v>
      </c>
      <c r="R222">
        <f t="shared" si="132"/>
        <v>418.93934863498436</v>
      </c>
      <c r="S222">
        <f t="shared" si="133"/>
        <v>41.74849508189012</v>
      </c>
      <c r="T222">
        <f t="shared" si="134"/>
        <v>39.874086893054617</v>
      </c>
      <c r="U222">
        <f t="shared" si="135"/>
        <v>9.3802530718163878E-3</v>
      </c>
      <c r="V222">
        <f t="shared" si="136"/>
        <v>2.25243466457772</v>
      </c>
      <c r="W222">
        <f t="shared" si="137"/>
        <v>9.3586049252360314E-3</v>
      </c>
      <c r="X222">
        <f t="shared" si="138"/>
        <v>5.8510688775336639E-3</v>
      </c>
      <c r="Y222">
        <f t="shared" si="139"/>
        <v>0</v>
      </c>
      <c r="Z222">
        <f t="shared" si="140"/>
        <v>27.705331271417357</v>
      </c>
      <c r="AA222">
        <f t="shared" si="141"/>
        <v>27.500203225806501</v>
      </c>
      <c r="AB222">
        <f t="shared" si="142"/>
        <v>3.6856669048064652</v>
      </c>
      <c r="AC222">
        <f t="shared" si="143"/>
        <v>74.916606002589916</v>
      </c>
      <c r="AD222">
        <f t="shared" si="144"/>
        <v>2.7991492122218249</v>
      </c>
      <c r="AE222">
        <f t="shared" si="145"/>
        <v>3.7363534756567276</v>
      </c>
      <c r="AF222">
        <f t="shared" si="146"/>
        <v>0.8865176925846403</v>
      </c>
      <c r="AG222">
        <f t="shared" si="147"/>
        <v>-3.795011451364771</v>
      </c>
      <c r="AH222">
        <f t="shared" si="148"/>
        <v>28.370334465601616</v>
      </c>
      <c r="AI222">
        <f t="shared" si="149"/>
        <v>2.7350433426303047</v>
      </c>
      <c r="AJ222">
        <f t="shared" si="150"/>
        <v>27.310366356867149</v>
      </c>
      <c r="AK222">
        <v>-4.1249324100163798E-2</v>
      </c>
      <c r="AL222">
        <v>4.63059799416961E-2</v>
      </c>
      <c r="AM222">
        <v>3.45957445253344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52470.612236639696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-0.14529735769674618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1584031671.8064499</v>
      </c>
      <c r="BY222">
        <v>400.12996774193601</v>
      </c>
      <c r="BZ222">
        <v>399.96367741935501</v>
      </c>
      <c r="CA222">
        <v>28.089006451612899</v>
      </c>
      <c r="CB222">
        <v>27.963554838709701</v>
      </c>
      <c r="CC222">
        <v>400.01474193548398</v>
      </c>
      <c r="CD222">
        <v>99.452864516128997</v>
      </c>
      <c r="CE222">
        <v>0.19997358064516099</v>
      </c>
      <c r="CF222">
        <v>27.733832258064499</v>
      </c>
      <c r="CG222">
        <v>27.500203225806501</v>
      </c>
      <c r="CH222">
        <v>999.9</v>
      </c>
      <c r="CI222">
        <v>0</v>
      </c>
      <c r="CJ222">
        <v>0</v>
      </c>
      <c r="CK222">
        <v>10002.2006451613</v>
      </c>
      <c r="CL222">
        <v>0</v>
      </c>
      <c r="CM222">
        <v>0.21165100000000001</v>
      </c>
      <c r="CN222">
        <v>0</v>
      </c>
      <c r="CO222">
        <v>0</v>
      </c>
      <c r="CP222">
        <v>0</v>
      </c>
      <c r="CQ222">
        <v>0</v>
      </c>
      <c r="CR222">
        <v>1.5516129032258099</v>
      </c>
      <c r="CS222">
        <v>0</v>
      </c>
      <c r="CT222">
        <v>402.009677419355</v>
      </c>
      <c r="CU222">
        <v>-1.6580645161290299</v>
      </c>
      <c r="CV222">
        <v>38.061999999999998</v>
      </c>
      <c r="CW222">
        <v>43.225612903225802</v>
      </c>
      <c r="CX222">
        <v>40.546193548387102</v>
      </c>
      <c r="CY222">
        <v>42.052</v>
      </c>
      <c r="CZ222">
        <v>38.991870967741903</v>
      </c>
      <c r="DA222">
        <v>0</v>
      </c>
      <c r="DB222">
        <v>0</v>
      </c>
      <c r="DC222">
        <v>0</v>
      </c>
      <c r="DD222">
        <v>14682.1000001431</v>
      </c>
      <c r="DE222">
        <v>1.92307692307692</v>
      </c>
      <c r="DF222">
        <v>-30.249572921493801</v>
      </c>
      <c r="DG222">
        <v>-1204.88888957934</v>
      </c>
      <c r="DH222">
        <v>393.97692307692301</v>
      </c>
      <c r="DI222">
        <v>15</v>
      </c>
      <c r="DJ222">
        <v>100</v>
      </c>
      <c r="DK222">
        <v>100</v>
      </c>
      <c r="DL222">
        <v>1.976</v>
      </c>
      <c r="DM222">
        <v>0.32300000000000001</v>
      </c>
      <c r="DN222">
        <v>2</v>
      </c>
      <c r="DO222">
        <v>403.04</v>
      </c>
      <c r="DP222">
        <v>598.56100000000004</v>
      </c>
      <c r="DQ222">
        <v>26.456900000000001</v>
      </c>
      <c r="DR222">
        <v>31.64</v>
      </c>
      <c r="DS222">
        <v>30.000299999999999</v>
      </c>
      <c r="DT222">
        <v>31.601600000000001</v>
      </c>
      <c r="DU222">
        <v>31.640899999999998</v>
      </c>
      <c r="DV222">
        <v>20.949000000000002</v>
      </c>
      <c r="DW222">
        <v>20.732600000000001</v>
      </c>
      <c r="DX222">
        <v>43.201900000000002</v>
      </c>
      <c r="DY222">
        <v>26.456499999999998</v>
      </c>
      <c r="DZ222">
        <v>400</v>
      </c>
      <c r="EA222">
        <v>27.9819</v>
      </c>
      <c r="EB222">
        <v>100.18899999999999</v>
      </c>
      <c r="EC222">
        <v>100.571</v>
      </c>
    </row>
    <row r="223" spans="1:133" x14ac:dyDescent="0.35">
      <c r="A223">
        <v>207</v>
      </c>
      <c r="B223">
        <v>1584031690</v>
      </c>
      <c r="C223">
        <v>2113.9000000953702</v>
      </c>
      <c r="D223" t="s">
        <v>652</v>
      </c>
      <c r="E223" t="s">
        <v>653</v>
      </c>
      <c r="F223" t="s">
        <v>233</v>
      </c>
      <c r="G223">
        <v>20200312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1584031681.8064499</v>
      </c>
      <c r="O223">
        <f t="shared" si="129"/>
        <v>8.6651769964777572E-5</v>
      </c>
      <c r="P223">
        <f t="shared" si="130"/>
        <v>-0.15489389707124115</v>
      </c>
      <c r="Q223">
        <f t="shared" si="131"/>
        <v>400.16151612903201</v>
      </c>
      <c r="R223">
        <f t="shared" si="132"/>
        <v>420.42088631534983</v>
      </c>
      <c r="S223">
        <f t="shared" si="133"/>
        <v>41.897197435420225</v>
      </c>
      <c r="T223">
        <f t="shared" si="134"/>
        <v>39.878242478037954</v>
      </c>
      <c r="U223">
        <f t="shared" si="135"/>
        <v>9.4438822047246442E-3</v>
      </c>
      <c r="V223">
        <f t="shared" si="136"/>
        <v>2.252261545232332</v>
      </c>
      <c r="W223">
        <f t="shared" si="137"/>
        <v>9.4219380585349732E-3</v>
      </c>
      <c r="X223">
        <f t="shared" si="138"/>
        <v>5.8906785939950397E-3</v>
      </c>
      <c r="Y223">
        <f t="shared" si="139"/>
        <v>0</v>
      </c>
      <c r="Z223">
        <f t="shared" si="140"/>
        <v>27.703499207005063</v>
      </c>
      <c r="AA223">
        <f t="shared" si="141"/>
        <v>27.500561290322601</v>
      </c>
      <c r="AB223">
        <f t="shared" si="142"/>
        <v>3.6857441265872093</v>
      </c>
      <c r="AC223">
        <f t="shared" si="143"/>
        <v>74.921158430067848</v>
      </c>
      <c r="AD223">
        <f t="shared" si="144"/>
        <v>2.799052420794689</v>
      </c>
      <c r="AE223">
        <f t="shared" si="145"/>
        <v>3.7359972529086725</v>
      </c>
      <c r="AF223">
        <f t="shared" si="146"/>
        <v>0.88669170579252032</v>
      </c>
      <c r="AG223">
        <f t="shared" si="147"/>
        <v>-3.821343055446691</v>
      </c>
      <c r="AH223">
        <f t="shared" si="148"/>
        <v>28.126481178135517</v>
      </c>
      <c r="AI223">
        <f t="shared" si="149"/>
        <v>2.7117258290669199</v>
      </c>
      <c r="AJ223">
        <f t="shared" si="150"/>
        <v>27.016863951755745</v>
      </c>
      <c r="AK223">
        <v>-4.1244659073665098E-2</v>
      </c>
      <c r="AL223">
        <v>4.6300743040772599E-2</v>
      </c>
      <c r="AM223">
        <v>3.4592648136396398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52465.25968189937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-0.15489389707124115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1584031681.8064499</v>
      </c>
      <c r="BY223">
        <v>400.16151612903201</v>
      </c>
      <c r="BZ223">
        <v>399.98119354838701</v>
      </c>
      <c r="CA223">
        <v>28.0873225806452</v>
      </c>
      <c r="CB223">
        <v>27.960999999999999</v>
      </c>
      <c r="CC223">
        <v>400.01377419354799</v>
      </c>
      <c r="CD223">
        <v>99.455367741935504</v>
      </c>
      <c r="CE223">
        <v>0.19999858064516099</v>
      </c>
      <c r="CF223">
        <v>27.732199999999999</v>
      </c>
      <c r="CG223">
        <v>27.500561290322601</v>
      </c>
      <c r="CH223">
        <v>999.9</v>
      </c>
      <c r="CI223">
        <v>0</v>
      </c>
      <c r="CJ223">
        <v>0</v>
      </c>
      <c r="CK223">
        <v>10000.8177419355</v>
      </c>
      <c r="CL223">
        <v>0</v>
      </c>
      <c r="CM223">
        <v>0.21165100000000001</v>
      </c>
      <c r="CN223">
        <v>0</v>
      </c>
      <c r="CO223">
        <v>0</v>
      </c>
      <c r="CP223">
        <v>0</v>
      </c>
      <c r="CQ223">
        <v>0</v>
      </c>
      <c r="CR223">
        <v>0.138709677419355</v>
      </c>
      <c r="CS223">
        <v>0</v>
      </c>
      <c r="CT223">
        <v>260.92258064516102</v>
      </c>
      <c r="CU223">
        <v>-1.90967741935484</v>
      </c>
      <c r="CV223">
        <v>38.061999999999998</v>
      </c>
      <c r="CW223">
        <v>43.225612903225802</v>
      </c>
      <c r="CX223">
        <v>40.558225806451603</v>
      </c>
      <c r="CY223">
        <v>42.054000000000002</v>
      </c>
      <c r="CZ223">
        <v>38.995935483871001</v>
      </c>
      <c r="DA223">
        <v>0</v>
      </c>
      <c r="DB223">
        <v>0</v>
      </c>
      <c r="DC223">
        <v>0</v>
      </c>
      <c r="DD223">
        <v>14691.7000000477</v>
      </c>
      <c r="DE223">
        <v>0.46923076923076901</v>
      </c>
      <c r="DF223">
        <v>10.1811964839859</v>
      </c>
      <c r="DG223">
        <v>-420.23931570050399</v>
      </c>
      <c r="DH223">
        <v>252.79230769230799</v>
      </c>
      <c r="DI223">
        <v>15</v>
      </c>
      <c r="DJ223">
        <v>100</v>
      </c>
      <c r="DK223">
        <v>100</v>
      </c>
      <c r="DL223">
        <v>1.976</v>
      </c>
      <c r="DM223">
        <v>0.32300000000000001</v>
      </c>
      <c r="DN223">
        <v>2</v>
      </c>
      <c r="DO223">
        <v>403.017</v>
      </c>
      <c r="DP223">
        <v>598.50599999999997</v>
      </c>
      <c r="DQ223">
        <v>26.4801</v>
      </c>
      <c r="DR223">
        <v>31.6433</v>
      </c>
      <c r="DS223">
        <v>30.0001</v>
      </c>
      <c r="DT223">
        <v>31.604299999999999</v>
      </c>
      <c r="DU223">
        <v>31.643699999999999</v>
      </c>
      <c r="DV223">
        <v>20.950500000000002</v>
      </c>
      <c r="DW223">
        <v>20.732600000000001</v>
      </c>
      <c r="DX223">
        <v>43.201900000000002</v>
      </c>
      <c r="DY223">
        <v>26.4771</v>
      </c>
      <c r="DZ223">
        <v>400</v>
      </c>
      <c r="EA223">
        <v>27.983000000000001</v>
      </c>
      <c r="EB223">
        <v>100.19</v>
      </c>
      <c r="EC223">
        <v>100.57299999999999</v>
      </c>
    </row>
    <row r="224" spans="1:133" x14ac:dyDescent="0.35">
      <c r="A224">
        <v>208</v>
      </c>
      <c r="B224">
        <v>1584031700</v>
      </c>
      <c r="C224">
        <v>2123.9000000953702</v>
      </c>
      <c r="D224" t="s">
        <v>654</v>
      </c>
      <c r="E224" t="s">
        <v>655</v>
      </c>
      <c r="F224" t="s">
        <v>233</v>
      </c>
      <c r="G224">
        <v>20200312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1584031691.8064499</v>
      </c>
      <c r="O224">
        <f t="shared" si="129"/>
        <v>8.8633849449183373E-5</v>
      </c>
      <c r="P224">
        <f t="shared" si="130"/>
        <v>-0.17879115879800739</v>
      </c>
      <c r="Q224">
        <f t="shared" si="131"/>
        <v>400.20296774193599</v>
      </c>
      <c r="R224">
        <f t="shared" si="132"/>
        <v>423.82907244104587</v>
      </c>
      <c r="S224">
        <f t="shared" si="133"/>
        <v>42.237328821017655</v>
      </c>
      <c r="T224">
        <f t="shared" si="134"/>
        <v>39.882833535480344</v>
      </c>
      <c r="U224">
        <f t="shared" si="135"/>
        <v>9.6545818071725586E-3</v>
      </c>
      <c r="V224">
        <f t="shared" si="136"/>
        <v>2.2526975118537189</v>
      </c>
      <c r="W224">
        <f t="shared" si="137"/>
        <v>9.6316532700109637E-3</v>
      </c>
      <c r="X224">
        <f t="shared" si="138"/>
        <v>6.021838754821345E-3</v>
      </c>
      <c r="Y224">
        <f t="shared" si="139"/>
        <v>0</v>
      </c>
      <c r="Z224">
        <f t="shared" si="140"/>
        <v>27.70167688636883</v>
      </c>
      <c r="AA224">
        <f t="shared" si="141"/>
        <v>27.5026451612903</v>
      </c>
      <c r="AB224">
        <f t="shared" si="142"/>
        <v>3.6861935714583329</v>
      </c>
      <c r="AC224">
        <f t="shared" si="143"/>
        <v>74.923774448529926</v>
      </c>
      <c r="AD224">
        <f t="shared" si="144"/>
        <v>2.7989587003193872</v>
      </c>
      <c r="AE224">
        <f t="shared" si="145"/>
        <v>3.7357417200626704</v>
      </c>
      <c r="AF224">
        <f t="shared" si="146"/>
        <v>0.88723487113894572</v>
      </c>
      <c r="AG224">
        <f t="shared" si="147"/>
        <v>-3.9087527607089867</v>
      </c>
      <c r="AH224">
        <f t="shared" si="148"/>
        <v>27.736633784887793</v>
      </c>
      <c r="AI224">
        <f t="shared" si="149"/>
        <v>2.6736345631587795</v>
      </c>
      <c r="AJ224">
        <f t="shared" si="150"/>
        <v>26.501515587337586</v>
      </c>
      <c r="AK224">
        <v>-4.1256407636305698E-2</v>
      </c>
      <c r="AL224">
        <v>4.6313931831567297E-2</v>
      </c>
      <c r="AM224">
        <v>3.4600445957713202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52479.822016866099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-0.17879115879800739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1584031691.8064499</v>
      </c>
      <c r="BY224">
        <v>400.20296774193599</v>
      </c>
      <c r="BZ224">
        <v>399.988</v>
      </c>
      <c r="CA224">
        <v>28.086058064516099</v>
      </c>
      <c r="CB224">
        <v>27.956848387096802</v>
      </c>
      <c r="CC224">
        <v>400.02177419354803</v>
      </c>
      <c r="CD224">
        <v>99.4565225806451</v>
      </c>
      <c r="CE224">
        <v>0.19999361290322601</v>
      </c>
      <c r="CF224">
        <v>27.7310290322581</v>
      </c>
      <c r="CG224">
        <v>27.5026451612903</v>
      </c>
      <c r="CH224">
        <v>999.9</v>
      </c>
      <c r="CI224">
        <v>0</v>
      </c>
      <c r="CJ224">
        <v>0</v>
      </c>
      <c r="CK224">
        <v>10003.550322580601</v>
      </c>
      <c r="CL224">
        <v>0</v>
      </c>
      <c r="CM224">
        <v>0.21165100000000001</v>
      </c>
      <c r="CN224">
        <v>0</v>
      </c>
      <c r="CO224">
        <v>0</v>
      </c>
      <c r="CP224">
        <v>0</v>
      </c>
      <c r="CQ224">
        <v>0</v>
      </c>
      <c r="CR224">
        <v>2.9677419354838701</v>
      </c>
      <c r="CS224">
        <v>0</v>
      </c>
      <c r="CT224">
        <v>336.183870967742</v>
      </c>
      <c r="CU224">
        <v>-1.71290322580645</v>
      </c>
      <c r="CV224">
        <v>38.061999999999998</v>
      </c>
      <c r="CW224">
        <v>43.2296774193548</v>
      </c>
      <c r="CX224">
        <v>40.568258064516101</v>
      </c>
      <c r="CY224">
        <v>42.058</v>
      </c>
      <c r="CZ224">
        <v>38.987806451612897</v>
      </c>
      <c r="DA224">
        <v>0</v>
      </c>
      <c r="DB224">
        <v>0</v>
      </c>
      <c r="DC224">
        <v>0</v>
      </c>
      <c r="DD224">
        <v>14701.9000000954</v>
      </c>
      <c r="DE224">
        <v>2.87692307692308</v>
      </c>
      <c r="DF224">
        <v>21.716239262715199</v>
      </c>
      <c r="DG224">
        <v>1352.0034199572001</v>
      </c>
      <c r="DH224">
        <v>347.99615384615402</v>
      </c>
      <c r="DI224">
        <v>15</v>
      </c>
      <c r="DJ224">
        <v>100</v>
      </c>
      <c r="DK224">
        <v>100</v>
      </c>
      <c r="DL224">
        <v>1.976</v>
      </c>
      <c r="DM224">
        <v>0.32300000000000001</v>
      </c>
      <c r="DN224">
        <v>2</v>
      </c>
      <c r="DO224">
        <v>403.048</v>
      </c>
      <c r="DP224">
        <v>598.76599999999996</v>
      </c>
      <c r="DQ224">
        <v>26.473500000000001</v>
      </c>
      <c r="DR224">
        <v>31.646100000000001</v>
      </c>
      <c r="DS224">
        <v>30.0002</v>
      </c>
      <c r="DT224">
        <v>31.607099999999999</v>
      </c>
      <c r="DU224">
        <v>31.6465</v>
      </c>
      <c r="DV224">
        <v>20.952200000000001</v>
      </c>
      <c r="DW224">
        <v>20.732600000000001</v>
      </c>
      <c r="DX224">
        <v>43.201900000000002</v>
      </c>
      <c r="DY224">
        <v>26.4697</v>
      </c>
      <c r="DZ224">
        <v>400</v>
      </c>
      <c r="EA224">
        <v>27.989899999999999</v>
      </c>
      <c r="EB224">
        <v>100.19199999999999</v>
      </c>
      <c r="EC224">
        <v>100.57</v>
      </c>
    </row>
    <row r="225" spans="1:133" x14ac:dyDescent="0.35">
      <c r="A225">
        <v>209</v>
      </c>
      <c r="B225">
        <v>1584031710</v>
      </c>
      <c r="C225">
        <v>2133.9000000953702</v>
      </c>
      <c r="D225" t="s">
        <v>656</v>
      </c>
      <c r="E225" t="s">
        <v>657</v>
      </c>
      <c r="F225" t="s">
        <v>233</v>
      </c>
      <c r="G225">
        <v>20200312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1584031701.8064499</v>
      </c>
      <c r="O225">
        <f t="shared" si="129"/>
        <v>8.8269883007142914E-5</v>
      </c>
      <c r="P225">
        <f t="shared" si="130"/>
        <v>-0.17320525541642187</v>
      </c>
      <c r="Q225">
        <f t="shared" si="131"/>
        <v>400.228935483871</v>
      </c>
      <c r="R225">
        <f t="shared" si="132"/>
        <v>423.05895883313678</v>
      </c>
      <c r="S225">
        <f t="shared" si="133"/>
        <v>42.159593443111099</v>
      </c>
      <c r="T225">
        <f t="shared" si="134"/>
        <v>39.884486197169501</v>
      </c>
      <c r="U225">
        <f t="shared" si="135"/>
        <v>9.6117224795224335E-3</v>
      </c>
      <c r="V225">
        <f t="shared" si="136"/>
        <v>2.2514203665888015</v>
      </c>
      <c r="W225">
        <f t="shared" si="137"/>
        <v>9.5889839454150073E-3</v>
      </c>
      <c r="X225">
        <f t="shared" si="138"/>
        <v>5.9951534112006877E-3</v>
      </c>
      <c r="Y225">
        <f t="shared" si="139"/>
        <v>0</v>
      </c>
      <c r="Z225">
        <f t="shared" si="140"/>
        <v>27.702679093540805</v>
      </c>
      <c r="AA225">
        <f t="shared" si="141"/>
        <v>27.502648387096801</v>
      </c>
      <c r="AB225">
        <f t="shared" si="142"/>
        <v>3.6861942672305132</v>
      </c>
      <c r="AC225">
        <f t="shared" si="143"/>
        <v>74.912689411823365</v>
      </c>
      <c r="AD225">
        <f t="shared" si="144"/>
        <v>2.7986911930878535</v>
      </c>
      <c r="AE225">
        <f t="shared" si="145"/>
        <v>3.7359374160262626</v>
      </c>
      <c r="AF225">
        <f t="shared" si="146"/>
        <v>0.88750307414265972</v>
      </c>
      <c r="AG225">
        <f t="shared" si="147"/>
        <v>-3.8927018406150027</v>
      </c>
      <c r="AH225">
        <f t="shared" si="148"/>
        <v>27.829366395917884</v>
      </c>
      <c r="AI225">
        <f t="shared" si="149"/>
        <v>2.6841071740150544</v>
      </c>
      <c r="AJ225">
        <f t="shared" si="150"/>
        <v>26.620771729317937</v>
      </c>
      <c r="AK225">
        <v>-4.1221996559073902E-2</v>
      </c>
      <c r="AL225">
        <v>4.62753023827987E-2</v>
      </c>
      <c r="AM225">
        <v>3.4577604284186698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52437.631101728424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-0.17320525541642187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1584031701.8064499</v>
      </c>
      <c r="BY225">
        <v>400.228935483871</v>
      </c>
      <c r="BZ225">
        <v>400.02212903225802</v>
      </c>
      <c r="CA225">
        <v>28.0840322580645</v>
      </c>
      <c r="CB225">
        <v>27.9553516129032</v>
      </c>
      <c r="CC225">
        <v>400.01777419354801</v>
      </c>
      <c r="CD225">
        <v>99.454196774193505</v>
      </c>
      <c r="CE225">
        <v>0.19998277419354801</v>
      </c>
      <c r="CF225">
        <v>27.731925806451599</v>
      </c>
      <c r="CG225">
        <v>27.502648387096801</v>
      </c>
      <c r="CH225">
        <v>999.9</v>
      </c>
      <c r="CI225">
        <v>0</v>
      </c>
      <c r="CJ225">
        <v>0</v>
      </c>
      <c r="CK225">
        <v>9995.44032258064</v>
      </c>
      <c r="CL225">
        <v>0</v>
      </c>
      <c r="CM225">
        <v>0.21165100000000001</v>
      </c>
      <c r="CN225">
        <v>0</v>
      </c>
      <c r="CO225">
        <v>0</v>
      </c>
      <c r="CP225">
        <v>0</v>
      </c>
      <c r="CQ225">
        <v>0</v>
      </c>
      <c r="CR225">
        <v>4.0709677419354797</v>
      </c>
      <c r="CS225">
        <v>0</v>
      </c>
      <c r="CT225">
        <v>482.53870967741898</v>
      </c>
      <c r="CU225">
        <v>-1.3096774193548399</v>
      </c>
      <c r="CV225">
        <v>38.061999999999998</v>
      </c>
      <c r="CW225">
        <v>43.227645161290297</v>
      </c>
      <c r="CX225">
        <v>40.552096774193501</v>
      </c>
      <c r="CY225">
        <v>42.061999999999998</v>
      </c>
      <c r="CZ225">
        <v>38.9898387096774</v>
      </c>
      <c r="DA225">
        <v>0</v>
      </c>
      <c r="DB225">
        <v>0</v>
      </c>
      <c r="DC225">
        <v>0</v>
      </c>
      <c r="DD225">
        <v>14712.1000001431</v>
      </c>
      <c r="DE225">
        <v>3.7230769230769201</v>
      </c>
      <c r="DF225">
        <v>-7.1589744701198796</v>
      </c>
      <c r="DG225">
        <v>144.81025628536699</v>
      </c>
      <c r="DH225">
        <v>491.23461538461498</v>
      </c>
      <c r="DI225">
        <v>15</v>
      </c>
      <c r="DJ225">
        <v>100</v>
      </c>
      <c r="DK225">
        <v>100</v>
      </c>
      <c r="DL225">
        <v>1.976</v>
      </c>
      <c r="DM225">
        <v>0.32300000000000001</v>
      </c>
      <c r="DN225">
        <v>2</v>
      </c>
      <c r="DO225">
        <v>402.88900000000001</v>
      </c>
      <c r="DP225">
        <v>598.71100000000001</v>
      </c>
      <c r="DQ225">
        <v>26.466799999999999</v>
      </c>
      <c r="DR225">
        <v>31.648800000000001</v>
      </c>
      <c r="DS225">
        <v>30.0002</v>
      </c>
      <c r="DT225">
        <v>31.6099</v>
      </c>
      <c r="DU225">
        <v>31.6493</v>
      </c>
      <c r="DV225">
        <v>20.947399999999998</v>
      </c>
      <c r="DW225">
        <v>20.732600000000001</v>
      </c>
      <c r="DX225">
        <v>43.201900000000002</v>
      </c>
      <c r="DY225">
        <v>26.464700000000001</v>
      </c>
      <c r="DZ225">
        <v>400</v>
      </c>
      <c r="EA225">
        <v>27.993600000000001</v>
      </c>
      <c r="EB225">
        <v>100.191</v>
      </c>
      <c r="EC225">
        <v>100.572</v>
      </c>
    </row>
    <row r="226" spans="1:133" x14ac:dyDescent="0.35">
      <c r="A226">
        <v>210</v>
      </c>
      <c r="B226">
        <v>1584031720</v>
      </c>
      <c r="C226">
        <v>2143.9000000953702</v>
      </c>
      <c r="D226" t="s">
        <v>658</v>
      </c>
      <c r="E226" t="s">
        <v>659</v>
      </c>
      <c r="F226" t="s">
        <v>233</v>
      </c>
      <c r="G226">
        <v>20200312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1584031711.8064499</v>
      </c>
      <c r="O226">
        <f t="shared" si="129"/>
        <v>8.4595778543334509E-5</v>
      </c>
      <c r="P226">
        <f t="shared" si="130"/>
        <v>-0.19272421264622369</v>
      </c>
      <c r="Q226">
        <f t="shared" si="131"/>
        <v>400.23700000000002</v>
      </c>
      <c r="R226">
        <f t="shared" si="132"/>
        <v>427.68018822637669</v>
      </c>
      <c r="S226">
        <f t="shared" si="133"/>
        <v>42.61973796253907</v>
      </c>
      <c r="T226">
        <f t="shared" si="134"/>
        <v>39.884933958838729</v>
      </c>
      <c r="U226">
        <f t="shared" si="135"/>
        <v>9.2124422344474575E-3</v>
      </c>
      <c r="V226">
        <f t="shared" si="136"/>
        <v>2.2531906472525072</v>
      </c>
      <c r="W226">
        <f t="shared" si="137"/>
        <v>9.1915677795054856E-3</v>
      </c>
      <c r="X226">
        <f t="shared" si="138"/>
        <v>5.7466013712261996E-3</v>
      </c>
      <c r="Y226">
        <f t="shared" si="139"/>
        <v>0</v>
      </c>
      <c r="Z226">
        <f t="shared" si="140"/>
        <v>27.705374629689974</v>
      </c>
      <c r="AA226">
        <f t="shared" si="141"/>
        <v>27.5010096774194</v>
      </c>
      <c r="AB226">
        <f t="shared" si="142"/>
        <v>3.6858408297272147</v>
      </c>
      <c r="AC226">
        <f t="shared" si="143"/>
        <v>74.901425126832223</v>
      </c>
      <c r="AD226">
        <f t="shared" si="144"/>
        <v>2.7985087035504668</v>
      </c>
      <c r="AE226">
        <f t="shared" si="145"/>
        <v>3.7362556170482617</v>
      </c>
      <c r="AF226">
        <f t="shared" si="146"/>
        <v>0.88733212617674795</v>
      </c>
      <c r="AG226">
        <f t="shared" si="147"/>
        <v>-3.7306738337610517</v>
      </c>
      <c r="AH226">
        <f t="shared" si="148"/>
        <v>28.227426080915283</v>
      </c>
      <c r="AI226">
        <f t="shared" si="149"/>
        <v>2.7203580796594262</v>
      </c>
      <c r="AJ226">
        <f t="shared" si="150"/>
        <v>27.217110326813657</v>
      </c>
      <c r="AK226">
        <v>-4.12696992873283E-2</v>
      </c>
      <c r="AL226">
        <v>4.6328852874252702E-2</v>
      </c>
      <c r="AM226">
        <v>3.4609267043508098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52495.555892172888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-0.19272421264622369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1584031711.8064499</v>
      </c>
      <c r="BY226">
        <v>400.23700000000002</v>
      </c>
      <c r="BZ226">
        <v>399.99870967741901</v>
      </c>
      <c r="CA226">
        <v>28.082451612903199</v>
      </c>
      <c r="CB226">
        <v>27.959125806451599</v>
      </c>
      <c r="CC226">
        <v>400.01419354838703</v>
      </c>
      <c r="CD226">
        <v>99.453322580645207</v>
      </c>
      <c r="CE226">
        <v>0.199967741935484</v>
      </c>
      <c r="CF226">
        <v>27.7333838709677</v>
      </c>
      <c r="CG226">
        <v>27.5010096774194</v>
      </c>
      <c r="CH226">
        <v>999.9</v>
      </c>
      <c r="CI226">
        <v>0</v>
      </c>
      <c r="CJ226">
        <v>0</v>
      </c>
      <c r="CK226">
        <v>10007.095161290301</v>
      </c>
      <c r="CL226">
        <v>0</v>
      </c>
      <c r="CM226">
        <v>0.21165100000000001</v>
      </c>
      <c r="CN226">
        <v>0</v>
      </c>
      <c r="CO226">
        <v>0</v>
      </c>
      <c r="CP226">
        <v>0</v>
      </c>
      <c r="CQ226">
        <v>0</v>
      </c>
      <c r="CR226">
        <v>1.91612903225806</v>
      </c>
      <c r="CS226">
        <v>0</v>
      </c>
      <c r="CT226">
        <v>495.77741935483903</v>
      </c>
      <c r="CU226">
        <v>-1.8096774193548399</v>
      </c>
      <c r="CV226">
        <v>38.061999999999998</v>
      </c>
      <c r="CW226">
        <v>43.2093548387097</v>
      </c>
      <c r="CX226">
        <v>40.5681612903226</v>
      </c>
      <c r="CY226">
        <v>42.058</v>
      </c>
      <c r="CZ226">
        <v>38.995935483871001</v>
      </c>
      <c r="DA226">
        <v>0</v>
      </c>
      <c r="DB226">
        <v>0</v>
      </c>
      <c r="DC226">
        <v>0</v>
      </c>
      <c r="DD226">
        <v>14721.7000000477</v>
      </c>
      <c r="DE226">
        <v>2.0384615384615401</v>
      </c>
      <c r="DF226">
        <v>-23.247863450965902</v>
      </c>
      <c r="DG226">
        <v>15.4222223346507</v>
      </c>
      <c r="DH226">
        <v>494.83461538461501</v>
      </c>
      <c r="DI226">
        <v>15</v>
      </c>
      <c r="DJ226">
        <v>100</v>
      </c>
      <c r="DK226">
        <v>100</v>
      </c>
      <c r="DL226">
        <v>1.976</v>
      </c>
      <c r="DM226">
        <v>0.32300000000000001</v>
      </c>
      <c r="DN226">
        <v>2</v>
      </c>
      <c r="DO226">
        <v>403.09699999999998</v>
      </c>
      <c r="DP226">
        <v>598.65499999999997</v>
      </c>
      <c r="DQ226">
        <v>26.465</v>
      </c>
      <c r="DR226">
        <v>31.651599999999998</v>
      </c>
      <c r="DS226">
        <v>30.0002</v>
      </c>
      <c r="DT226">
        <v>31.6129</v>
      </c>
      <c r="DU226">
        <v>31.652100000000001</v>
      </c>
      <c r="DV226">
        <v>20.951599999999999</v>
      </c>
      <c r="DW226">
        <v>20.732600000000001</v>
      </c>
      <c r="DX226">
        <v>43.201900000000002</v>
      </c>
      <c r="DY226">
        <v>26.470300000000002</v>
      </c>
      <c r="DZ226">
        <v>400</v>
      </c>
      <c r="EA226">
        <v>28.0014</v>
      </c>
      <c r="EB226">
        <v>100.19</v>
      </c>
      <c r="EC226">
        <v>100.57</v>
      </c>
    </row>
    <row r="227" spans="1:133" x14ac:dyDescent="0.35">
      <c r="A227">
        <v>211</v>
      </c>
      <c r="B227">
        <v>1584031730</v>
      </c>
      <c r="C227">
        <v>2153.9000000953702</v>
      </c>
      <c r="D227" t="s">
        <v>660</v>
      </c>
      <c r="E227" t="s">
        <v>661</v>
      </c>
      <c r="F227" t="s">
        <v>233</v>
      </c>
      <c r="G227">
        <v>20200312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1584031721.8064499</v>
      </c>
      <c r="O227">
        <f t="shared" si="129"/>
        <v>8.2517329559214943E-5</v>
      </c>
      <c r="P227">
        <f t="shared" si="130"/>
        <v>-0.18068786277499732</v>
      </c>
      <c r="Q227">
        <f t="shared" si="131"/>
        <v>400.20980645161302</v>
      </c>
      <c r="R227">
        <f t="shared" si="132"/>
        <v>426.37438124956788</v>
      </c>
      <c r="S227">
        <f t="shared" si="133"/>
        <v>42.489717557150044</v>
      </c>
      <c r="T227">
        <f t="shared" si="134"/>
        <v>39.882324988417572</v>
      </c>
      <c r="U227">
        <f t="shared" si="135"/>
        <v>8.9808221918011161E-3</v>
      </c>
      <c r="V227">
        <f t="shared" si="136"/>
        <v>2.2521210736617387</v>
      </c>
      <c r="W227">
        <f t="shared" si="137"/>
        <v>8.9609735765317413E-3</v>
      </c>
      <c r="X227">
        <f t="shared" si="138"/>
        <v>5.6023881142516288E-3</v>
      </c>
      <c r="Y227">
        <f t="shared" si="139"/>
        <v>0</v>
      </c>
      <c r="Z227">
        <f t="shared" si="140"/>
        <v>27.708367145399802</v>
      </c>
      <c r="AA227">
        <f t="shared" si="141"/>
        <v>27.504103225806499</v>
      </c>
      <c r="AB227">
        <f t="shared" si="142"/>
        <v>3.6865080721605148</v>
      </c>
      <c r="AC227">
        <f t="shared" si="143"/>
        <v>74.896566235459289</v>
      </c>
      <c r="AD227">
        <f t="shared" si="144"/>
        <v>2.7987057722323403</v>
      </c>
      <c r="AE227">
        <f t="shared" si="145"/>
        <v>3.7367611265832794</v>
      </c>
      <c r="AF227">
        <f t="shared" si="146"/>
        <v>0.8878022999281745</v>
      </c>
      <c r="AG227">
        <f t="shared" si="147"/>
        <v>-3.6390142335613791</v>
      </c>
      <c r="AH227">
        <f t="shared" si="148"/>
        <v>28.11963530081001</v>
      </c>
      <c r="AI227">
        <f t="shared" si="149"/>
        <v>2.7113301696997394</v>
      </c>
      <c r="AJ227">
        <f t="shared" si="150"/>
        <v>27.19195123694837</v>
      </c>
      <c r="AK227">
        <v>-4.1240874041829502E-2</v>
      </c>
      <c r="AL227">
        <v>4.6296494010950102E-2</v>
      </c>
      <c r="AM227">
        <v>3.4590135751019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52459.991781477722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-0.18068786277499732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1584031721.8064499</v>
      </c>
      <c r="BY227">
        <v>400.20980645161302</v>
      </c>
      <c r="BZ227">
        <v>399.98832258064499</v>
      </c>
      <c r="CA227">
        <v>28.084358064516099</v>
      </c>
      <c r="CB227">
        <v>27.964064516129</v>
      </c>
      <c r="CC227">
        <v>400.02087096774198</v>
      </c>
      <c r="CD227">
        <v>99.453538709677403</v>
      </c>
      <c r="CE227">
        <v>0.200003870967742</v>
      </c>
      <c r="CF227">
        <v>27.735700000000001</v>
      </c>
      <c r="CG227">
        <v>27.504103225806499</v>
      </c>
      <c r="CH227">
        <v>999.9</v>
      </c>
      <c r="CI227">
        <v>0</v>
      </c>
      <c r="CJ227">
        <v>0</v>
      </c>
      <c r="CK227">
        <v>10000.083870967699</v>
      </c>
      <c r="CL227">
        <v>0</v>
      </c>
      <c r="CM227">
        <v>0.21165100000000001</v>
      </c>
      <c r="CN227">
        <v>0</v>
      </c>
      <c r="CO227">
        <v>0</v>
      </c>
      <c r="CP227">
        <v>0</v>
      </c>
      <c r="CQ227">
        <v>0</v>
      </c>
      <c r="CR227">
        <v>1.4677419354838701</v>
      </c>
      <c r="CS227">
        <v>0</v>
      </c>
      <c r="CT227">
        <v>500.158064516129</v>
      </c>
      <c r="CU227">
        <v>-1.6580645161290299</v>
      </c>
      <c r="CV227">
        <v>38.066064516129003</v>
      </c>
      <c r="CW227">
        <v>43.195129032258102</v>
      </c>
      <c r="CX227">
        <v>40.546064516129</v>
      </c>
      <c r="CY227">
        <v>42.055999999999997</v>
      </c>
      <c r="CZ227">
        <v>38.991870967741903</v>
      </c>
      <c r="DA227">
        <v>0</v>
      </c>
      <c r="DB227">
        <v>0</v>
      </c>
      <c r="DC227">
        <v>0</v>
      </c>
      <c r="DD227">
        <v>14731.9000000954</v>
      </c>
      <c r="DE227">
        <v>0.492307692307692</v>
      </c>
      <c r="DF227">
        <v>3.6376069969060101</v>
      </c>
      <c r="DG227">
        <v>70.738461281071295</v>
      </c>
      <c r="DH227">
        <v>502.24230769230797</v>
      </c>
      <c r="DI227">
        <v>15</v>
      </c>
      <c r="DJ227">
        <v>100</v>
      </c>
      <c r="DK227">
        <v>100</v>
      </c>
      <c r="DL227">
        <v>1.976</v>
      </c>
      <c r="DM227">
        <v>0.32300000000000001</v>
      </c>
      <c r="DN227">
        <v>2</v>
      </c>
      <c r="DO227">
        <v>402.97399999999999</v>
      </c>
      <c r="DP227">
        <v>598.64300000000003</v>
      </c>
      <c r="DQ227">
        <v>26.468800000000002</v>
      </c>
      <c r="DR227">
        <v>31.655999999999999</v>
      </c>
      <c r="DS227">
        <v>30.0002</v>
      </c>
      <c r="DT227">
        <v>31.617100000000001</v>
      </c>
      <c r="DU227">
        <v>31.657</v>
      </c>
      <c r="DV227">
        <v>20.948399999999999</v>
      </c>
      <c r="DW227">
        <v>20.732600000000001</v>
      </c>
      <c r="DX227">
        <v>43.201900000000002</v>
      </c>
      <c r="DY227">
        <v>26.463899999999999</v>
      </c>
      <c r="DZ227">
        <v>400</v>
      </c>
      <c r="EA227">
        <v>27.998200000000001</v>
      </c>
      <c r="EB227">
        <v>100.188</v>
      </c>
      <c r="EC227">
        <v>100.571</v>
      </c>
    </row>
    <row r="228" spans="1:133" x14ac:dyDescent="0.35">
      <c r="A228">
        <v>212</v>
      </c>
      <c r="B228">
        <v>1584031740</v>
      </c>
      <c r="C228">
        <v>2163.9000000953702</v>
      </c>
      <c r="D228" t="s">
        <v>662</v>
      </c>
      <c r="E228" t="s">
        <v>663</v>
      </c>
      <c r="F228" t="s">
        <v>233</v>
      </c>
      <c r="G228">
        <v>20200312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1584031731.8064499</v>
      </c>
      <c r="O228">
        <f t="shared" si="129"/>
        <v>8.0891429474224367E-5</v>
      </c>
      <c r="P228">
        <f t="shared" si="130"/>
        <v>-0.11775159755068432</v>
      </c>
      <c r="Q228">
        <f t="shared" si="131"/>
        <v>400.17545161290298</v>
      </c>
      <c r="R228">
        <f t="shared" si="132"/>
        <v>415.6169885352528</v>
      </c>
      <c r="S228">
        <f t="shared" si="133"/>
        <v>41.417812050989383</v>
      </c>
      <c r="T228">
        <f t="shared" si="134"/>
        <v>39.879004226308631</v>
      </c>
      <c r="U228">
        <f t="shared" si="135"/>
        <v>8.7984853085417876E-3</v>
      </c>
      <c r="V228">
        <f t="shared" si="136"/>
        <v>2.2513193848654125</v>
      </c>
      <c r="W228">
        <f t="shared" si="137"/>
        <v>8.7794267895942978E-3</v>
      </c>
      <c r="X228">
        <f t="shared" si="138"/>
        <v>5.4888506019814681E-3</v>
      </c>
      <c r="Y228">
        <f t="shared" si="139"/>
        <v>0</v>
      </c>
      <c r="Z228">
        <f t="shared" si="140"/>
        <v>27.712661608520794</v>
      </c>
      <c r="AA228">
        <f t="shared" si="141"/>
        <v>27.509064516129001</v>
      </c>
      <c r="AB228">
        <f t="shared" si="142"/>
        <v>3.6875783849104815</v>
      </c>
      <c r="AC228">
        <f t="shared" si="143"/>
        <v>74.895395402387237</v>
      </c>
      <c r="AD228">
        <f t="shared" si="144"/>
        <v>2.7992774786551546</v>
      </c>
      <c r="AE228">
        <f t="shared" si="145"/>
        <v>3.737582882920369</v>
      </c>
      <c r="AF228">
        <f t="shared" si="146"/>
        <v>0.88830090625532687</v>
      </c>
      <c r="AG228">
        <f t="shared" si="147"/>
        <v>-3.5673120398132947</v>
      </c>
      <c r="AH228">
        <f t="shared" si="148"/>
        <v>27.964369307949436</v>
      </c>
      <c r="AI228">
        <f t="shared" si="149"/>
        <v>2.697436832400872</v>
      </c>
      <c r="AJ228">
        <f t="shared" si="150"/>
        <v>27.094494100537013</v>
      </c>
      <c r="AK228">
        <v>-4.1219276487649698E-2</v>
      </c>
      <c r="AL228">
        <v>4.62722488643336E-2</v>
      </c>
      <c r="AM228">
        <v>3.4575798452347999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52432.988785350113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-0.11775159755068432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1584031731.8064499</v>
      </c>
      <c r="BY228">
        <v>400.17545161290298</v>
      </c>
      <c r="BZ228">
        <v>400.047387096774</v>
      </c>
      <c r="CA228">
        <v>28.090022580645201</v>
      </c>
      <c r="CB228">
        <v>27.972100000000001</v>
      </c>
      <c r="CC228">
        <v>400.02103225806502</v>
      </c>
      <c r="CD228">
        <v>99.453787096774207</v>
      </c>
      <c r="CE228">
        <v>0.20001241935483899</v>
      </c>
      <c r="CF228">
        <v>27.739464516129001</v>
      </c>
      <c r="CG228">
        <v>27.509064516129001</v>
      </c>
      <c r="CH228">
        <v>999.9</v>
      </c>
      <c r="CI228">
        <v>0</v>
      </c>
      <c r="CJ228">
        <v>0</v>
      </c>
      <c r="CK228">
        <v>9994.8219354838693</v>
      </c>
      <c r="CL228">
        <v>0</v>
      </c>
      <c r="CM228">
        <v>0.21165100000000001</v>
      </c>
      <c r="CN228">
        <v>0</v>
      </c>
      <c r="CO228">
        <v>0</v>
      </c>
      <c r="CP228">
        <v>0</v>
      </c>
      <c r="CQ228">
        <v>0</v>
      </c>
      <c r="CR228">
        <v>3.0580645161290301</v>
      </c>
      <c r="CS228">
        <v>0</v>
      </c>
      <c r="CT228">
        <v>485.138709677419</v>
      </c>
      <c r="CU228">
        <v>-1.6903225806451601</v>
      </c>
      <c r="CV228">
        <v>38.061999999999998</v>
      </c>
      <c r="CW228">
        <v>43.207322580645098</v>
      </c>
      <c r="CX228">
        <v>40.5723548387097</v>
      </c>
      <c r="CY228">
        <v>42.06</v>
      </c>
      <c r="CZ228">
        <v>38.995935483871001</v>
      </c>
      <c r="DA228">
        <v>0</v>
      </c>
      <c r="DB228">
        <v>0</v>
      </c>
      <c r="DC228">
        <v>0</v>
      </c>
      <c r="DD228">
        <v>14742.1000001431</v>
      </c>
      <c r="DE228">
        <v>2.0423076923076899</v>
      </c>
      <c r="DF228">
        <v>13.9042738190038</v>
      </c>
      <c r="DG228">
        <v>-290.39658175304402</v>
      </c>
      <c r="DH228">
        <v>484.75</v>
      </c>
      <c r="DI228">
        <v>15</v>
      </c>
      <c r="DJ228">
        <v>100</v>
      </c>
      <c r="DK228">
        <v>100</v>
      </c>
      <c r="DL228">
        <v>1.976</v>
      </c>
      <c r="DM228">
        <v>0.32300000000000001</v>
      </c>
      <c r="DN228">
        <v>2</v>
      </c>
      <c r="DO228">
        <v>402.98599999999999</v>
      </c>
      <c r="DP228">
        <v>598.721</v>
      </c>
      <c r="DQ228">
        <v>26.453600000000002</v>
      </c>
      <c r="DR228">
        <v>31.6599</v>
      </c>
      <c r="DS228">
        <v>30.000299999999999</v>
      </c>
      <c r="DT228">
        <v>31.621099999999998</v>
      </c>
      <c r="DU228">
        <v>31.660499999999999</v>
      </c>
      <c r="DV228">
        <v>20.946200000000001</v>
      </c>
      <c r="DW228">
        <v>20.732600000000001</v>
      </c>
      <c r="DX228">
        <v>43.201900000000002</v>
      </c>
      <c r="DY228">
        <v>26.4434</v>
      </c>
      <c r="DZ228">
        <v>400</v>
      </c>
      <c r="EA228">
        <v>27.9985</v>
      </c>
      <c r="EB228">
        <v>100.18600000000001</v>
      </c>
      <c r="EC228">
        <v>100.57</v>
      </c>
    </row>
    <row r="229" spans="1:133" x14ac:dyDescent="0.35">
      <c r="A229">
        <v>213</v>
      </c>
      <c r="B229">
        <v>1584031750</v>
      </c>
      <c r="C229">
        <v>2173.9000000953702</v>
      </c>
      <c r="D229" t="s">
        <v>664</v>
      </c>
      <c r="E229" t="s">
        <v>665</v>
      </c>
      <c r="F229" t="s">
        <v>233</v>
      </c>
      <c r="G229">
        <v>20200312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1584031741.8064499</v>
      </c>
      <c r="O229">
        <f t="shared" si="129"/>
        <v>7.7069382066124672E-5</v>
      </c>
      <c r="P229">
        <f t="shared" si="130"/>
        <v>-0.14570719994215114</v>
      </c>
      <c r="Q229">
        <f t="shared" si="131"/>
        <v>400.18632258064503</v>
      </c>
      <c r="R229">
        <f t="shared" si="132"/>
        <v>421.99153485643791</v>
      </c>
      <c r="S229">
        <f t="shared" si="133"/>
        <v>42.051800875212258</v>
      </c>
      <c r="T229">
        <f t="shared" si="134"/>
        <v>39.87889367465592</v>
      </c>
      <c r="U229">
        <f t="shared" si="135"/>
        <v>8.3816050833620277E-3</v>
      </c>
      <c r="V229">
        <f t="shared" si="136"/>
        <v>2.2520519190249044</v>
      </c>
      <c r="W229">
        <f t="shared" si="137"/>
        <v>8.3643134958157478E-3</v>
      </c>
      <c r="X229">
        <f t="shared" si="138"/>
        <v>5.2292465117697098E-3</v>
      </c>
      <c r="Y229">
        <f t="shared" si="139"/>
        <v>0</v>
      </c>
      <c r="Z229">
        <f t="shared" si="140"/>
        <v>27.715445308173809</v>
      </c>
      <c r="AA229">
        <f t="shared" si="141"/>
        <v>27.510174193548401</v>
      </c>
      <c r="AB229">
        <f t="shared" si="142"/>
        <v>3.687817815766659</v>
      </c>
      <c r="AC229">
        <f t="shared" si="143"/>
        <v>74.895157970441289</v>
      </c>
      <c r="AD229">
        <f t="shared" si="144"/>
        <v>2.7995154527565234</v>
      </c>
      <c r="AE229">
        <f t="shared" si="145"/>
        <v>3.7379124747442307</v>
      </c>
      <c r="AF229">
        <f t="shared" si="146"/>
        <v>0.88830236301013565</v>
      </c>
      <c r="AG229">
        <f t="shared" si="147"/>
        <v>-3.3987597491160981</v>
      </c>
      <c r="AH229">
        <f t="shared" si="148"/>
        <v>28.022033401894852</v>
      </c>
      <c r="AI229">
        <f t="shared" si="149"/>
        <v>2.7021551995535105</v>
      </c>
      <c r="AJ229">
        <f t="shared" si="150"/>
        <v>27.325428852332266</v>
      </c>
      <c r="AK229">
        <v>-4.1239010736273597E-2</v>
      </c>
      <c r="AL229">
        <v>4.6294402287229003E-2</v>
      </c>
      <c r="AM229">
        <v>3.45888989180738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52456.739864892661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-0.14570719994215114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1584031741.8064499</v>
      </c>
      <c r="BY229">
        <v>400.18632258064503</v>
      </c>
      <c r="BZ229">
        <v>400.01403225806501</v>
      </c>
      <c r="CA229">
        <v>28.093251612903199</v>
      </c>
      <c r="CB229">
        <v>27.980899999999998</v>
      </c>
      <c r="CC229">
        <v>400.01696774193601</v>
      </c>
      <c r="CD229">
        <v>99.4508193548387</v>
      </c>
      <c r="CE229">
        <v>0.19999683870967699</v>
      </c>
      <c r="CF229">
        <v>27.7409741935484</v>
      </c>
      <c r="CG229">
        <v>27.510174193548401</v>
      </c>
      <c r="CH229">
        <v>999.9</v>
      </c>
      <c r="CI229">
        <v>0</v>
      </c>
      <c r="CJ229">
        <v>0</v>
      </c>
      <c r="CK229">
        <v>9999.9054838709708</v>
      </c>
      <c r="CL229">
        <v>0</v>
      </c>
      <c r="CM229">
        <v>0.21165100000000001</v>
      </c>
      <c r="CN229">
        <v>0</v>
      </c>
      <c r="CO229">
        <v>0</v>
      </c>
      <c r="CP229">
        <v>0</v>
      </c>
      <c r="CQ229">
        <v>0</v>
      </c>
      <c r="CR229">
        <v>2.5516129032258101</v>
      </c>
      <c r="CS229">
        <v>0</v>
      </c>
      <c r="CT229">
        <v>453.53548387096799</v>
      </c>
      <c r="CU229">
        <v>-1.9483870967741901</v>
      </c>
      <c r="CV229">
        <v>38.061999999999998</v>
      </c>
      <c r="CW229">
        <v>43.2296774193548</v>
      </c>
      <c r="CX229">
        <v>40.564322580645197</v>
      </c>
      <c r="CY229">
        <v>42.061999999999998</v>
      </c>
      <c r="CZ229">
        <v>38.999935483870999</v>
      </c>
      <c r="DA229">
        <v>0</v>
      </c>
      <c r="DB229">
        <v>0</v>
      </c>
      <c r="DC229">
        <v>0</v>
      </c>
      <c r="DD229">
        <v>14751.7000000477</v>
      </c>
      <c r="DE229">
        <v>1.40769230769231</v>
      </c>
      <c r="DF229">
        <v>-15.569230181335399</v>
      </c>
      <c r="DG229">
        <v>-18.776068582075901</v>
      </c>
      <c r="DH229">
        <v>455.18461538461497</v>
      </c>
      <c r="DI229">
        <v>15</v>
      </c>
      <c r="DJ229">
        <v>100</v>
      </c>
      <c r="DK229">
        <v>100</v>
      </c>
      <c r="DL229">
        <v>1.976</v>
      </c>
      <c r="DM229">
        <v>0.32300000000000001</v>
      </c>
      <c r="DN229">
        <v>2</v>
      </c>
      <c r="DO229">
        <v>402.94499999999999</v>
      </c>
      <c r="DP229">
        <v>598.63199999999995</v>
      </c>
      <c r="DQ229">
        <v>26.4329</v>
      </c>
      <c r="DR229">
        <v>31.664999999999999</v>
      </c>
      <c r="DS229">
        <v>30.000399999999999</v>
      </c>
      <c r="DT229">
        <v>31.625499999999999</v>
      </c>
      <c r="DU229">
        <v>31.666</v>
      </c>
      <c r="DV229">
        <v>20.9453</v>
      </c>
      <c r="DW229">
        <v>20.732600000000001</v>
      </c>
      <c r="DX229">
        <v>43.201900000000002</v>
      </c>
      <c r="DY229">
        <v>26.428799999999999</v>
      </c>
      <c r="DZ229">
        <v>400</v>
      </c>
      <c r="EA229">
        <v>27.998200000000001</v>
      </c>
      <c r="EB229">
        <v>100.18899999999999</v>
      </c>
      <c r="EC229">
        <v>100.57</v>
      </c>
    </row>
    <row r="230" spans="1:133" x14ac:dyDescent="0.35">
      <c r="A230">
        <v>214</v>
      </c>
      <c r="B230">
        <v>1584031760</v>
      </c>
      <c r="C230">
        <v>2183.9000000953702</v>
      </c>
      <c r="D230" t="s">
        <v>666</v>
      </c>
      <c r="E230" t="s">
        <v>667</v>
      </c>
      <c r="F230" t="s">
        <v>233</v>
      </c>
      <c r="G230">
        <v>20200312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1584031751.8064499</v>
      </c>
      <c r="O230">
        <f t="shared" si="129"/>
        <v>7.3817822791716854E-5</v>
      </c>
      <c r="P230">
        <f t="shared" si="130"/>
        <v>-0.16946257886112776</v>
      </c>
      <c r="Q230">
        <f t="shared" si="131"/>
        <v>400.18677419354799</v>
      </c>
      <c r="R230">
        <f t="shared" si="132"/>
        <v>427.9277612476946</v>
      </c>
      <c r="S230">
        <f t="shared" si="133"/>
        <v>42.641254993726768</v>
      </c>
      <c r="T230">
        <f t="shared" si="134"/>
        <v>39.876978847433833</v>
      </c>
      <c r="U230">
        <f t="shared" si="135"/>
        <v>8.0247044913322168E-3</v>
      </c>
      <c r="V230">
        <f t="shared" si="136"/>
        <v>2.2512193609433062</v>
      </c>
      <c r="W230">
        <f t="shared" si="137"/>
        <v>8.0088467980364581E-3</v>
      </c>
      <c r="X230">
        <f t="shared" si="138"/>
        <v>5.0069513595819527E-3</v>
      </c>
      <c r="Y230">
        <f t="shared" si="139"/>
        <v>0</v>
      </c>
      <c r="Z230">
        <f t="shared" si="140"/>
        <v>27.717394790122967</v>
      </c>
      <c r="AA230">
        <f t="shared" si="141"/>
        <v>27.5126064516129</v>
      </c>
      <c r="AB230">
        <f t="shared" si="142"/>
        <v>3.6883426622520643</v>
      </c>
      <c r="AC230">
        <f t="shared" si="143"/>
        <v>74.899010191892245</v>
      </c>
      <c r="AD230">
        <f t="shared" si="144"/>
        <v>2.7998034564525289</v>
      </c>
      <c r="AE230">
        <f t="shared" si="145"/>
        <v>3.7381047483530101</v>
      </c>
      <c r="AF230">
        <f t="shared" si="146"/>
        <v>0.88853920579953538</v>
      </c>
      <c r="AG230">
        <f t="shared" si="147"/>
        <v>-3.2553659851147132</v>
      </c>
      <c r="AH230">
        <f t="shared" si="148"/>
        <v>27.823358224996593</v>
      </c>
      <c r="AI230">
        <f t="shared" si="149"/>
        <v>2.6840336212995064</v>
      </c>
      <c r="AJ230">
        <f t="shared" si="150"/>
        <v>27.252025861181387</v>
      </c>
      <c r="AK230">
        <v>-4.1216582324755002E-2</v>
      </c>
      <c r="AL230">
        <v>4.6269224430462698E-2</v>
      </c>
      <c r="AM230">
        <v>3.4574009780517101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52429.115516979116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-0.16946257886112776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1584031751.8064499</v>
      </c>
      <c r="BY230">
        <v>400.18677419354799</v>
      </c>
      <c r="BZ230">
        <v>399.97690322580598</v>
      </c>
      <c r="CA230">
        <v>28.097522580645201</v>
      </c>
      <c r="CB230">
        <v>27.9899129032258</v>
      </c>
      <c r="CC230">
        <v>400.02196774193499</v>
      </c>
      <c r="CD230">
        <v>99.445916129032298</v>
      </c>
      <c r="CE230">
        <v>0.20000277419354801</v>
      </c>
      <c r="CF230">
        <v>27.741854838709699</v>
      </c>
      <c r="CG230">
        <v>27.5126064516129</v>
      </c>
      <c r="CH230">
        <v>999.9</v>
      </c>
      <c r="CI230">
        <v>0</v>
      </c>
      <c r="CJ230">
        <v>0</v>
      </c>
      <c r="CK230">
        <v>9994.9596774193506</v>
      </c>
      <c r="CL230">
        <v>0</v>
      </c>
      <c r="CM230">
        <v>0.21165100000000001</v>
      </c>
      <c r="CN230">
        <v>0</v>
      </c>
      <c r="CO230">
        <v>0</v>
      </c>
      <c r="CP230">
        <v>0</v>
      </c>
      <c r="CQ230">
        <v>0</v>
      </c>
      <c r="CR230">
        <v>2.4290322580645198</v>
      </c>
      <c r="CS230">
        <v>0</v>
      </c>
      <c r="CT230">
        <v>456.09032258064502</v>
      </c>
      <c r="CU230">
        <v>-1.2903225806451599</v>
      </c>
      <c r="CV230">
        <v>38.061999999999998</v>
      </c>
      <c r="CW230">
        <v>43.221612903225797</v>
      </c>
      <c r="CX230">
        <v>40.580548387096798</v>
      </c>
      <c r="CY230">
        <v>42.066064516129003</v>
      </c>
      <c r="CZ230">
        <v>38.991870967741903</v>
      </c>
      <c r="DA230">
        <v>0</v>
      </c>
      <c r="DB230">
        <v>0</v>
      </c>
      <c r="DC230">
        <v>0</v>
      </c>
      <c r="DD230">
        <v>14761.9000000954</v>
      </c>
      <c r="DE230">
        <v>1.61153846153846</v>
      </c>
      <c r="DF230">
        <v>16.8102561890489</v>
      </c>
      <c r="DG230">
        <v>-327.83931665869397</v>
      </c>
      <c r="DH230">
        <v>448.519230769231</v>
      </c>
      <c r="DI230">
        <v>15</v>
      </c>
      <c r="DJ230">
        <v>100</v>
      </c>
      <c r="DK230">
        <v>100</v>
      </c>
      <c r="DL230">
        <v>1.976</v>
      </c>
      <c r="DM230">
        <v>0.32300000000000001</v>
      </c>
      <c r="DN230">
        <v>2</v>
      </c>
      <c r="DO230">
        <v>403.03899999999999</v>
      </c>
      <c r="DP230">
        <v>598.48699999999997</v>
      </c>
      <c r="DQ230">
        <v>26.409600000000001</v>
      </c>
      <c r="DR230">
        <v>31.669899999999998</v>
      </c>
      <c r="DS230">
        <v>30.000299999999999</v>
      </c>
      <c r="DT230">
        <v>31.6296</v>
      </c>
      <c r="DU230">
        <v>31.670300000000001</v>
      </c>
      <c r="DV230">
        <v>20.949000000000002</v>
      </c>
      <c r="DW230">
        <v>20.732600000000001</v>
      </c>
      <c r="DX230">
        <v>43.201900000000002</v>
      </c>
      <c r="DY230">
        <v>26.4025</v>
      </c>
      <c r="DZ230">
        <v>400</v>
      </c>
      <c r="EA230">
        <v>27.998200000000001</v>
      </c>
      <c r="EB230">
        <v>100.187</v>
      </c>
      <c r="EC230">
        <v>100.57</v>
      </c>
    </row>
    <row r="231" spans="1:133" x14ac:dyDescent="0.35">
      <c r="A231">
        <v>215</v>
      </c>
      <c r="B231">
        <v>1584031770</v>
      </c>
      <c r="C231">
        <v>2193.9000000953702</v>
      </c>
      <c r="D231" t="s">
        <v>668</v>
      </c>
      <c r="E231" t="s">
        <v>669</v>
      </c>
      <c r="F231" t="s">
        <v>233</v>
      </c>
      <c r="G231">
        <v>20200312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1584031761.8064499</v>
      </c>
      <c r="O231">
        <f t="shared" si="129"/>
        <v>7.4022540161943227E-5</v>
      </c>
      <c r="P231">
        <f t="shared" si="130"/>
        <v>-0.16603610528722765</v>
      </c>
      <c r="Q231">
        <f t="shared" si="131"/>
        <v>400.18970967741899</v>
      </c>
      <c r="R231">
        <f t="shared" si="132"/>
        <v>427.18662680031071</v>
      </c>
      <c r="S231">
        <f t="shared" si="133"/>
        <v>42.566752979607756</v>
      </c>
      <c r="T231">
        <f t="shared" si="134"/>
        <v>39.876661506032079</v>
      </c>
      <c r="U231">
        <f t="shared" si="135"/>
        <v>8.0390660971844004E-3</v>
      </c>
      <c r="V231">
        <f t="shared" si="136"/>
        <v>2.2522121675457845</v>
      </c>
      <c r="W231">
        <f t="shared" si="137"/>
        <v>8.0231586539841002E-3</v>
      </c>
      <c r="X231">
        <f t="shared" si="138"/>
        <v>5.0159007275842951E-3</v>
      </c>
      <c r="Y231">
        <f t="shared" si="139"/>
        <v>0</v>
      </c>
      <c r="Z231">
        <f t="shared" si="140"/>
        <v>27.719152984102013</v>
      </c>
      <c r="AA231">
        <f t="shared" si="141"/>
        <v>27.5198483870968</v>
      </c>
      <c r="AB231">
        <f t="shared" si="142"/>
        <v>3.6899057543041471</v>
      </c>
      <c r="AC231">
        <f t="shared" si="143"/>
        <v>74.910133957977536</v>
      </c>
      <c r="AD231">
        <f t="shared" si="144"/>
        <v>2.8005163287815655</v>
      </c>
      <c r="AE231">
        <f t="shared" si="145"/>
        <v>3.7385012959028687</v>
      </c>
      <c r="AF231">
        <f t="shared" si="146"/>
        <v>0.8893894255225816</v>
      </c>
      <c r="AG231">
        <f t="shared" si="147"/>
        <v>-3.2643940211416962</v>
      </c>
      <c r="AH231">
        <f t="shared" si="148"/>
        <v>27.176820290344931</v>
      </c>
      <c r="AI231">
        <f t="shared" si="149"/>
        <v>2.6206268530839449</v>
      </c>
      <c r="AJ231">
        <f t="shared" si="150"/>
        <v>26.533053122287178</v>
      </c>
      <c r="AK231">
        <v>-4.12433285585884E-2</v>
      </c>
      <c r="AL231">
        <v>4.6299249421039503E-2</v>
      </c>
      <c r="AM231">
        <v>3.4591764991287302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52461.399338666022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-0.16603610528722765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1584031761.8064499</v>
      </c>
      <c r="BY231">
        <v>400.18970967741899</v>
      </c>
      <c r="BZ231">
        <v>399.98509677419401</v>
      </c>
      <c r="CA231">
        <v>28.105106451612901</v>
      </c>
      <c r="CB231">
        <v>27.997196774193501</v>
      </c>
      <c r="CC231">
        <v>400.01303225806498</v>
      </c>
      <c r="CD231">
        <v>99.4444290322581</v>
      </c>
      <c r="CE231">
        <v>0.19996596774193501</v>
      </c>
      <c r="CF231">
        <v>27.743670967741899</v>
      </c>
      <c r="CG231">
        <v>27.5198483870968</v>
      </c>
      <c r="CH231">
        <v>999.9</v>
      </c>
      <c r="CI231">
        <v>0</v>
      </c>
      <c r="CJ231">
        <v>0</v>
      </c>
      <c r="CK231">
        <v>10001.595161290301</v>
      </c>
      <c r="CL231">
        <v>0</v>
      </c>
      <c r="CM231">
        <v>0.21165100000000001</v>
      </c>
      <c r="CN231">
        <v>0</v>
      </c>
      <c r="CO231">
        <v>0</v>
      </c>
      <c r="CP231">
        <v>0</v>
      </c>
      <c r="CQ231">
        <v>0</v>
      </c>
      <c r="CR231">
        <v>2.40967741935484</v>
      </c>
      <c r="CS231">
        <v>0</v>
      </c>
      <c r="CT231">
        <v>282.509677419355</v>
      </c>
      <c r="CU231">
        <v>-1.26451612903226</v>
      </c>
      <c r="CV231">
        <v>38.066064516129003</v>
      </c>
      <c r="CW231">
        <v>43.233741935483899</v>
      </c>
      <c r="CX231">
        <v>40.586580645161298</v>
      </c>
      <c r="CY231">
        <v>42.066064516129003</v>
      </c>
      <c r="CZ231">
        <v>38.997967741935497</v>
      </c>
      <c r="DA231">
        <v>0</v>
      </c>
      <c r="DB231">
        <v>0</v>
      </c>
      <c r="DC231">
        <v>0</v>
      </c>
      <c r="DD231">
        <v>14772.1000001431</v>
      </c>
      <c r="DE231">
        <v>2.3230769230769202</v>
      </c>
      <c r="DF231">
        <v>1.75042724425712</v>
      </c>
      <c r="DG231">
        <v>-1452.4068364181401</v>
      </c>
      <c r="DH231">
        <v>258.96538461538501</v>
      </c>
      <c r="DI231">
        <v>15</v>
      </c>
      <c r="DJ231">
        <v>100</v>
      </c>
      <c r="DK231">
        <v>100</v>
      </c>
      <c r="DL231">
        <v>1.976</v>
      </c>
      <c r="DM231">
        <v>0.32300000000000001</v>
      </c>
      <c r="DN231">
        <v>2</v>
      </c>
      <c r="DO231">
        <v>403.05900000000003</v>
      </c>
      <c r="DP231">
        <v>598.54499999999996</v>
      </c>
      <c r="DQ231">
        <v>26.38</v>
      </c>
      <c r="DR231">
        <v>31.6755</v>
      </c>
      <c r="DS231">
        <v>30.000399999999999</v>
      </c>
      <c r="DT231">
        <v>31.635000000000002</v>
      </c>
      <c r="DU231">
        <v>31.675799999999999</v>
      </c>
      <c r="DV231">
        <v>20.950099999999999</v>
      </c>
      <c r="DW231">
        <v>20.732600000000001</v>
      </c>
      <c r="DX231">
        <v>43.201900000000002</v>
      </c>
      <c r="DY231">
        <v>26.363299999999999</v>
      </c>
      <c r="DZ231">
        <v>400</v>
      </c>
      <c r="EA231">
        <v>27.998200000000001</v>
      </c>
      <c r="EB231">
        <v>100.185</v>
      </c>
      <c r="EC231">
        <v>100.566</v>
      </c>
    </row>
    <row r="232" spans="1:133" x14ac:dyDescent="0.35">
      <c r="A232">
        <v>216</v>
      </c>
      <c r="B232">
        <v>1584031780</v>
      </c>
      <c r="C232">
        <v>2203.9000000953702</v>
      </c>
      <c r="D232" t="s">
        <v>670</v>
      </c>
      <c r="E232" t="s">
        <v>671</v>
      </c>
      <c r="F232" t="s">
        <v>233</v>
      </c>
      <c r="G232">
        <v>20200312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1584031771.8064499</v>
      </c>
      <c r="O232">
        <f t="shared" si="129"/>
        <v>7.5293454700787207E-5</v>
      </c>
      <c r="P232">
        <f t="shared" si="130"/>
        <v>-0.15189919835815602</v>
      </c>
      <c r="Q232">
        <f t="shared" si="131"/>
        <v>400.17832258064499</v>
      </c>
      <c r="R232">
        <f t="shared" si="132"/>
        <v>423.89851584526923</v>
      </c>
      <c r="S232">
        <f t="shared" si="133"/>
        <v>42.238821206214915</v>
      </c>
      <c r="T232">
        <f t="shared" si="134"/>
        <v>39.875253123690555</v>
      </c>
      <c r="U232">
        <f t="shared" si="135"/>
        <v>8.1674834100828129E-3</v>
      </c>
      <c r="V232">
        <f t="shared" si="136"/>
        <v>2.2518248433787322</v>
      </c>
      <c r="W232">
        <f t="shared" si="137"/>
        <v>8.1510614340524097E-3</v>
      </c>
      <c r="X232">
        <f t="shared" si="138"/>
        <v>5.0958860645723171E-3</v>
      </c>
      <c r="Y232">
        <f t="shared" si="139"/>
        <v>0</v>
      </c>
      <c r="Z232">
        <f t="shared" si="140"/>
        <v>27.718205523704967</v>
      </c>
      <c r="AA232">
        <f t="shared" si="141"/>
        <v>27.525635483871</v>
      </c>
      <c r="AB232">
        <f t="shared" si="142"/>
        <v>3.6911552509566619</v>
      </c>
      <c r="AC232">
        <f t="shared" si="143"/>
        <v>74.917443429818832</v>
      </c>
      <c r="AD232">
        <f t="shared" si="144"/>
        <v>2.800704106662566</v>
      </c>
      <c r="AE232">
        <f t="shared" si="145"/>
        <v>3.7383871878732884</v>
      </c>
      <c r="AF232">
        <f t="shared" si="146"/>
        <v>0.89045114429409589</v>
      </c>
      <c r="AG232">
        <f t="shared" si="147"/>
        <v>-3.3204413523047158</v>
      </c>
      <c r="AH232">
        <f t="shared" si="148"/>
        <v>26.406149314508529</v>
      </c>
      <c r="AI232">
        <f t="shared" si="149"/>
        <v>2.5468168674160228</v>
      </c>
      <c r="AJ232">
        <f t="shared" si="150"/>
        <v>25.632524829619836</v>
      </c>
      <c r="AK232">
        <v>-4.1232892764893801E-2</v>
      </c>
      <c r="AL232">
        <v>4.62875343283915E-2</v>
      </c>
      <c r="AM232">
        <v>3.45848377694456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52448.743897363413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-0.15189919835815602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1584031771.8064499</v>
      </c>
      <c r="BY232">
        <v>400.17832258064499</v>
      </c>
      <c r="BZ232">
        <v>399.99567741935499</v>
      </c>
      <c r="CA232">
        <v>28.107183870967699</v>
      </c>
      <c r="CB232">
        <v>27.9974225806452</v>
      </c>
      <c r="CC232">
        <v>400.01625806451602</v>
      </c>
      <c r="CD232">
        <v>99.443738709677405</v>
      </c>
      <c r="CE232">
        <v>0.19997229032258099</v>
      </c>
      <c r="CF232">
        <v>27.743148387096799</v>
      </c>
      <c r="CG232">
        <v>27.525635483871</v>
      </c>
      <c r="CH232">
        <v>999.9</v>
      </c>
      <c r="CI232">
        <v>0</v>
      </c>
      <c r="CJ232">
        <v>0</v>
      </c>
      <c r="CK232">
        <v>9999.1338709677402</v>
      </c>
      <c r="CL232">
        <v>0</v>
      </c>
      <c r="CM232">
        <v>0.21165100000000001</v>
      </c>
      <c r="CN232">
        <v>0</v>
      </c>
      <c r="CO232">
        <v>0</v>
      </c>
      <c r="CP232">
        <v>0</v>
      </c>
      <c r="CQ232">
        <v>0</v>
      </c>
      <c r="CR232">
        <v>3.45483870967742</v>
      </c>
      <c r="CS232">
        <v>0</v>
      </c>
      <c r="CT232">
        <v>156.56129032258099</v>
      </c>
      <c r="CU232">
        <v>-2.0967741935483901</v>
      </c>
      <c r="CV232">
        <v>38.076225806451603</v>
      </c>
      <c r="CW232">
        <v>43.247967741935497</v>
      </c>
      <c r="CX232">
        <v>40.602580645161297</v>
      </c>
      <c r="CY232">
        <v>42.080290322580602</v>
      </c>
      <c r="CZ232">
        <v>39</v>
      </c>
      <c r="DA232">
        <v>0</v>
      </c>
      <c r="DB232">
        <v>0</v>
      </c>
      <c r="DC232">
        <v>0</v>
      </c>
      <c r="DD232">
        <v>14781.7000000477</v>
      </c>
      <c r="DE232">
        <v>3.83076923076923</v>
      </c>
      <c r="DF232">
        <v>3.5076923383610801</v>
      </c>
      <c r="DG232">
        <v>-71.747008161326306</v>
      </c>
      <c r="DH232">
        <v>155.11538461538501</v>
      </c>
      <c r="DI232">
        <v>15</v>
      </c>
      <c r="DJ232">
        <v>100</v>
      </c>
      <c r="DK232">
        <v>100</v>
      </c>
      <c r="DL232">
        <v>1.976</v>
      </c>
      <c r="DM232">
        <v>0.32300000000000001</v>
      </c>
      <c r="DN232">
        <v>2</v>
      </c>
      <c r="DO232">
        <v>403.06799999999998</v>
      </c>
      <c r="DP232">
        <v>598.47699999999998</v>
      </c>
      <c r="DQ232">
        <v>26.325099999999999</v>
      </c>
      <c r="DR232">
        <v>31.681000000000001</v>
      </c>
      <c r="DS232">
        <v>30.000499999999999</v>
      </c>
      <c r="DT232">
        <v>31.640899999999998</v>
      </c>
      <c r="DU232">
        <v>31.6814</v>
      </c>
      <c r="DV232">
        <v>20.9495</v>
      </c>
      <c r="DW232">
        <v>20.732600000000001</v>
      </c>
      <c r="DX232">
        <v>43.201900000000002</v>
      </c>
      <c r="DY232">
        <v>26.310700000000001</v>
      </c>
      <c r="DZ232">
        <v>400</v>
      </c>
      <c r="EA232">
        <v>27.998200000000001</v>
      </c>
      <c r="EB232">
        <v>100.184</v>
      </c>
      <c r="EC232">
        <v>100.565</v>
      </c>
    </row>
    <row r="233" spans="1:133" x14ac:dyDescent="0.35">
      <c r="A233">
        <v>217</v>
      </c>
      <c r="B233">
        <v>1584031790</v>
      </c>
      <c r="C233">
        <v>2213.9000000953702</v>
      </c>
      <c r="D233" t="s">
        <v>672</v>
      </c>
      <c r="E233" t="s">
        <v>673</v>
      </c>
      <c r="F233" t="s">
        <v>233</v>
      </c>
      <c r="G233">
        <v>20200312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1584031781.8064499</v>
      </c>
      <c r="O233">
        <f t="shared" si="129"/>
        <v>7.385990712698972E-5</v>
      </c>
      <c r="P233">
        <f t="shared" si="130"/>
        <v>-0.15158637142575934</v>
      </c>
      <c r="Q233">
        <f t="shared" si="131"/>
        <v>400.19974193548398</v>
      </c>
      <c r="R233">
        <f t="shared" si="132"/>
        <v>424.39818061871745</v>
      </c>
      <c r="S233">
        <f t="shared" si="133"/>
        <v>42.288541234558359</v>
      </c>
      <c r="T233">
        <f t="shared" si="134"/>
        <v>39.877322905167816</v>
      </c>
      <c r="U233">
        <f t="shared" si="135"/>
        <v>8.0229436794907686E-3</v>
      </c>
      <c r="V233">
        <f t="shared" si="136"/>
        <v>2.2527964261316429</v>
      </c>
      <c r="W233">
        <f t="shared" si="137"/>
        <v>8.0071040097460557E-3</v>
      </c>
      <c r="X233">
        <f t="shared" si="138"/>
        <v>5.0058605029426814E-3</v>
      </c>
      <c r="Y233">
        <f t="shared" si="139"/>
        <v>0</v>
      </c>
      <c r="Z233">
        <f t="shared" si="140"/>
        <v>27.711189885299166</v>
      </c>
      <c r="AA233">
        <f t="shared" si="141"/>
        <v>27.517680645161299</v>
      </c>
      <c r="AB233">
        <f t="shared" si="142"/>
        <v>3.689437810460702</v>
      </c>
      <c r="AC233">
        <f t="shared" si="143"/>
        <v>74.937512471966727</v>
      </c>
      <c r="AD233">
        <f t="shared" si="144"/>
        <v>2.8002273932055752</v>
      </c>
      <c r="AE233">
        <f t="shared" si="145"/>
        <v>3.7367498610967487</v>
      </c>
      <c r="AF233">
        <f t="shared" si="146"/>
        <v>0.88921041725512673</v>
      </c>
      <c r="AG233">
        <f t="shared" si="147"/>
        <v>-3.2572219043002466</v>
      </c>
      <c r="AH233">
        <f t="shared" si="148"/>
        <v>26.472784050787091</v>
      </c>
      <c r="AI233">
        <f t="shared" si="149"/>
        <v>2.5519456945139707</v>
      </c>
      <c r="AJ233">
        <f t="shared" si="150"/>
        <v>25.767507841000814</v>
      </c>
      <c r="AK233">
        <v>-4.125907349579E-2</v>
      </c>
      <c r="AL233">
        <v>4.63169244923805E-2</v>
      </c>
      <c r="AM233">
        <v>3.4602215250257999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52481.987798079477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-0.15158637142575934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1584031781.8064499</v>
      </c>
      <c r="BY233">
        <v>400.19974193548398</v>
      </c>
      <c r="BZ233">
        <v>400.01670967741899</v>
      </c>
      <c r="CA233">
        <v>28.102445161290301</v>
      </c>
      <c r="CB233">
        <v>27.994774193548398</v>
      </c>
      <c r="CC233">
        <v>400.02016129032302</v>
      </c>
      <c r="CD233">
        <v>99.443567741935496</v>
      </c>
      <c r="CE233">
        <v>0.19998203225806499</v>
      </c>
      <c r="CF233">
        <v>27.735648387096798</v>
      </c>
      <c r="CG233">
        <v>27.517680645161299</v>
      </c>
      <c r="CH233">
        <v>999.9</v>
      </c>
      <c r="CI233">
        <v>0</v>
      </c>
      <c r="CJ233">
        <v>0</v>
      </c>
      <c r="CK233">
        <v>10005.5</v>
      </c>
      <c r="CL233">
        <v>0</v>
      </c>
      <c r="CM233">
        <v>0.21165100000000001</v>
      </c>
      <c r="CN233">
        <v>0</v>
      </c>
      <c r="CO233">
        <v>0</v>
      </c>
      <c r="CP233">
        <v>0</v>
      </c>
      <c r="CQ233">
        <v>0</v>
      </c>
      <c r="CR233">
        <v>2.5774193548387099</v>
      </c>
      <c r="CS233">
        <v>0</v>
      </c>
      <c r="CT233">
        <v>146.96451612903201</v>
      </c>
      <c r="CU233">
        <v>-1.8580645161290299</v>
      </c>
      <c r="CV233">
        <v>38.0741935483871</v>
      </c>
      <c r="CW233">
        <v>43.253999999999998</v>
      </c>
      <c r="CX233">
        <v>40.628774193548402</v>
      </c>
      <c r="CY233">
        <v>42.1046774193548</v>
      </c>
      <c r="CZ233">
        <v>39.008000000000003</v>
      </c>
      <c r="DA233">
        <v>0</v>
      </c>
      <c r="DB233">
        <v>0</v>
      </c>
      <c r="DC233">
        <v>0</v>
      </c>
      <c r="DD233">
        <v>14791.9000000954</v>
      </c>
      <c r="DE233">
        <v>2.31153846153846</v>
      </c>
      <c r="DF233">
        <v>-6.9162390914942398</v>
      </c>
      <c r="DG233">
        <v>-15.0153848428436</v>
      </c>
      <c r="DH233">
        <v>147.407692307692</v>
      </c>
      <c r="DI233">
        <v>15</v>
      </c>
      <c r="DJ233">
        <v>100</v>
      </c>
      <c r="DK233">
        <v>100</v>
      </c>
      <c r="DL233">
        <v>1.976</v>
      </c>
      <c r="DM233">
        <v>0.32300000000000001</v>
      </c>
      <c r="DN233">
        <v>2</v>
      </c>
      <c r="DO233">
        <v>403.089</v>
      </c>
      <c r="DP233">
        <v>598.16999999999996</v>
      </c>
      <c r="DQ233">
        <v>26.2807</v>
      </c>
      <c r="DR233">
        <v>31.6877</v>
      </c>
      <c r="DS233">
        <v>30.000399999999999</v>
      </c>
      <c r="DT233">
        <v>31.6464</v>
      </c>
      <c r="DU233">
        <v>31.686299999999999</v>
      </c>
      <c r="DV233">
        <v>20.9467</v>
      </c>
      <c r="DW233">
        <v>20.732600000000001</v>
      </c>
      <c r="DX233">
        <v>43.201900000000002</v>
      </c>
      <c r="DY233">
        <v>26.2761</v>
      </c>
      <c r="DZ233">
        <v>400</v>
      </c>
      <c r="EA233">
        <v>27.998200000000001</v>
      </c>
      <c r="EB233">
        <v>100.18</v>
      </c>
      <c r="EC233">
        <v>100.566</v>
      </c>
    </row>
    <row r="234" spans="1:133" x14ac:dyDescent="0.35">
      <c r="A234">
        <v>218</v>
      </c>
      <c r="B234">
        <v>1584031800</v>
      </c>
      <c r="C234">
        <v>2223.9000000953702</v>
      </c>
      <c r="D234" t="s">
        <v>674</v>
      </c>
      <c r="E234" t="s">
        <v>675</v>
      </c>
      <c r="F234" t="s">
        <v>233</v>
      </c>
      <c r="G234">
        <v>20200312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1584031791.8064499</v>
      </c>
      <c r="O234">
        <f t="shared" si="129"/>
        <v>6.9880931899336034E-5</v>
      </c>
      <c r="P234">
        <f t="shared" si="130"/>
        <v>-0.17589036706075611</v>
      </c>
      <c r="Q234">
        <f t="shared" si="131"/>
        <v>400.23322580645203</v>
      </c>
      <c r="R234">
        <f t="shared" si="132"/>
        <v>431.17367463542251</v>
      </c>
      <c r="S234">
        <f t="shared" si="133"/>
        <v>42.963060850920222</v>
      </c>
      <c r="T234">
        <f t="shared" si="134"/>
        <v>39.880088805101735</v>
      </c>
      <c r="U234">
        <f t="shared" si="135"/>
        <v>7.6056549809560749E-3</v>
      </c>
      <c r="V234">
        <f t="shared" si="136"/>
        <v>2.252128830410939</v>
      </c>
      <c r="W234">
        <f t="shared" si="137"/>
        <v>7.5914143742893785E-3</v>
      </c>
      <c r="X234">
        <f t="shared" si="138"/>
        <v>4.7459111979027361E-3</v>
      </c>
      <c r="Y234">
        <f t="shared" si="139"/>
        <v>0</v>
      </c>
      <c r="Z234">
        <f t="shared" si="140"/>
        <v>27.70151716184764</v>
      </c>
      <c r="AA234">
        <f t="shared" si="141"/>
        <v>27.506251612903199</v>
      </c>
      <c r="AB234">
        <f t="shared" si="142"/>
        <v>3.6869715163084118</v>
      </c>
      <c r="AC234">
        <f t="shared" si="143"/>
        <v>74.9686810705184</v>
      </c>
      <c r="AD234">
        <f t="shared" si="144"/>
        <v>2.7995952647365829</v>
      </c>
      <c r="AE234">
        <f t="shared" si="145"/>
        <v>3.7343530988669484</v>
      </c>
      <c r="AF234">
        <f t="shared" si="146"/>
        <v>0.88737625157182887</v>
      </c>
      <c r="AG234">
        <f t="shared" si="147"/>
        <v>-3.0817490967607193</v>
      </c>
      <c r="AH234">
        <f t="shared" si="148"/>
        <v>26.518989127909929</v>
      </c>
      <c r="AI234">
        <f t="shared" si="149"/>
        <v>2.5568716435572441</v>
      </c>
      <c r="AJ234">
        <f t="shared" si="150"/>
        <v>25.994111674706453</v>
      </c>
      <c r="AK234">
        <v>-4.1241083043254301E-2</v>
      </c>
      <c r="AL234">
        <v>4.6296728633358999E-2</v>
      </c>
      <c r="AM234">
        <v>3.4590274481679399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52461.92568499007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-0.17589036706075611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1584031791.8064499</v>
      </c>
      <c r="BY234">
        <v>400.23322580645203</v>
      </c>
      <c r="BZ234">
        <v>400.01135483871002</v>
      </c>
      <c r="CA234">
        <v>28.096503225806501</v>
      </c>
      <c r="CB234">
        <v>27.994632258064499</v>
      </c>
      <c r="CC234">
        <v>400.02087096774198</v>
      </c>
      <c r="CD234">
        <v>99.4421258064516</v>
      </c>
      <c r="CE234">
        <v>0.199998419354839</v>
      </c>
      <c r="CF234">
        <v>27.724664516129</v>
      </c>
      <c r="CG234">
        <v>27.506251612903199</v>
      </c>
      <c r="CH234">
        <v>999.9</v>
      </c>
      <c r="CI234">
        <v>0</v>
      </c>
      <c r="CJ234">
        <v>0</v>
      </c>
      <c r="CK234">
        <v>10001.282258064501</v>
      </c>
      <c r="CL234">
        <v>0</v>
      </c>
      <c r="CM234">
        <v>0.21165100000000001</v>
      </c>
      <c r="CN234">
        <v>0</v>
      </c>
      <c r="CO234">
        <v>0</v>
      </c>
      <c r="CP234">
        <v>0</v>
      </c>
      <c r="CQ234">
        <v>0</v>
      </c>
      <c r="CR234">
        <v>2.3483870967741902</v>
      </c>
      <c r="CS234">
        <v>0</v>
      </c>
      <c r="CT234">
        <v>154.03870967741901</v>
      </c>
      <c r="CU234">
        <v>-1.6354838709677399</v>
      </c>
      <c r="CV234">
        <v>38.098580645161299</v>
      </c>
      <c r="CW234">
        <v>43.262</v>
      </c>
      <c r="CX234">
        <v>40.642806451612898</v>
      </c>
      <c r="CY234">
        <v>42.110774193548401</v>
      </c>
      <c r="CZ234">
        <v>39.014000000000003</v>
      </c>
      <c r="DA234">
        <v>0</v>
      </c>
      <c r="DB234">
        <v>0</v>
      </c>
      <c r="DC234">
        <v>0</v>
      </c>
      <c r="DD234">
        <v>14802.1000001431</v>
      </c>
      <c r="DE234">
        <v>2.4500000000000002</v>
      </c>
      <c r="DF234">
        <v>3.40854724929912</v>
      </c>
      <c r="DG234">
        <v>117.55555588722299</v>
      </c>
      <c r="DH234">
        <v>154.880769230769</v>
      </c>
      <c r="DI234">
        <v>15</v>
      </c>
      <c r="DJ234">
        <v>100</v>
      </c>
      <c r="DK234">
        <v>100</v>
      </c>
      <c r="DL234">
        <v>1.976</v>
      </c>
      <c r="DM234">
        <v>0.32300000000000001</v>
      </c>
      <c r="DN234">
        <v>2</v>
      </c>
      <c r="DO234">
        <v>403.08199999999999</v>
      </c>
      <c r="DP234">
        <v>598.43100000000004</v>
      </c>
      <c r="DQ234">
        <v>26.2592</v>
      </c>
      <c r="DR234">
        <v>31.6935</v>
      </c>
      <c r="DS234">
        <v>30.000299999999999</v>
      </c>
      <c r="DT234">
        <v>31.651800000000001</v>
      </c>
      <c r="DU234">
        <v>31.691199999999998</v>
      </c>
      <c r="DV234">
        <v>20.9497</v>
      </c>
      <c r="DW234">
        <v>20.732600000000001</v>
      </c>
      <c r="DX234">
        <v>43.201900000000002</v>
      </c>
      <c r="DY234">
        <v>26.261600000000001</v>
      </c>
      <c r="DZ234">
        <v>400</v>
      </c>
      <c r="EA234">
        <v>27.999300000000002</v>
      </c>
      <c r="EB234">
        <v>100.181</v>
      </c>
      <c r="EC234">
        <v>100.563</v>
      </c>
    </row>
    <row r="235" spans="1:133" x14ac:dyDescent="0.35">
      <c r="A235">
        <v>219</v>
      </c>
      <c r="B235">
        <v>1584031810</v>
      </c>
      <c r="C235">
        <v>2233.9000000953702</v>
      </c>
      <c r="D235" t="s">
        <v>676</v>
      </c>
      <c r="E235" t="s">
        <v>677</v>
      </c>
      <c r="F235" t="s">
        <v>233</v>
      </c>
      <c r="G235">
        <v>20200312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1584031801.8064499</v>
      </c>
      <c r="O235">
        <f t="shared" si="129"/>
        <v>6.6466281882768792E-5</v>
      </c>
      <c r="P235">
        <f t="shared" si="130"/>
        <v>-0.17746923649118843</v>
      </c>
      <c r="Q235">
        <f t="shared" si="131"/>
        <v>400.21674193548398</v>
      </c>
      <c r="R235">
        <f t="shared" si="132"/>
        <v>433.30843145652688</v>
      </c>
      <c r="S235">
        <f t="shared" si="133"/>
        <v>43.175121530328887</v>
      </c>
      <c r="T235">
        <f t="shared" si="134"/>
        <v>39.877845010893601</v>
      </c>
      <c r="U235">
        <f t="shared" si="135"/>
        <v>7.2524819272634317E-3</v>
      </c>
      <c r="V235">
        <f t="shared" si="136"/>
        <v>2.2513877367416151</v>
      </c>
      <c r="W235">
        <f t="shared" si="137"/>
        <v>7.2395276856330147E-3</v>
      </c>
      <c r="X235">
        <f t="shared" si="138"/>
        <v>4.5258667385484445E-3</v>
      </c>
      <c r="Y235">
        <f t="shared" si="139"/>
        <v>0</v>
      </c>
      <c r="Z235">
        <f t="shared" si="140"/>
        <v>27.686618730638934</v>
      </c>
      <c r="AA235">
        <f t="shared" si="141"/>
        <v>27.4927548387097</v>
      </c>
      <c r="AB235">
        <f t="shared" si="142"/>
        <v>3.68406087276328</v>
      </c>
      <c r="AC235">
        <f t="shared" si="143"/>
        <v>75.0234284796975</v>
      </c>
      <c r="AD235">
        <f t="shared" si="144"/>
        <v>2.799018527377374</v>
      </c>
      <c r="AE235">
        <f t="shared" si="145"/>
        <v>3.7308592583646476</v>
      </c>
      <c r="AF235">
        <f t="shared" si="146"/>
        <v>0.88504234538590598</v>
      </c>
      <c r="AG235">
        <f t="shared" si="147"/>
        <v>-2.9311630310301036</v>
      </c>
      <c r="AH235">
        <f t="shared" si="148"/>
        <v>26.203688349228468</v>
      </c>
      <c r="AI235">
        <f t="shared" si="149"/>
        <v>2.5269308001343034</v>
      </c>
      <c r="AJ235">
        <f t="shared" si="150"/>
        <v>25.799456118332667</v>
      </c>
      <c r="AK235">
        <v>-4.1221117620467401E-2</v>
      </c>
      <c r="AL235">
        <v>4.6274315697213603E-2</v>
      </c>
      <c r="AM235">
        <v>3.4577020768951598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52440.326483160148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-0.17746923649118843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1584031801.8064499</v>
      </c>
      <c r="BY235">
        <v>400.21674193548398</v>
      </c>
      <c r="BZ235">
        <v>399.99045161290297</v>
      </c>
      <c r="CA235">
        <v>28.091138709677399</v>
      </c>
      <c r="CB235">
        <v>27.994245161290301</v>
      </c>
      <c r="CC235">
        <v>400.02148387096798</v>
      </c>
      <c r="CD235">
        <v>99.440603225806498</v>
      </c>
      <c r="CE235">
        <v>0.20001854838709701</v>
      </c>
      <c r="CF235">
        <v>27.7086419354839</v>
      </c>
      <c r="CG235">
        <v>27.4927548387097</v>
      </c>
      <c r="CH235">
        <v>999.9</v>
      </c>
      <c r="CI235">
        <v>0</v>
      </c>
      <c r="CJ235">
        <v>0</v>
      </c>
      <c r="CK235">
        <v>9996.5935483870999</v>
      </c>
      <c r="CL235">
        <v>0</v>
      </c>
      <c r="CM235">
        <v>0.21165100000000001</v>
      </c>
      <c r="CN235">
        <v>0</v>
      </c>
      <c r="CO235">
        <v>0</v>
      </c>
      <c r="CP235">
        <v>0</v>
      </c>
      <c r="CQ235">
        <v>0</v>
      </c>
      <c r="CR235">
        <v>4.8612903225806496</v>
      </c>
      <c r="CS235">
        <v>0</v>
      </c>
      <c r="CT235">
        <v>175.51290322580601</v>
      </c>
      <c r="CU235">
        <v>-1.8161290322580601</v>
      </c>
      <c r="CV235">
        <v>38.116870967741903</v>
      </c>
      <c r="CW235">
        <v>43.268000000000001</v>
      </c>
      <c r="CX235">
        <v>40.655000000000001</v>
      </c>
      <c r="CY235">
        <v>42.110774193548401</v>
      </c>
      <c r="CZ235">
        <v>39.026000000000003</v>
      </c>
      <c r="DA235">
        <v>0</v>
      </c>
      <c r="DB235">
        <v>0</v>
      </c>
      <c r="DC235">
        <v>0</v>
      </c>
      <c r="DD235">
        <v>14811.7000000477</v>
      </c>
      <c r="DE235">
        <v>3.9115384615384601</v>
      </c>
      <c r="DF235">
        <v>13.692308024610901</v>
      </c>
      <c r="DG235">
        <v>29.788034037578701</v>
      </c>
      <c r="DH235">
        <v>175.68846153846201</v>
      </c>
      <c r="DI235">
        <v>15</v>
      </c>
      <c r="DJ235">
        <v>100</v>
      </c>
      <c r="DK235">
        <v>100</v>
      </c>
      <c r="DL235">
        <v>1.976</v>
      </c>
      <c r="DM235">
        <v>0.32300000000000001</v>
      </c>
      <c r="DN235">
        <v>2</v>
      </c>
      <c r="DO235">
        <v>403.036</v>
      </c>
      <c r="DP235">
        <v>598.46799999999996</v>
      </c>
      <c r="DQ235">
        <v>26.3597</v>
      </c>
      <c r="DR235">
        <v>31.700500000000002</v>
      </c>
      <c r="DS235">
        <v>29.9999</v>
      </c>
      <c r="DT235">
        <v>31.657399999999999</v>
      </c>
      <c r="DU235">
        <v>31.6967</v>
      </c>
      <c r="DV235">
        <v>20.9496</v>
      </c>
      <c r="DW235">
        <v>20.732600000000001</v>
      </c>
      <c r="DX235">
        <v>43.201900000000002</v>
      </c>
      <c r="DY235">
        <v>26.370200000000001</v>
      </c>
      <c r="DZ235">
        <v>400</v>
      </c>
      <c r="EA235">
        <v>28.0001</v>
      </c>
      <c r="EB235">
        <v>100.182</v>
      </c>
      <c r="EC235">
        <v>100.565</v>
      </c>
    </row>
    <row r="236" spans="1:133" x14ac:dyDescent="0.35">
      <c r="A236">
        <v>220</v>
      </c>
      <c r="B236">
        <v>1584031820</v>
      </c>
      <c r="C236">
        <v>2243.9000000953702</v>
      </c>
      <c r="D236" t="s">
        <v>678</v>
      </c>
      <c r="E236" t="s">
        <v>679</v>
      </c>
      <c r="F236" t="s">
        <v>233</v>
      </c>
      <c r="G236">
        <v>20200312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1584031811.8064499</v>
      </c>
      <c r="O236">
        <f t="shared" si="129"/>
        <v>7.2650261498546508E-5</v>
      </c>
      <c r="P236">
        <f t="shared" si="130"/>
        <v>-0.15482126895916151</v>
      </c>
      <c r="Q236">
        <f t="shared" si="131"/>
        <v>400.20619354838698</v>
      </c>
      <c r="R236">
        <f t="shared" si="132"/>
        <v>425.37092720338467</v>
      </c>
      <c r="S236">
        <f t="shared" si="133"/>
        <v>42.384234675968003</v>
      </c>
      <c r="T236">
        <f t="shared" si="134"/>
        <v>39.876804316766041</v>
      </c>
      <c r="U236">
        <f t="shared" si="135"/>
        <v>7.9502848959294402E-3</v>
      </c>
      <c r="V236">
        <f t="shared" si="136"/>
        <v>2.2512491713703473</v>
      </c>
      <c r="W236">
        <f t="shared" si="137"/>
        <v>7.9347198589967364E-3</v>
      </c>
      <c r="X236">
        <f t="shared" si="138"/>
        <v>4.9605958010786686E-3</v>
      </c>
      <c r="Y236">
        <f t="shared" si="139"/>
        <v>0</v>
      </c>
      <c r="Z236">
        <f t="shared" si="140"/>
        <v>27.676571411500472</v>
      </c>
      <c r="AA236">
        <f t="shared" si="141"/>
        <v>27.4853709677419</v>
      </c>
      <c r="AB236">
        <f t="shared" si="142"/>
        <v>3.6824693546375422</v>
      </c>
      <c r="AC236">
        <f t="shared" si="143"/>
        <v>75.08040933799883</v>
      </c>
      <c r="AD236">
        <f t="shared" si="144"/>
        <v>2.7998359860115674</v>
      </c>
      <c r="AE236">
        <f t="shared" si="145"/>
        <v>3.7291165707517613</v>
      </c>
      <c r="AF236">
        <f t="shared" si="146"/>
        <v>0.88263336862597486</v>
      </c>
      <c r="AG236">
        <f t="shared" si="147"/>
        <v>-3.2038765320859008</v>
      </c>
      <c r="AH236">
        <f t="shared" si="148"/>
        <v>26.127687936749517</v>
      </c>
      <c r="AI236">
        <f t="shared" si="149"/>
        <v>2.5195634593472493</v>
      </c>
      <c r="AJ236">
        <f t="shared" si="150"/>
        <v>25.443374864010867</v>
      </c>
      <c r="AK236">
        <v>-4.1217385262796898E-2</v>
      </c>
      <c r="AL236">
        <v>4.6270125798756001E-2</v>
      </c>
      <c r="AM236">
        <v>3.4574542860384998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52437.167274811924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-0.15482126895916151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1584031811.8064499</v>
      </c>
      <c r="BY236">
        <v>400.20619354838698</v>
      </c>
      <c r="BZ236">
        <v>400.01758064516099</v>
      </c>
      <c r="CA236">
        <v>28.099335483870998</v>
      </c>
      <c r="CB236">
        <v>27.993425806451601</v>
      </c>
      <c r="CC236">
        <v>400.01351612903198</v>
      </c>
      <c r="CD236">
        <v>99.440645161290306</v>
      </c>
      <c r="CE236">
        <v>0.200002483870968</v>
      </c>
      <c r="CF236">
        <v>27.7006451612903</v>
      </c>
      <c r="CG236">
        <v>27.4853709677419</v>
      </c>
      <c r="CH236">
        <v>999.9</v>
      </c>
      <c r="CI236">
        <v>0</v>
      </c>
      <c r="CJ236">
        <v>0</v>
      </c>
      <c r="CK236">
        <v>9995.6841935483899</v>
      </c>
      <c r="CL236">
        <v>0</v>
      </c>
      <c r="CM236">
        <v>0.21165100000000001</v>
      </c>
      <c r="CN236">
        <v>0</v>
      </c>
      <c r="CO236">
        <v>0</v>
      </c>
      <c r="CP236">
        <v>0</v>
      </c>
      <c r="CQ236">
        <v>0</v>
      </c>
      <c r="CR236">
        <v>5.2741935483870996</v>
      </c>
      <c r="CS236">
        <v>0</v>
      </c>
      <c r="CT236">
        <v>161.554838709677</v>
      </c>
      <c r="CU236">
        <v>-1.9483870967741901</v>
      </c>
      <c r="CV236">
        <v>38.118903225806399</v>
      </c>
      <c r="CW236">
        <v>43.274000000000001</v>
      </c>
      <c r="CX236">
        <v>40.671193548387102</v>
      </c>
      <c r="CY236">
        <v>42.122967741935497</v>
      </c>
      <c r="CZ236">
        <v>39.014000000000003</v>
      </c>
      <c r="DA236">
        <v>0</v>
      </c>
      <c r="DB236">
        <v>0</v>
      </c>
      <c r="DC236">
        <v>0</v>
      </c>
      <c r="DD236">
        <v>14821.9000000954</v>
      </c>
      <c r="DE236">
        <v>5.5961538461538503</v>
      </c>
      <c r="DF236">
        <v>-7.8598291503557203</v>
      </c>
      <c r="DG236">
        <v>-136.08888903583201</v>
      </c>
      <c r="DH236">
        <v>157.815384615385</v>
      </c>
      <c r="DI236">
        <v>15</v>
      </c>
      <c r="DJ236">
        <v>100</v>
      </c>
      <c r="DK236">
        <v>100</v>
      </c>
      <c r="DL236">
        <v>1.976</v>
      </c>
      <c r="DM236">
        <v>0.32300000000000001</v>
      </c>
      <c r="DN236">
        <v>2</v>
      </c>
      <c r="DO236">
        <v>403.04</v>
      </c>
      <c r="DP236">
        <v>598.14099999999996</v>
      </c>
      <c r="DQ236">
        <v>26.392299999999999</v>
      </c>
      <c r="DR236">
        <v>31.706800000000001</v>
      </c>
      <c r="DS236">
        <v>30.000399999999999</v>
      </c>
      <c r="DT236">
        <v>31.662500000000001</v>
      </c>
      <c r="DU236">
        <v>31.701699999999999</v>
      </c>
      <c r="DV236">
        <v>20.948899999999998</v>
      </c>
      <c r="DW236">
        <v>20.732600000000001</v>
      </c>
      <c r="DX236">
        <v>43.201900000000002</v>
      </c>
      <c r="DY236">
        <v>26.393000000000001</v>
      </c>
      <c r="DZ236">
        <v>400</v>
      </c>
      <c r="EA236">
        <v>28.0001</v>
      </c>
      <c r="EB236">
        <v>100.182</v>
      </c>
      <c r="EC236">
        <v>100.56399999999999</v>
      </c>
    </row>
    <row r="237" spans="1:133" x14ac:dyDescent="0.35">
      <c r="A237">
        <v>221</v>
      </c>
      <c r="B237">
        <v>1584031830</v>
      </c>
      <c r="C237">
        <v>2253.9000000953702</v>
      </c>
      <c r="D237" t="s">
        <v>680</v>
      </c>
      <c r="E237" t="s">
        <v>681</v>
      </c>
      <c r="F237" t="s">
        <v>233</v>
      </c>
      <c r="G237">
        <v>20200312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1584031821.8064499</v>
      </c>
      <c r="O237">
        <f t="shared" si="129"/>
        <v>8.0966767998800389E-5</v>
      </c>
      <c r="P237">
        <f t="shared" si="130"/>
        <v>-0.15722242683439344</v>
      </c>
      <c r="Q237">
        <f t="shared" si="131"/>
        <v>400.17932258064502</v>
      </c>
      <c r="R237">
        <f t="shared" si="132"/>
        <v>422.577868687501</v>
      </c>
      <c r="S237">
        <f t="shared" si="133"/>
        <v>42.10643685640504</v>
      </c>
      <c r="T237">
        <f t="shared" si="134"/>
        <v>39.874604483704395</v>
      </c>
      <c r="U237">
        <f t="shared" si="135"/>
        <v>8.8681824958037943E-3</v>
      </c>
      <c r="V237">
        <f t="shared" si="136"/>
        <v>2.2522150983850633</v>
      </c>
      <c r="W237">
        <f t="shared" si="137"/>
        <v>8.8488288774989897E-3</v>
      </c>
      <c r="X237">
        <f t="shared" si="138"/>
        <v>5.5322533405009044E-3</v>
      </c>
      <c r="Y237">
        <f t="shared" si="139"/>
        <v>0</v>
      </c>
      <c r="Z237">
        <f t="shared" si="140"/>
        <v>27.675103556231694</v>
      </c>
      <c r="AA237">
        <f t="shared" si="141"/>
        <v>27.488361290322601</v>
      </c>
      <c r="AB237">
        <f t="shared" si="142"/>
        <v>3.6831138158831882</v>
      </c>
      <c r="AC237">
        <f t="shared" si="143"/>
        <v>75.107525403366665</v>
      </c>
      <c r="AD237">
        <f t="shared" si="144"/>
        <v>2.8010562243005657</v>
      </c>
      <c r="AE237">
        <f t="shared" si="145"/>
        <v>3.7293949031837093</v>
      </c>
      <c r="AF237">
        <f t="shared" si="146"/>
        <v>0.88205759158262254</v>
      </c>
      <c r="AG237">
        <f t="shared" si="147"/>
        <v>-3.5706344687470972</v>
      </c>
      <c r="AH237">
        <f t="shared" si="148"/>
        <v>25.930915210038627</v>
      </c>
      <c r="AI237">
        <f t="shared" si="149"/>
        <v>2.4995689118733915</v>
      </c>
      <c r="AJ237">
        <f t="shared" si="150"/>
        <v>24.859849653164922</v>
      </c>
      <c r="AK237">
        <v>-4.1243407531291701E-2</v>
      </c>
      <c r="AL237">
        <v>4.6299338074817301E-2</v>
      </c>
      <c r="AM237">
        <v>3.4591817410626602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52468.7234004618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-0.15722242683439344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1584031821.8064499</v>
      </c>
      <c r="BY237">
        <v>400.17932258064502</v>
      </c>
      <c r="BZ237">
        <v>399.99209677419299</v>
      </c>
      <c r="CA237">
        <v>28.111245161290299</v>
      </c>
      <c r="CB237">
        <v>27.9932129032258</v>
      </c>
      <c r="CC237">
        <v>400.01280645161302</v>
      </c>
      <c r="CD237">
        <v>99.441841935483893</v>
      </c>
      <c r="CE237">
        <v>0.19999919354838699</v>
      </c>
      <c r="CF237">
        <v>27.701922580645199</v>
      </c>
      <c r="CG237">
        <v>27.488361290322601</v>
      </c>
      <c r="CH237">
        <v>999.9</v>
      </c>
      <c r="CI237">
        <v>0</v>
      </c>
      <c r="CJ237">
        <v>0</v>
      </c>
      <c r="CK237">
        <v>10001.874516129001</v>
      </c>
      <c r="CL237">
        <v>0</v>
      </c>
      <c r="CM237">
        <v>0.21165100000000001</v>
      </c>
      <c r="CN237">
        <v>0</v>
      </c>
      <c r="CO237">
        <v>0</v>
      </c>
      <c r="CP237">
        <v>0</v>
      </c>
      <c r="CQ237">
        <v>0</v>
      </c>
      <c r="CR237">
        <v>2.7709677419354799</v>
      </c>
      <c r="CS237">
        <v>0</v>
      </c>
      <c r="CT237">
        <v>147.767741935484</v>
      </c>
      <c r="CU237">
        <v>-1.43225806451613</v>
      </c>
      <c r="CV237">
        <v>38.122967741935497</v>
      </c>
      <c r="CW237">
        <v>43.281999999999996</v>
      </c>
      <c r="CX237">
        <v>40.661096774193503</v>
      </c>
      <c r="CY237">
        <v>42.125</v>
      </c>
      <c r="CZ237">
        <v>39.008000000000003</v>
      </c>
      <c r="DA237">
        <v>0</v>
      </c>
      <c r="DB237">
        <v>0</v>
      </c>
      <c r="DC237">
        <v>0</v>
      </c>
      <c r="DD237">
        <v>14832.1000001431</v>
      </c>
      <c r="DE237">
        <v>2.04615384615385</v>
      </c>
      <c r="DF237">
        <v>-22.885470312571499</v>
      </c>
      <c r="DG237">
        <v>-29.921367565002601</v>
      </c>
      <c r="DH237">
        <v>146.41538461538499</v>
      </c>
      <c r="DI237">
        <v>15</v>
      </c>
      <c r="DJ237">
        <v>100</v>
      </c>
      <c r="DK237">
        <v>100</v>
      </c>
      <c r="DL237">
        <v>1.976</v>
      </c>
      <c r="DM237">
        <v>0.32300000000000001</v>
      </c>
      <c r="DN237">
        <v>2</v>
      </c>
      <c r="DO237">
        <v>403.10199999999998</v>
      </c>
      <c r="DP237">
        <v>598.19100000000003</v>
      </c>
      <c r="DQ237">
        <v>26.406600000000001</v>
      </c>
      <c r="DR237">
        <v>31.713000000000001</v>
      </c>
      <c r="DS237">
        <v>30.000299999999999</v>
      </c>
      <c r="DT237">
        <v>31.668099999999999</v>
      </c>
      <c r="DU237">
        <v>31.706499999999998</v>
      </c>
      <c r="DV237">
        <v>20.9495</v>
      </c>
      <c r="DW237">
        <v>20.732600000000001</v>
      </c>
      <c r="DX237">
        <v>43.201900000000002</v>
      </c>
      <c r="DY237">
        <v>26.407</v>
      </c>
      <c r="DZ237">
        <v>400</v>
      </c>
      <c r="EA237">
        <v>28.0001</v>
      </c>
      <c r="EB237">
        <v>100.18</v>
      </c>
      <c r="EC237">
        <v>100.56</v>
      </c>
    </row>
    <row r="238" spans="1:133" x14ac:dyDescent="0.35">
      <c r="A238">
        <v>222</v>
      </c>
      <c r="B238">
        <v>1584031840</v>
      </c>
      <c r="C238">
        <v>2263.9000000953702</v>
      </c>
      <c r="D238" t="s">
        <v>682</v>
      </c>
      <c r="E238" t="s">
        <v>683</v>
      </c>
      <c r="F238" t="s">
        <v>233</v>
      </c>
      <c r="G238">
        <v>20200312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1584031831.8064499</v>
      </c>
      <c r="O238">
        <f t="shared" si="129"/>
        <v>8.3515356911749371E-5</v>
      </c>
      <c r="P238">
        <f t="shared" si="130"/>
        <v>-0.16329969527586763</v>
      </c>
      <c r="Q238">
        <f t="shared" si="131"/>
        <v>400.19254838709702</v>
      </c>
      <c r="R238">
        <f t="shared" si="132"/>
        <v>422.77057839155572</v>
      </c>
      <c r="S238">
        <f t="shared" si="133"/>
        <v>42.125879608059243</v>
      </c>
      <c r="T238">
        <f t="shared" si="134"/>
        <v>39.876150269339554</v>
      </c>
      <c r="U238">
        <f t="shared" si="135"/>
        <v>9.1546638693516692E-3</v>
      </c>
      <c r="V238">
        <f t="shared" si="136"/>
        <v>2.2523014391522276</v>
      </c>
      <c r="W238">
        <f t="shared" si="137"/>
        <v>9.1340419982635195E-3</v>
      </c>
      <c r="X238">
        <f t="shared" si="138"/>
        <v>5.7106251352018658E-3</v>
      </c>
      <c r="Y238">
        <f t="shared" si="139"/>
        <v>0</v>
      </c>
      <c r="Z238">
        <f t="shared" si="140"/>
        <v>27.674344214614795</v>
      </c>
      <c r="AA238">
        <f t="shared" si="141"/>
        <v>27.486196774193601</v>
      </c>
      <c r="AB238">
        <f t="shared" si="142"/>
        <v>3.682647318996052</v>
      </c>
      <c r="AC238">
        <f t="shared" si="143"/>
        <v>75.111766764748452</v>
      </c>
      <c r="AD238">
        <f t="shared" si="144"/>
        <v>2.8012281280804165</v>
      </c>
      <c r="AE238">
        <f t="shared" si="145"/>
        <v>3.7294131781694322</v>
      </c>
      <c r="AF238">
        <f t="shared" si="146"/>
        <v>0.88141919091563548</v>
      </c>
      <c r="AG238">
        <f t="shared" si="147"/>
        <v>-3.6830272398081472</v>
      </c>
      <c r="AH238">
        <f t="shared" si="148"/>
        <v>26.204922116521928</v>
      </c>
      <c r="AI238">
        <f t="shared" si="149"/>
        <v>2.5258583167901758</v>
      </c>
      <c r="AJ238">
        <f t="shared" si="150"/>
        <v>25.047753193503958</v>
      </c>
      <c r="AK238">
        <v>-4.1245734061568701E-2</v>
      </c>
      <c r="AL238">
        <v>4.6301949808868502E-2</v>
      </c>
      <c r="AM238">
        <v>3.4593361665154898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52471.559644692636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-0.16329969527586763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1584031831.8064499</v>
      </c>
      <c r="BY238">
        <v>400.19254838709702</v>
      </c>
      <c r="BZ238">
        <v>399.99774193548399</v>
      </c>
      <c r="CA238">
        <v>28.112809677419399</v>
      </c>
      <c r="CB238">
        <v>27.991064516129001</v>
      </c>
      <c r="CC238">
        <v>400.02003225806499</v>
      </c>
      <c r="CD238">
        <v>99.442409677419306</v>
      </c>
      <c r="CE238">
        <v>0.20000103225806401</v>
      </c>
      <c r="CF238">
        <v>27.702006451612899</v>
      </c>
      <c r="CG238">
        <v>27.486196774193601</v>
      </c>
      <c r="CH238">
        <v>999.9</v>
      </c>
      <c r="CI238">
        <v>0</v>
      </c>
      <c r="CJ238">
        <v>0</v>
      </c>
      <c r="CK238">
        <v>10002.3816129032</v>
      </c>
      <c r="CL238">
        <v>0</v>
      </c>
      <c r="CM238">
        <v>0.21165100000000001</v>
      </c>
      <c r="CN238">
        <v>0</v>
      </c>
      <c r="CO238">
        <v>0</v>
      </c>
      <c r="CP238">
        <v>0</v>
      </c>
      <c r="CQ238">
        <v>0</v>
      </c>
      <c r="CR238">
        <v>1.95806451612903</v>
      </c>
      <c r="CS238">
        <v>0</v>
      </c>
      <c r="CT238">
        <v>147.69999999999999</v>
      </c>
      <c r="CU238">
        <v>-1.9225806451612899</v>
      </c>
      <c r="CV238">
        <v>38.125</v>
      </c>
      <c r="CW238">
        <v>43.292000000000002</v>
      </c>
      <c r="CX238">
        <v>40.671290322580603</v>
      </c>
      <c r="CY238">
        <v>42.125</v>
      </c>
      <c r="CZ238">
        <v>39.027999999999999</v>
      </c>
      <c r="DA238">
        <v>0</v>
      </c>
      <c r="DB238">
        <v>0</v>
      </c>
      <c r="DC238">
        <v>0</v>
      </c>
      <c r="DD238">
        <v>14841.7000000477</v>
      </c>
      <c r="DE238">
        <v>1.4115384615384601</v>
      </c>
      <c r="DF238">
        <v>36.564102222950197</v>
      </c>
      <c r="DG238">
        <v>35.688888705520696</v>
      </c>
      <c r="DH238">
        <v>147.880769230769</v>
      </c>
      <c r="DI238">
        <v>15</v>
      </c>
      <c r="DJ238">
        <v>100</v>
      </c>
      <c r="DK238">
        <v>100</v>
      </c>
      <c r="DL238">
        <v>1.976</v>
      </c>
      <c r="DM238">
        <v>0.32300000000000001</v>
      </c>
      <c r="DN238">
        <v>2</v>
      </c>
      <c r="DO238">
        <v>403.11</v>
      </c>
      <c r="DP238">
        <v>598.053</v>
      </c>
      <c r="DQ238">
        <v>26.421099999999999</v>
      </c>
      <c r="DR238">
        <v>31.7193</v>
      </c>
      <c r="DS238">
        <v>30.000299999999999</v>
      </c>
      <c r="DT238">
        <v>31.6737</v>
      </c>
      <c r="DU238">
        <v>31.711500000000001</v>
      </c>
      <c r="DV238">
        <v>20.948799999999999</v>
      </c>
      <c r="DW238">
        <v>20.732600000000001</v>
      </c>
      <c r="DX238">
        <v>43.201900000000002</v>
      </c>
      <c r="DY238">
        <v>26.428699999999999</v>
      </c>
      <c r="DZ238">
        <v>400</v>
      </c>
      <c r="EA238">
        <v>28.0001</v>
      </c>
      <c r="EB238">
        <v>100.175</v>
      </c>
      <c r="EC238">
        <v>100.559</v>
      </c>
    </row>
    <row r="239" spans="1:133" x14ac:dyDescent="0.35">
      <c r="A239">
        <v>223</v>
      </c>
      <c r="B239">
        <v>1584031850</v>
      </c>
      <c r="C239">
        <v>2273.9000000953702</v>
      </c>
      <c r="D239" t="s">
        <v>684</v>
      </c>
      <c r="E239" t="s">
        <v>685</v>
      </c>
      <c r="F239" t="s">
        <v>233</v>
      </c>
      <c r="G239">
        <v>20200312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1584031841.8064499</v>
      </c>
      <c r="O239">
        <f t="shared" si="129"/>
        <v>8.3834715597725509E-5</v>
      </c>
      <c r="P239">
        <f t="shared" si="130"/>
        <v>-0.17097936063980299</v>
      </c>
      <c r="Q239">
        <f t="shared" si="131"/>
        <v>400.21387096774203</v>
      </c>
      <c r="R239">
        <f t="shared" si="132"/>
        <v>424.00723325787817</v>
      </c>
      <c r="S239">
        <f t="shared" si="133"/>
        <v>42.248451837565305</v>
      </c>
      <c r="T239">
        <f t="shared" si="134"/>
        <v>39.877660393643914</v>
      </c>
      <c r="U239">
        <f t="shared" si="135"/>
        <v>9.1921491592528957E-3</v>
      </c>
      <c r="V239">
        <f t="shared" si="136"/>
        <v>2.2517224950518884</v>
      </c>
      <c r="W239">
        <f t="shared" si="137"/>
        <v>9.1713529376064151E-3</v>
      </c>
      <c r="X239">
        <f t="shared" si="138"/>
        <v>5.7339600870602182E-3</v>
      </c>
      <c r="Y239">
        <f t="shared" si="139"/>
        <v>0</v>
      </c>
      <c r="Z239">
        <f t="shared" si="140"/>
        <v>27.673077057630231</v>
      </c>
      <c r="AA239">
        <f t="shared" si="141"/>
        <v>27.484396774193499</v>
      </c>
      <c r="AB239">
        <f t="shared" si="142"/>
        <v>3.6822594219577858</v>
      </c>
      <c r="AC239">
        <f t="shared" si="143"/>
        <v>75.112884812554</v>
      </c>
      <c r="AD239">
        <f t="shared" si="144"/>
        <v>2.8010808214356944</v>
      </c>
      <c r="AE239">
        <f t="shared" si="145"/>
        <v>3.7291615525430268</v>
      </c>
      <c r="AF239">
        <f t="shared" si="146"/>
        <v>0.8811786005220914</v>
      </c>
      <c r="AG239">
        <f t="shared" si="147"/>
        <v>-3.697110957859695</v>
      </c>
      <c r="AH239">
        <f t="shared" si="148"/>
        <v>26.27650552402028</v>
      </c>
      <c r="AI239">
        <f t="shared" si="149"/>
        <v>2.5333719968979596</v>
      </c>
      <c r="AJ239">
        <f t="shared" si="150"/>
        <v>25.112766563058543</v>
      </c>
      <c r="AK239">
        <v>-4.1230135434300298E-2</v>
      </c>
      <c r="AL239">
        <v>4.6284438983244899E-2</v>
      </c>
      <c r="AM239">
        <v>3.4583007367872298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52452.695083332939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-0.17097936063980299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1584031841.8064499</v>
      </c>
      <c r="BY239">
        <v>400.21387096774203</v>
      </c>
      <c r="BZ239">
        <v>400.00774193548398</v>
      </c>
      <c r="CA239">
        <v>28.111764516129</v>
      </c>
      <c r="CB239">
        <v>27.989554838709701</v>
      </c>
      <c r="CC239">
        <v>400.02383870967702</v>
      </c>
      <c r="CD239">
        <v>99.440874193548396</v>
      </c>
      <c r="CE239">
        <v>0.20000106451612901</v>
      </c>
      <c r="CF239">
        <v>27.7008516129032</v>
      </c>
      <c r="CG239">
        <v>27.484396774193499</v>
      </c>
      <c r="CH239">
        <v>999.9</v>
      </c>
      <c r="CI239">
        <v>0</v>
      </c>
      <c r="CJ239">
        <v>0</v>
      </c>
      <c r="CK239">
        <v>9998.7532258064493</v>
      </c>
      <c r="CL239">
        <v>0</v>
      </c>
      <c r="CM239">
        <v>0.21165100000000001</v>
      </c>
      <c r="CN239">
        <v>0</v>
      </c>
      <c r="CO239">
        <v>0</v>
      </c>
      <c r="CP239">
        <v>0</v>
      </c>
      <c r="CQ239">
        <v>0</v>
      </c>
      <c r="CR239">
        <v>4.8451612903225802</v>
      </c>
      <c r="CS239">
        <v>0</v>
      </c>
      <c r="CT239">
        <v>202.312903225806</v>
      </c>
      <c r="CU239">
        <v>-2.1645161290322599</v>
      </c>
      <c r="CV239">
        <v>38.125</v>
      </c>
      <c r="CW239">
        <v>43.311999999999998</v>
      </c>
      <c r="CX239">
        <v>40.6692258064516</v>
      </c>
      <c r="CY239">
        <v>42.116870967741903</v>
      </c>
      <c r="CZ239">
        <v>39.042000000000002</v>
      </c>
      <c r="DA239">
        <v>0</v>
      </c>
      <c r="DB239">
        <v>0</v>
      </c>
      <c r="DC239">
        <v>0</v>
      </c>
      <c r="DD239">
        <v>14851.9000000954</v>
      </c>
      <c r="DE239">
        <v>4.0653846153846196</v>
      </c>
      <c r="DF239">
        <v>-24.400000303027799</v>
      </c>
      <c r="DG239">
        <v>659.02564158700704</v>
      </c>
      <c r="DH239">
        <v>206.64230769230801</v>
      </c>
      <c r="DI239">
        <v>15</v>
      </c>
      <c r="DJ239">
        <v>100</v>
      </c>
      <c r="DK239">
        <v>100</v>
      </c>
      <c r="DL239">
        <v>1.976</v>
      </c>
      <c r="DM239">
        <v>0.32300000000000001</v>
      </c>
      <c r="DN239">
        <v>2</v>
      </c>
      <c r="DO239">
        <v>403.08600000000001</v>
      </c>
      <c r="DP239">
        <v>598.20799999999997</v>
      </c>
      <c r="DQ239">
        <v>26.4422</v>
      </c>
      <c r="DR239">
        <v>31.7256</v>
      </c>
      <c r="DS239">
        <v>30.000299999999999</v>
      </c>
      <c r="DT239">
        <v>31.6785</v>
      </c>
      <c r="DU239">
        <v>31.7163</v>
      </c>
      <c r="DV239">
        <v>20.9467</v>
      </c>
      <c r="DW239">
        <v>20.732600000000001</v>
      </c>
      <c r="DX239">
        <v>43.201900000000002</v>
      </c>
      <c r="DY239">
        <v>26.449200000000001</v>
      </c>
      <c r="DZ239">
        <v>400</v>
      </c>
      <c r="EA239">
        <v>28.0001</v>
      </c>
      <c r="EB239">
        <v>100.176</v>
      </c>
      <c r="EC239">
        <v>100.55800000000001</v>
      </c>
    </row>
    <row r="240" spans="1:133" x14ac:dyDescent="0.35">
      <c r="A240">
        <v>224</v>
      </c>
      <c r="B240">
        <v>1584031860</v>
      </c>
      <c r="C240">
        <v>2283.9000000953702</v>
      </c>
      <c r="D240" t="s">
        <v>686</v>
      </c>
      <c r="E240" t="s">
        <v>687</v>
      </c>
      <c r="F240" t="s">
        <v>233</v>
      </c>
      <c r="G240">
        <v>20200312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1584031851.8064499</v>
      </c>
      <c r="O240">
        <f t="shared" si="129"/>
        <v>8.2200269112882822E-5</v>
      </c>
      <c r="P240">
        <f t="shared" si="130"/>
        <v>-0.15806214994708784</v>
      </c>
      <c r="Q240">
        <f t="shared" si="131"/>
        <v>400.18270967741898</v>
      </c>
      <c r="R240">
        <f t="shared" si="132"/>
        <v>422.26928415207789</v>
      </c>
      <c r="S240">
        <f t="shared" si="133"/>
        <v>42.074473266368813</v>
      </c>
      <c r="T240">
        <f t="shared" si="134"/>
        <v>39.873789905878347</v>
      </c>
      <c r="U240">
        <f t="shared" si="135"/>
        <v>9.0187594181585125E-3</v>
      </c>
      <c r="V240">
        <f t="shared" si="136"/>
        <v>2.2520762240339001</v>
      </c>
      <c r="W240">
        <f t="shared" si="137"/>
        <v>8.9987425618397836E-3</v>
      </c>
      <c r="X240">
        <f t="shared" si="138"/>
        <v>5.6260087990127926E-3</v>
      </c>
      <c r="Y240">
        <f t="shared" si="139"/>
        <v>0</v>
      </c>
      <c r="Z240">
        <f t="shared" si="140"/>
        <v>27.671054649639444</v>
      </c>
      <c r="AA240">
        <f t="shared" si="141"/>
        <v>27.4801161290323</v>
      </c>
      <c r="AB240">
        <f t="shared" si="142"/>
        <v>3.6813370931907254</v>
      </c>
      <c r="AC240">
        <f t="shared" si="143"/>
        <v>75.116005621951231</v>
      </c>
      <c r="AD240">
        <f t="shared" si="144"/>
        <v>2.8007769819765129</v>
      </c>
      <c r="AE240">
        <f t="shared" si="145"/>
        <v>3.7286021251881354</v>
      </c>
      <c r="AF240">
        <f t="shared" si="146"/>
        <v>0.88056011121421252</v>
      </c>
      <c r="AG240">
        <f t="shared" si="147"/>
        <v>-3.6250318678781324</v>
      </c>
      <c r="AH240">
        <f t="shared" si="148"/>
        <v>26.488603687216536</v>
      </c>
      <c r="AI240">
        <f t="shared" si="149"/>
        <v>2.5533324387113727</v>
      </c>
      <c r="AJ240">
        <f t="shared" si="150"/>
        <v>25.416904258049776</v>
      </c>
      <c r="AK240">
        <v>-4.1239665605586201E-2</v>
      </c>
      <c r="AL240">
        <v>4.62951374354022E-2</v>
      </c>
      <c r="AM240">
        <v>3.4589333612225901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52464.730869016152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-0.15806214994708784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1584031851.8064499</v>
      </c>
      <c r="BY240">
        <v>400.18270967741898</v>
      </c>
      <c r="BZ240">
        <v>399.994967741935</v>
      </c>
      <c r="CA240">
        <v>28.109254838709699</v>
      </c>
      <c r="CB240">
        <v>27.989425806451599</v>
      </c>
      <c r="CC240">
        <v>400.01832258064502</v>
      </c>
      <c r="CD240">
        <v>99.438980645161294</v>
      </c>
      <c r="CE240">
        <v>0.199981612903226</v>
      </c>
      <c r="CF240">
        <v>27.6982838709677</v>
      </c>
      <c r="CG240">
        <v>27.4801161290323</v>
      </c>
      <c r="CH240">
        <v>999.9</v>
      </c>
      <c r="CI240">
        <v>0</v>
      </c>
      <c r="CJ240">
        <v>0</v>
      </c>
      <c r="CK240">
        <v>10001.254838709699</v>
      </c>
      <c r="CL240">
        <v>0</v>
      </c>
      <c r="CM240">
        <v>0.21165100000000001</v>
      </c>
      <c r="CN240">
        <v>0</v>
      </c>
      <c r="CO240">
        <v>0</v>
      </c>
      <c r="CP240">
        <v>0</v>
      </c>
      <c r="CQ240">
        <v>0</v>
      </c>
      <c r="CR240">
        <v>5.0193548387096802</v>
      </c>
      <c r="CS240">
        <v>0</v>
      </c>
      <c r="CT240">
        <v>275.83870967741899</v>
      </c>
      <c r="CU240">
        <v>-2.06129032258064</v>
      </c>
      <c r="CV240">
        <v>38.125</v>
      </c>
      <c r="CW240">
        <v>43.304000000000002</v>
      </c>
      <c r="CX240">
        <v>40.671064516129</v>
      </c>
      <c r="CY240">
        <v>42.118903225806399</v>
      </c>
      <c r="CZ240">
        <v>39.058</v>
      </c>
      <c r="DA240">
        <v>0</v>
      </c>
      <c r="DB240">
        <v>0</v>
      </c>
      <c r="DC240">
        <v>0</v>
      </c>
      <c r="DD240">
        <v>14862.1000001431</v>
      </c>
      <c r="DE240">
        <v>3.7384615384615398</v>
      </c>
      <c r="DF240">
        <v>21.135042652020001</v>
      </c>
      <c r="DG240">
        <v>-19.381196925594601</v>
      </c>
      <c r="DH240">
        <v>275.53461538461499</v>
      </c>
      <c r="DI240">
        <v>15</v>
      </c>
      <c r="DJ240">
        <v>100</v>
      </c>
      <c r="DK240">
        <v>100</v>
      </c>
      <c r="DL240">
        <v>1.976</v>
      </c>
      <c r="DM240">
        <v>0.32300000000000001</v>
      </c>
      <c r="DN240">
        <v>2</v>
      </c>
      <c r="DO240">
        <v>403.04899999999998</v>
      </c>
      <c r="DP240">
        <v>598.03599999999994</v>
      </c>
      <c r="DQ240">
        <v>26.4696</v>
      </c>
      <c r="DR240">
        <v>31.7319</v>
      </c>
      <c r="DS240">
        <v>30.000299999999999</v>
      </c>
      <c r="DT240">
        <v>31.683499999999999</v>
      </c>
      <c r="DU240">
        <v>31.721800000000002</v>
      </c>
      <c r="DV240">
        <v>20.951499999999999</v>
      </c>
      <c r="DW240">
        <v>20.732600000000001</v>
      </c>
      <c r="DX240">
        <v>43.201900000000002</v>
      </c>
      <c r="DY240">
        <v>26.479099999999999</v>
      </c>
      <c r="DZ240">
        <v>400</v>
      </c>
      <c r="EA240">
        <v>28.0001</v>
      </c>
      <c r="EB240">
        <v>100.175</v>
      </c>
      <c r="EC240">
        <v>100.557</v>
      </c>
    </row>
    <row r="241" spans="1:133" x14ac:dyDescent="0.35">
      <c r="A241">
        <v>225</v>
      </c>
      <c r="B241">
        <v>1584031870</v>
      </c>
      <c r="C241">
        <v>2293.9000000953702</v>
      </c>
      <c r="D241" t="s">
        <v>688</v>
      </c>
      <c r="E241" t="s">
        <v>689</v>
      </c>
      <c r="F241" t="s">
        <v>233</v>
      </c>
      <c r="G241">
        <v>20200312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1584031861.8064499</v>
      </c>
      <c r="O241">
        <f t="shared" si="129"/>
        <v>8.1101680362922706E-5</v>
      </c>
      <c r="P241">
        <f t="shared" si="130"/>
        <v>-0.18267857260374348</v>
      </c>
      <c r="Q241">
        <f t="shared" si="131"/>
        <v>400.217774193548</v>
      </c>
      <c r="R241">
        <f t="shared" si="132"/>
        <v>427.11184599969232</v>
      </c>
      <c r="S241">
        <f t="shared" si="133"/>
        <v>42.556520911188223</v>
      </c>
      <c r="T241">
        <f t="shared" si="134"/>
        <v>39.876852482591183</v>
      </c>
      <c r="U241">
        <f t="shared" si="135"/>
        <v>8.8887772742402889E-3</v>
      </c>
      <c r="V241">
        <f t="shared" si="136"/>
        <v>2.25192318516793</v>
      </c>
      <c r="W241">
        <f t="shared" si="137"/>
        <v>8.8693312528013279E-3</v>
      </c>
      <c r="X241">
        <f t="shared" si="138"/>
        <v>5.5450756015244882E-3</v>
      </c>
      <c r="Y241">
        <f t="shared" si="139"/>
        <v>0</v>
      </c>
      <c r="Z241">
        <f t="shared" si="140"/>
        <v>27.669345880614699</v>
      </c>
      <c r="AA241">
        <f t="shared" si="141"/>
        <v>27.483545161290301</v>
      </c>
      <c r="AB241">
        <f t="shared" si="142"/>
        <v>3.6820759132041894</v>
      </c>
      <c r="AC241">
        <f t="shared" si="143"/>
        <v>75.120894886856277</v>
      </c>
      <c r="AD241">
        <f t="shared" si="144"/>
        <v>2.8006203804896144</v>
      </c>
      <c r="AE241">
        <f t="shared" si="145"/>
        <v>3.728150982103958</v>
      </c>
      <c r="AF241">
        <f t="shared" si="146"/>
        <v>0.881455532714575</v>
      </c>
      <c r="AG241">
        <f t="shared" si="147"/>
        <v>-3.5765841040048914</v>
      </c>
      <c r="AH241">
        <f t="shared" si="148"/>
        <v>25.819072410445727</v>
      </c>
      <c r="AI241">
        <f t="shared" si="149"/>
        <v>2.4889798820728997</v>
      </c>
      <c r="AJ241">
        <f t="shared" si="150"/>
        <v>24.731468188513738</v>
      </c>
      <c r="AK241">
        <v>-4.1235542263749599E-2</v>
      </c>
      <c r="AL241">
        <v>4.6290508622965999E-2</v>
      </c>
      <c r="AM241">
        <v>3.4586596549251198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52460.037468707487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-0.18267857260374348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1584031861.8064499</v>
      </c>
      <c r="BY241">
        <v>400.217774193548</v>
      </c>
      <c r="BZ241">
        <v>399.99245161290298</v>
      </c>
      <c r="CA241">
        <v>28.107987096774199</v>
      </c>
      <c r="CB241">
        <v>27.989758064516099</v>
      </c>
      <c r="CC241">
        <v>400.01380645161299</v>
      </c>
      <c r="CD241">
        <v>99.4378903225806</v>
      </c>
      <c r="CE241">
        <v>0.19999448387096799</v>
      </c>
      <c r="CF241">
        <v>27.696212903225799</v>
      </c>
      <c r="CG241">
        <v>27.483545161290301</v>
      </c>
      <c r="CH241">
        <v>999.9</v>
      </c>
      <c r="CI241">
        <v>0</v>
      </c>
      <c r="CJ241">
        <v>0</v>
      </c>
      <c r="CK241">
        <v>10000.364516129001</v>
      </c>
      <c r="CL241">
        <v>0</v>
      </c>
      <c r="CM241">
        <v>0.21165100000000001</v>
      </c>
      <c r="CN241">
        <v>0</v>
      </c>
      <c r="CO241">
        <v>0</v>
      </c>
      <c r="CP241">
        <v>0</v>
      </c>
      <c r="CQ241">
        <v>0</v>
      </c>
      <c r="CR241">
        <v>4.2903225806451601</v>
      </c>
      <c r="CS241">
        <v>0</v>
      </c>
      <c r="CT241">
        <v>253.46451612903201</v>
      </c>
      <c r="CU241">
        <v>-1.4709677419354801</v>
      </c>
      <c r="CV241">
        <v>38.125</v>
      </c>
      <c r="CW241">
        <v>43.295999999999999</v>
      </c>
      <c r="CX241">
        <v>40.671064516129</v>
      </c>
      <c r="CY241">
        <v>42.125</v>
      </c>
      <c r="CZ241">
        <v>39.061999999999998</v>
      </c>
      <c r="DA241">
        <v>0</v>
      </c>
      <c r="DB241">
        <v>0</v>
      </c>
      <c r="DC241">
        <v>0</v>
      </c>
      <c r="DD241">
        <v>14871.7000000477</v>
      </c>
      <c r="DE241">
        <v>4.4423076923076898</v>
      </c>
      <c r="DF241">
        <v>-19.976068559258099</v>
      </c>
      <c r="DG241">
        <v>-190.071793876578</v>
      </c>
      <c r="DH241">
        <v>250.369230769231</v>
      </c>
      <c r="DI241">
        <v>15</v>
      </c>
      <c r="DJ241">
        <v>100</v>
      </c>
      <c r="DK241">
        <v>100</v>
      </c>
      <c r="DL241">
        <v>1.976</v>
      </c>
      <c r="DM241">
        <v>0.32300000000000001</v>
      </c>
      <c r="DN241">
        <v>2</v>
      </c>
      <c r="DO241">
        <v>403.09199999999998</v>
      </c>
      <c r="DP241">
        <v>597.97400000000005</v>
      </c>
      <c r="DQ241">
        <v>26.495999999999999</v>
      </c>
      <c r="DR241">
        <v>31.736699999999999</v>
      </c>
      <c r="DS241">
        <v>30.0001</v>
      </c>
      <c r="DT241">
        <v>31.688199999999998</v>
      </c>
      <c r="DU241">
        <v>31.726099999999999</v>
      </c>
      <c r="DV241">
        <v>20.945499999999999</v>
      </c>
      <c r="DW241">
        <v>20.732600000000001</v>
      </c>
      <c r="DX241">
        <v>43.201900000000002</v>
      </c>
      <c r="DY241">
        <v>26.500699999999998</v>
      </c>
      <c r="DZ241">
        <v>400</v>
      </c>
      <c r="EA241">
        <v>28.0001</v>
      </c>
      <c r="EB241">
        <v>100.175</v>
      </c>
      <c r="EC241">
        <v>100.557</v>
      </c>
    </row>
    <row r="242" spans="1:133" x14ac:dyDescent="0.35">
      <c r="A242">
        <v>226</v>
      </c>
      <c r="B242">
        <v>1584031880</v>
      </c>
      <c r="C242">
        <v>2303.9000000953702</v>
      </c>
      <c r="D242" t="s">
        <v>690</v>
      </c>
      <c r="E242" t="s">
        <v>691</v>
      </c>
      <c r="F242" t="s">
        <v>233</v>
      </c>
      <c r="G242">
        <v>20200312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1584031871.8064499</v>
      </c>
      <c r="O242">
        <f t="shared" si="129"/>
        <v>8.3803908849025522E-5</v>
      </c>
      <c r="P242">
        <f t="shared" si="130"/>
        <v>-0.17741863480534931</v>
      </c>
      <c r="Q242">
        <f t="shared" si="131"/>
        <v>400.24461290322603</v>
      </c>
      <c r="R242">
        <f t="shared" si="132"/>
        <v>425.15936213750973</v>
      </c>
      <c r="S242">
        <f t="shared" si="133"/>
        <v>42.361521734697504</v>
      </c>
      <c r="T242">
        <f t="shared" si="134"/>
        <v>39.879095648873033</v>
      </c>
      <c r="U242">
        <f t="shared" si="135"/>
        <v>9.1903696375161062E-3</v>
      </c>
      <c r="V242">
        <f t="shared" si="136"/>
        <v>2.2518877917289695</v>
      </c>
      <c r="W242">
        <f t="shared" si="137"/>
        <v>9.1695829794027784E-3</v>
      </c>
      <c r="X242">
        <f t="shared" si="138"/>
        <v>5.7328530067979741E-3</v>
      </c>
      <c r="Y242">
        <f t="shared" si="139"/>
        <v>0</v>
      </c>
      <c r="Z242">
        <f t="shared" si="140"/>
        <v>27.669511616011572</v>
      </c>
      <c r="AA242">
        <f t="shared" si="141"/>
        <v>27.481345161290299</v>
      </c>
      <c r="AB242">
        <f t="shared" si="142"/>
        <v>3.6816018858637398</v>
      </c>
      <c r="AC242">
        <f t="shared" si="143"/>
        <v>75.115933654429199</v>
      </c>
      <c r="AD242">
        <f t="shared" si="144"/>
        <v>2.8006090767621883</v>
      </c>
      <c r="AE242">
        <f t="shared" si="145"/>
        <v>3.7283821694161299</v>
      </c>
      <c r="AF242">
        <f t="shared" si="146"/>
        <v>0.88099280910155153</v>
      </c>
      <c r="AG242">
        <f t="shared" si="147"/>
        <v>-3.6957523802420256</v>
      </c>
      <c r="AH242">
        <f t="shared" si="148"/>
        <v>26.214599567837976</v>
      </c>
      <c r="AI242">
        <f t="shared" si="149"/>
        <v>2.5271343951197704</v>
      </c>
      <c r="AJ242">
        <f t="shared" si="150"/>
        <v>25.045981582715719</v>
      </c>
      <c r="AK242">
        <v>-4.1234588690861697E-2</v>
      </c>
      <c r="AL242">
        <v>4.62894381538618E-2</v>
      </c>
      <c r="AM242">
        <v>3.45859635567682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52458.665466049111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-0.17741863480534931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1584031871.8064499</v>
      </c>
      <c r="BY242">
        <v>400.24461290322603</v>
      </c>
      <c r="BZ242">
        <v>400.02880645161298</v>
      </c>
      <c r="CA242">
        <v>28.108177419354799</v>
      </c>
      <c r="CB242">
        <v>27.9860096774194</v>
      </c>
      <c r="CC242">
        <v>400.01558064516098</v>
      </c>
      <c r="CD242">
        <v>99.436809677419305</v>
      </c>
      <c r="CE242">
        <v>0.19999832258064501</v>
      </c>
      <c r="CF242">
        <v>27.697274193548399</v>
      </c>
      <c r="CG242">
        <v>27.481345161290299</v>
      </c>
      <c r="CH242">
        <v>999.9</v>
      </c>
      <c r="CI242">
        <v>0</v>
      </c>
      <c r="CJ242">
        <v>0</v>
      </c>
      <c r="CK242">
        <v>10000.2419354839</v>
      </c>
      <c r="CL242">
        <v>0</v>
      </c>
      <c r="CM242">
        <v>0.21165100000000001</v>
      </c>
      <c r="CN242">
        <v>0</v>
      </c>
      <c r="CO242">
        <v>0</v>
      </c>
      <c r="CP242">
        <v>0</v>
      </c>
      <c r="CQ242">
        <v>0</v>
      </c>
      <c r="CR242">
        <v>0.36129032258064497</v>
      </c>
      <c r="CS242">
        <v>0</v>
      </c>
      <c r="CT242">
        <v>410.08709677419398</v>
      </c>
      <c r="CU242">
        <v>-1.6451612903225801</v>
      </c>
      <c r="CV242">
        <v>38.127000000000002</v>
      </c>
      <c r="CW242">
        <v>43.310064516129003</v>
      </c>
      <c r="CX242">
        <v>40.683258064516103</v>
      </c>
      <c r="CY242">
        <v>42.125</v>
      </c>
      <c r="CZ242">
        <v>39.061999999999998</v>
      </c>
      <c r="DA242">
        <v>0</v>
      </c>
      <c r="DB242">
        <v>0</v>
      </c>
      <c r="DC242">
        <v>0</v>
      </c>
      <c r="DD242">
        <v>14881.9000000954</v>
      </c>
      <c r="DE242">
        <v>0.62692307692307703</v>
      </c>
      <c r="DF242">
        <v>-3.3880343595843501</v>
      </c>
      <c r="DG242">
        <v>1601.2307702560599</v>
      </c>
      <c r="DH242">
        <v>425.49230769230797</v>
      </c>
      <c r="DI242">
        <v>15</v>
      </c>
      <c r="DJ242">
        <v>100</v>
      </c>
      <c r="DK242">
        <v>100</v>
      </c>
      <c r="DL242">
        <v>1.976</v>
      </c>
      <c r="DM242">
        <v>0.32300000000000001</v>
      </c>
      <c r="DN242">
        <v>2</v>
      </c>
      <c r="DO242">
        <v>403.14600000000002</v>
      </c>
      <c r="DP242">
        <v>597.95500000000004</v>
      </c>
      <c r="DQ242">
        <v>26.52</v>
      </c>
      <c r="DR242">
        <v>31.7409</v>
      </c>
      <c r="DS242">
        <v>30.0002</v>
      </c>
      <c r="DT242">
        <v>31.692599999999999</v>
      </c>
      <c r="DU242">
        <v>31.7302</v>
      </c>
      <c r="DV242">
        <v>20.947099999999999</v>
      </c>
      <c r="DW242">
        <v>20.732600000000001</v>
      </c>
      <c r="DX242">
        <v>43.201900000000002</v>
      </c>
      <c r="DY242">
        <v>26.528300000000002</v>
      </c>
      <c r="DZ242">
        <v>400</v>
      </c>
      <c r="EA242">
        <v>28.0001</v>
      </c>
      <c r="EB242">
        <v>100.17400000000001</v>
      </c>
      <c r="EC242">
        <v>100.55500000000001</v>
      </c>
    </row>
    <row r="243" spans="1:133" x14ac:dyDescent="0.35">
      <c r="A243">
        <v>227</v>
      </c>
      <c r="B243">
        <v>1584031890</v>
      </c>
      <c r="C243">
        <v>2313.9000000953702</v>
      </c>
      <c r="D243" t="s">
        <v>692</v>
      </c>
      <c r="E243" t="s">
        <v>693</v>
      </c>
      <c r="F243" t="s">
        <v>233</v>
      </c>
      <c r="G243">
        <v>20200312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1584031881.8064499</v>
      </c>
      <c r="O243">
        <f t="shared" si="129"/>
        <v>8.6054642368797247E-5</v>
      </c>
      <c r="P243">
        <f t="shared" si="130"/>
        <v>-0.18326294448526501</v>
      </c>
      <c r="Q243">
        <f t="shared" si="131"/>
        <v>400.20696774193499</v>
      </c>
      <c r="R243">
        <f t="shared" si="132"/>
        <v>425.32636141308353</v>
      </c>
      <c r="S243">
        <f t="shared" si="133"/>
        <v>42.378358470647356</v>
      </c>
      <c r="T243">
        <f t="shared" si="134"/>
        <v>39.875530604477625</v>
      </c>
      <c r="U243">
        <f t="shared" si="135"/>
        <v>9.4293211645399538E-3</v>
      </c>
      <c r="V243">
        <f t="shared" si="136"/>
        <v>2.2513158638111825</v>
      </c>
      <c r="W243">
        <f t="shared" si="137"/>
        <v>9.4074353842756499E-3</v>
      </c>
      <c r="X243">
        <f t="shared" si="138"/>
        <v>5.88160919477047E-3</v>
      </c>
      <c r="Y243">
        <f t="shared" si="139"/>
        <v>0</v>
      </c>
      <c r="Z243">
        <f t="shared" si="140"/>
        <v>27.676737006942041</v>
      </c>
      <c r="AA243">
        <f t="shared" si="141"/>
        <v>27.4857709677419</v>
      </c>
      <c r="AB243">
        <f t="shared" si="142"/>
        <v>3.682555555186418</v>
      </c>
      <c r="AC243">
        <f t="shared" si="143"/>
        <v>75.085390928288092</v>
      </c>
      <c r="AD243">
        <f t="shared" si="144"/>
        <v>2.800775439045299</v>
      </c>
      <c r="AE243">
        <f t="shared" si="145"/>
        <v>3.7301203395481282</v>
      </c>
      <c r="AF243">
        <f t="shared" si="146"/>
        <v>0.88178011614111895</v>
      </c>
      <c r="AG243">
        <f t="shared" si="147"/>
        <v>-3.7950097284639588</v>
      </c>
      <c r="AH243">
        <f t="shared" si="148"/>
        <v>26.639011362836023</v>
      </c>
      <c r="AI243">
        <f t="shared" si="149"/>
        <v>2.5688598470353945</v>
      </c>
      <c r="AJ243">
        <f t="shared" si="150"/>
        <v>25.412861481407457</v>
      </c>
      <c r="AK243">
        <v>-4.1219181645560099E-2</v>
      </c>
      <c r="AL243">
        <v>4.6272142395779398E-2</v>
      </c>
      <c r="AM243">
        <v>3.4575735486766699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52438.483656551951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-0.18326294448526501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1584031881.8064499</v>
      </c>
      <c r="BY243">
        <v>400.20696774193499</v>
      </c>
      <c r="BZ243">
        <v>399.98374193548398</v>
      </c>
      <c r="CA243">
        <v>28.1097161290323</v>
      </c>
      <c r="CB243">
        <v>27.984267741935501</v>
      </c>
      <c r="CC243">
        <v>400.01632258064501</v>
      </c>
      <c r="CD243">
        <v>99.437274193548404</v>
      </c>
      <c r="CE243">
        <v>0.199998064516129</v>
      </c>
      <c r="CF243">
        <v>27.705251612903201</v>
      </c>
      <c r="CG243">
        <v>27.4857709677419</v>
      </c>
      <c r="CH243">
        <v>999.9</v>
      </c>
      <c r="CI243">
        <v>0</v>
      </c>
      <c r="CJ243">
        <v>0</v>
      </c>
      <c r="CK243">
        <v>9996.4587096774194</v>
      </c>
      <c r="CL243">
        <v>0</v>
      </c>
      <c r="CM243">
        <v>0.21165100000000001</v>
      </c>
      <c r="CN243">
        <v>0</v>
      </c>
      <c r="CO243">
        <v>0</v>
      </c>
      <c r="CP243">
        <v>0</v>
      </c>
      <c r="CQ243">
        <v>0</v>
      </c>
      <c r="CR243">
        <v>1.71290322580645</v>
      </c>
      <c r="CS243">
        <v>0</v>
      </c>
      <c r="CT243">
        <v>533.40322580645204</v>
      </c>
      <c r="CU243">
        <v>-1.4870967741935499</v>
      </c>
      <c r="CV243">
        <v>38.127000000000002</v>
      </c>
      <c r="CW243">
        <v>43.316064516129003</v>
      </c>
      <c r="CX243">
        <v>40.693354838709702</v>
      </c>
      <c r="CY243">
        <v>42.133000000000003</v>
      </c>
      <c r="CZ243">
        <v>39.054000000000002</v>
      </c>
      <c r="DA243">
        <v>0</v>
      </c>
      <c r="DB243">
        <v>0</v>
      </c>
      <c r="DC243">
        <v>0</v>
      </c>
      <c r="DD243">
        <v>14892.1000001431</v>
      </c>
      <c r="DE243">
        <v>0.77307692307692299</v>
      </c>
      <c r="DF243">
        <v>4.9470086418125403</v>
      </c>
      <c r="DG243">
        <v>-26.030769142883699</v>
      </c>
      <c r="DH243">
        <v>533.31538461538503</v>
      </c>
      <c r="DI243">
        <v>15</v>
      </c>
      <c r="DJ243">
        <v>100</v>
      </c>
      <c r="DK243">
        <v>100</v>
      </c>
      <c r="DL243">
        <v>1.976</v>
      </c>
      <c r="DM243">
        <v>0.32300000000000001</v>
      </c>
      <c r="DN243">
        <v>2</v>
      </c>
      <c r="DO243">
        <v>403.036</v>
      </c>
      <c r="DP243">
        <v>597.87900000000002</v>
      </c>
      <c r="DQ243">
        <v>26.544699999999999</v>
      </c>
      <c r="DR243">
        <v>31.745799999999999</v>
      </c>
      <c r="DS243">
        <v>30.000299999999999</v>
      </c>
      <c r="DT243">
        <v>31.6966</v>
      </c>
      <c r="DU243">
        <v>31.733000000000001</v>
      </c>
      <c r="DV243">
        <v>20.948799999999999</v>
      </c>
      <c r="DW243">
        <v>20.732600000000001</v>
      </c>
      <c r="DX243">
        <v>43.201900000000002</v>
      </c>
      <c r="DY243">
        <v>26.546600000000002</v>
      </c>
      <c r="DZ243">
        <v>400</v>
      </c>
      <c r="EA243">
        <v>28.0001</v>
      </c>
      <c r="EB243">
        <v>100.17700000000001</v>
      </c>
      <c r="EC243">
        <v>100.554</v>
      </c>
    </row>
    <row r="244" spans="1:133" x14ac:dyDescent="0.35">
      <c r="A244">
        <v>228</v>
      </c>
      <c r="B244">
        <v>1584031900</v>
      </c>
      <c r="C244">
        <v>2323.9000000953702</v>
      </c>
      <c r="D244" t="s">
        <v>694</v>
      </c>
      <c r="E244" t="s">
        <v>695</v>
      </c>
      <c r="F244" t="s">
        <v>233</v>
      </c>
      <c r="G244">
        <v>20200312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1584031891.8064499</v>
      </c>
      <c r="O244">
        <f t="shared" si="129"/>
        <v>8.5610547913953888E-5</v>
      </c>
      <c r="P244">
        <f t="shared" si="130"/>
        <v>-0.18048490140958018</v>
      </c>
      <c r="Q244">
        <f t="shared" si="131"/>
        <v>400.21961290322599</v>
      </c>
      <c r="R244">
        <f t="shared" si="132"/>
        <v>425.07990345821167</v>
      </c>
      <c r="S244">
        <f t="shared" si="133"/>
        <v>42.353645642893149</v>
      </c>
      <c r="T244">
        <f t="shared" si="134"/>
        <v>39.876643253038367</v>
      </c>
      <c r="U244">
        <f t="shared" si="135"/>
        <v>9.3607704409064876E-3</v>
      </c>
      <c r="V244">
        <f t="shared" si="136"/>
        <v>2.2522598728832159</v>
      </c>
      <c r="W244">
        <f t="shared" si="137"/>
        <v>9.3392103461198313E-3</v>
      </c>
      <c r="X244">
        <f t="shared" si="138"/>
        <v>5.8389393798157982E-3</v>
      </c>
      <c r="Y244">
        <f t="shared" si="139"/>
        <v>0</v>
      </c>
      <c r="Z244">
        <f t="shared" si="140"/>
        <v>27.686014585113881</v>
      </c>
      <c r="AA244">
        <f t="shared" si="141"/>
        <v>27.495222580645201</v>
      </c>
      <c r="AB244">
        <f t="shared" si="142"/>
        <v>3.6845929031975753</v>
      </c>
      <c r="AC244">
        <f t="shared" si="143"/>
        <v>75.050572111214521</v>
      </c>
      <c r="AD244">
        <f t="shared" si="144"/>
        <v>2.800968546800064</v>
      </c>
      <c r="AE244">
        <f t="shared" si="145"/>
        <v>3.7321081878622029</v>
      </c>
      <c r="AF244">
        <f t="shared" si="146"/>
        <v>0.88362435639751125</v>
      </c>
      <c r="AG244">
        <f t="shared" si="147"/>
        <v>-3.7754251630053663</v>
      </c>
      <c r="AH244">
        <f t="shared" si="148"/>
        <v>26.609837434683556</v>
      </c>
      <c r="AI244">
        <f t="shared" si="149"/>
        <v>2.5652087146928642</v>
      </c>
      <c r="AJ244">
        <f t="shared" si="150"/>
        <v>25.399620986371055</v>
      </c>
      <c r="AK244">
        <v>-4.1244614010657397E-2</v>
      </c>
      <c r="AL244">
        <v>4.6300692453598698E-2</v>
      </c>
      <c r="AM244">
        <v>3.4592618225452898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52467.916792291704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-0.18048490140958018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1584031891.8064499</v>
      </c>
      <c r="BY244">
        <v>400.21961290322599</v>
      </c>
      <c r="BZ244">
        <v>400.00029032258101</v>
      </c>
      <c r="CA244">
        <v>28.111758064516099</v>
      </c>
      <c r="CB244">
        <v>27.986958064516099</v>
      </c>
      <c r="CC244">
        <v>400.01867741935501</v>
      </c>
      <c r="CD244">
        <v>99.436906451612899</v>
      </c>
      <c r="CE244">
        <v>0.199997806451613</v>
      </c>
      <c r="CF244">
        <v>27.7143709677419</v>
      </c>
      <c r="CG244">
        <v>27.495222580645201</v>
      </c>
      <c r="CH244">
        <v>999.9</v>
      </c>
      <c r="CI244">
        <v>0</v>
      </c>
      <c r="CJ244">
        <v>0</v>
      </c>
      <c r="CK244">
        <v>10002.6635483871</v>
      </c>
      <c r="CL244">
        <v>0</v>
      </c>
      <c r="CM244">
        <v>0.21165100000000001</v>
      </c>
      <c r="CN244">
        <v>0</v>
      </c>
      <c r="CO244">
        <v>0</v>
      </c>
      <c r="CP244">
        <v>0</v>
      </c>
      <c r="CQ244">
        <v>0</v>
      </c>
      <c r="CR244">
        <v>1.34838709677419</v>
      </c>
      <c r="CS244">
        <v>0</v>
      </c>
      <c r="CT244">
        <v>532.08709677419404</v>
      </c>
      <c r="CU244">
        <v>-1.4870967741935499</v>
      </c>
      <c r="CV244">
        <v>38.125</v>
      </c>
      <c r="CW244">
        <v>43.308</v>
      </c>
      <c r="CX244">
        <v>40.661064516129002</v>
      </c>
      <c r="CY244">
        <v>42.128999999999998</v>
      </c>
      <c r="CZ244">
        <v>39.052</v>
      </c>
      <c r="DA244">
        <v>0</v>
      </c>
      <c r="DB244">
        <v>0</v>
      </c>
      <c r="DC244">
        <v>0</v>
      </c>
      <c r="DD244">
        <v>14901.7000000477</v>
      </c>
      <c r="DE244">
        <v>0.59615384615384603</v>
      </c>
      <c r="DF244">
        <v>-14.157264969876801</v>
      </c>
      <c r="DG244">
        <v>10.4717950210289</v>
      </c>
      <c r="DH244">
        <v>532.38846153846202</v>
      </c>
      <c r="DI244">
        <v>15</v>
      </c>
      <c r="DJ244">
        <v>100</v>
      </c>
      <c r="DK244">
        <v>100</v>
      </c>
      <c r="DL244">
        <v>1.976</v>
      </c>
      <c r="DM244">
        <v>0.32300000000000001</v>
      </c>
      <c r="DN244">
        <v>2</v>
      </c>
      <c r="DO244">
        <v>403.15800000000002</v>
      </c>
      <c r="DP244">
        <v>597.85900000000004</v>
      </c>
      <c r="DQ244">
        <v>26.555599999999998</v>
      </c>
      <c r="DR244">
        <v>31.749099999999999</v>
      </c>
      <c r="DS244">
        <v>30.000299999999999</v>
      </c>
      <c r="DT244">
        <v>31.701000000000001</v>
      </c>
      <c r="DU244">
        <v>31.737300000000001</v>
      </c>
      <c r="DV244">
        <v>20.947500000000002</v>
      </c>
      <c r="DW244">
        <v>20.732600000000001</v>
      </c>
      <c r="DX244">
        <v>43.201900000000002</v>
      </c>
      <c r="DY244">
        <v>26.552600000000002</v>
      </c>
      <c r="DZ244">
        <v>400</v>
      </c>
      <c r="EA244">
        <v>28.0001</v>
      </c>
      <c r="EB244">
        <v>100.17700000000001</v>
      </c>
      <c r="EC244">
        <v>100.55200000000001</v>
      </c>
    </row>
    <row r="245" spans="1:133" x14ac:dyDescent="0.35">
      <c r="A245">
        <v>229</v>
      </c>
      <c r="B245">
        <v>1584031910</v>
      </c>
      <c r="C245">
        <v>2333.9000000953702</v>
      </c>
      <c r="D245" t="s">
        <v>696</v>
      </c>
      <c r="E245" t="s">
        <v>697</v>
      </c>
      <c r="F245" t="s">
        <v>233</v>
      </c>
      <c r="G245">
        <v>20200312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1584031901.8064499</v>
      </c>
      <c r="O245">
        <f t="shared" si="129"/>
        <v>8.2899186761490964E-5</v>
      </c>
      <c r="P245">
        <f t="shared" si="130"/>
        <v>-0.17172051045923334</v>
      </c>
      <c r="Q245">
        <f t="shared" si="131"/>
        <v>400.21464516128998</v>
      </c>
      <c r="R245">
        <f t="shared" si="132"/>
        <v>424.5869534981764</v>
      </c>
      <c r="S245">
        <f t="shared" si="133"/>
        <v>42.304479287126242</v>
      </c>
      <c r="T245">
        <f t="shared" si="134"/>
        <v>39.876100824899908</v>
      </c>
      <c r="U245">
        <f t="shared" si="135"/>
        <v>9.0460439680020502E-3</v>
      </c>
      <c r="V245">
        <f t="shared" si="136"/>
        <v>2.2517520720821516</v>
      </c>
      <c r="W245">
        <f t="shared" si="137"/>
        <v>9.0259030680523208E-3</v>
      </c>
      <c r="X245">
        <f t="shared" si="138"/>
        <v>5.6429952253172246E-3</v>
      </c>
      <c r="Y245">
        <f t="shared" si="139"/>
        <v>0</v>
      </c>
      <c r="Z245">
        <f t="shared" si="140"/>
        <v>27.694623324651044</v>
      </c>
      <c r="AA245">
        <f t="shared" si="141"/>
        <v>27.503170967741902</v>
      </c>
      <c r="AB245">
        <f t="shared" si="142"/>
        <v>3.6863069838350677</v>
      </c>
      <c r="AC245">
        <f t="shared" si="143"/>
        <v>75.016944144061796</v>
      </c>
      <c r="AD245">
        <f t="shared" si="144"/>
        <v>2.8009758197861965</v>
      </c>
      <c r="AE245">
        <f t="shared" si="145"/>
        <v>3.7337908811737659</v>
      </c>
      <c r="AF245">
        <f t="shared" si="146"/>
        <v>0.88533116404887124</v>
      </c>
      <c r="AG245">
        <f t="shared" si="147"/>
        <v>-3.6558541361817514</v>
      </c>
      <c r="AH245">
        <f t="shared" si="148"/>
        <v>26.575642600126599</v>
      </c>
      <c r="AI245">
        <f t="shared" si="149"/>
        <v>2.5626903541253006</v>
      </c>
      <c r="AJ245">
        <f t="shared" si="150"/>
        <v>25.482478818070149</v>
      </c>
      <c r="AK245">
        <v>-4.1230932247093899E-2</v>
      </c>
      <c r="AL245">
        <v>4.6285333475410299E-2</v>
      </c>
      <c r="AM245">
        <v>3.4583536321250699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52449.876198822953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-0.17172051045923334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1584031901.8064499</v>
      </c>
      <c r="BY245">
        <v>400.21464516128998</v>
      </c>
      <c r="BZ245">
        <v>400.00683870967703</v>
      </c>
      <c r="CA245">
        <v>28.111864516129</v>
      </c>
      <c r="CB245">
        <v>27.9910161290323</v>
      </c>
      <c r="CC245">
        <v>400.01561290322599</v>
      </c>
      <c r="CD245">
        <v>99.436829032258103</v>
      </c>
      <c r="CE245">
        <v>0.19995664516129</v>
      </c>
      <c r="CF245">
        <v>27.722087096774199</v>
      </c>
      <c r="CG245">
        <v>27.503170967741902</v>
      </c>
      <c r="CH245">
        <v>999.9</v>
      </c>
      <c r="CI245">
        <v>0</v>
      </c>
      <c r="CJ245">
        <v>0</v>
      </c>
      <c r="CK245">
        <v>9999.3532258064497</v>
      </c>
      <c r="CL245">
        <v>0</v>
      </c>
      <c r="CM245">
        <v>0.21165100000000001</v>
      </c>
      <c r="CN245">
        <v>0</v>
      </c>
      <c r="CO245">
        <v>0</v>
      </c>
      <c r="CP245">
        <v>0</v>
      </c>
      <c r="CQ245">
        <v>0</v>
      </c>
      <c r="CR245">
        <v>1.2548387096774201</v>
      </c>
      <c r="CS245">
        <v>0</v>
      </c>
      <c r="CT245">
        <v>475.83870967741899</v>
      </c>
      <c r="CU245">
        <v>-1.4193548387096799</v>
      </c>
      <c r="CV245">
        <v>38.125</v>
      </c>
      <c r="CW245">
        <v>43.298000000000002</v>
      </c>
      <c r="CX245">
        <v>40.661000000000001</v>
      </c>
      <c r="CY245">
        <v>42.125</v>
      </c>
      <c r="CZ245">
        <v>39.058</v>
      </c>
      <c r="DA245">
        <v>0</v>
      </c>
      <c r="DB245">
        <v>0</v>
      </c>
      <c r="DC245">
        <v>0</v>
      </c>
      <c r="DD245">
        <v>14911.9000000954</v>
      </c>
      <c r="DE245">
        <v>1.2076923076923101</v>
      </c>
      <c r="DF245">
        <v>21.517949159073599</v>
      </c>
      <c r="DG245">
        <v>-869.14529980388295</v>
      </c>
      <c r="DH245">
        <v>470.60384615384601</v>
      </c>
      <c r="DI245">
        <v>15</v>
      </c>
      <c r="DJ245">
        <v>100</v>
      </c>
      <c r="DK245">
        <v>100</v>
      </c>
      <c r="DL245">
        <v>1.976</v>
      </c>
      <c r="DM245">
        <v>0.32300000000000001</v>
      </c>
      <c r="DN245">
        <v>2</v>
      </c>
      <c r="DO245">
        <v>403.089</v>
      </c>
      <c r="DP245">
        <v>597.90300000000002</v>
      </c>
      <c r="DQ245">
        <v>26.4621</v>
      </c>
      <c r="DR245">
        <v>31.753499999999999</v>
      </c>
      <c r="DS245">
        <v>30.000499999999999</v>
      </c>
      <c r="DT245">
        <v>31.704999999999998</v>
      </c>
      <c r="DU245">
        <v>31.741399999999999</v>
      </c>
      <c r="DV245">
        <v>20.946300000000001</v>
      </c>
      <c r="DW245">
        <v>20.732600000000001</v>
      </c>
      <c r="DX245">
        <v>43.201900000000002</v>
      </c>
      <c r="DY245">
        <v>26.451699999999999</v>
      </c>
      <c r="DZ245">
        <v>400</v>
      </c>
      <c r="EA245">
        <v>28.0001</v>
      </c>
      <c r="EB245">
        <v>100.17400000000001</v>
      </c>
      <c r="EC245">
        <v>100.553</v>
      </c>
    </row>
    <row r="246" spans="1:133" x14ac:dyDescent="0.35">
      <c r="A246">
        <v>230</v>
      </c>
      <c r="B246">
        <v>1584031920</v>
      </c>
      <c r="C246">
        <v>2343.9000000953702</v>
      </c>
      <c r="D246" t="s">
        <v>698</v>
      </c>
      <c r="E246" t="s">
        <v>699</v>
      </c>
      <c r="F246" t="s">
        <v>233</v>
      </c>
      <c r="G246">
        <v>20200312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1584031911.8064499</v>
      </c>
      <c r="O246">
        <f t="shared" si="129"/>
        <v>7.6243222155401071E-5</v>
      </c>
      <c r="P246">
        <f t="shared" si="130"/>
        <v>-0.16692911231708427</v>
      </c>
      <c r="Q246">
        <f t="shared" si="131"/>
        <v>400.21770967741901</v>
      </c>
      <c r="R246">
        <f t="shared" si="132"/>
        <v>426.34165598600202</v>
      </c>
      <c r="S246">
        <f t="shared" si="133"/>
        <v>42.47918703717491</v>
      </c>
      <c r="T246">
        <f t="shared" si="134"/>
        <v>39.876288667263232</v>
      </c>
      <c r="U246">
        <f t="shared" si="135"/>
        <v>8.3085089583500808E-3</v>
      </c>
      <c r="V246">
        <f t="shared" si="136"/>
        <v>2.2526366882327222</v>
      </c>
      <c r="W246">
        <f t="shared" si="137"/>
        <v>8.2915217272292417E-3</v>
      </c>
      <c r="X246">
        <f t="shared" si="138"/>
        <v>5.1837243901446889E-3</v>
      </c>
      <c r="Y246">
        <f t="shared" si="139"/>
        <v>0</v>
      </c>
      <c r="Z246">
        <f t="shared" si="140"/>
        <v>27.702450461111955</v>
      </c>
      <c r="AA246">
        <f t="shared" si="141"/>
        <v>27.504964516129</v>
      </c>
      <c r="AB246">
        <f t="shared" si="142"/>
        <v>3.6866938612315203</v>
      </c>
      <c r="AC246">
        <f t="shared" si="143"/>
        <v>74.97504034212092</v>
      </c>
      <c r="AD246">
        <f t="shared" si="144"/>
        <v>2.800329250321377</v>
      </c>
      <c r="AE246">
        <f t="shared" si="145"/>
        <v>3.7350153298259108</v>
      </c>
      <c r="AF246">
        <f t="shared" si="146"/>
        <v>0.88636461091014329</v>
      </c>
      <c r="AG246">
        <f t="shared" si="147"/>
        <v>-3.3623260970531872</v>
      </c>
      <c r="AH246">
        <f t="shared" si="148"/>
        <v>27.049921321109231</v>
      </c>
      <c r="AI246">
        <f t="shared" si="149"/>
        <v>2.6074971108540317</v>
      </c>
      <c r="AJ246">
        <f t="shared" si="150"/>
        <v>26.295092334910077</v>
      </c>
      <c r="AK246">
        <v>-4.1254768418847503E-2</v>
      </c>
      <c r="AL246">
        <v>4.63120916663671E-2</v>
      </c>
      <c r="AM246">
        <v>3.4599358013130299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52477.970265749507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-0.16692911231708427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1584031911.8064499</v>
      </c>
      <c r="BY246">
        <v>400.21770967741901</v>
      </c>
      <c r="BZ246">
        <v>400.01309677419403</v>
      </c>
      <c r="CA246">
        <v>28.1054580645161</v>
      </c>
      <c r="CB246">
        <v>27.994312903225801</v>
      </c>
      <c r="CC246">
        <v>400.01941935483899</v>
      </c>
      <c r="CD246">
        <v>99.436499999999995</v>
      </c>
      <c r="CE246">
        <v>0.19999209677419399</v>
      </c>
      <c r="CF246">
        <v>27.727699999999999</v>
      </c>
      <c r="CG246">
        <v>27.504964516129</v>
      </c>
      <c r="CH246">
        <v>999.9</v>
      </c>
      <c r="CI246">
        <v>0</v>
      </c>
      <c r="CJ246">
        <v>0</v>
      </c>
      <c r="CK246">
        <v>10005.167096774199</v>
      </c>
      <c r="CL246">
        <v>0</v>
      </c>
      <c r="CM246">
        <v>0.21165100000000001</v>
      </c>
      <c r="CN246">
        <v>0</v>
      </c>
      <c r="CO246">
        <v>0</v>
      </c>
      <c r="CP246">
        <v>0</v>
      </c>
      <c r="CQ246">
        <v>0</v>
      </c>
      <c r="CR246">
        <v>2.82258064516129</v>
      </c>
      <c r="CS246">
        <v>0</v>
      </c>
      <c r="CT246">
        <v>431.62258064516101</v>
      </c>
      <c r="CU246">
        <v>-1.5161290322580601</v>
      </c>
      <c r="CV246">
        <v>38.125</v>
      </c>
      <c r="CW246">
        <v>43.287999999999997</v>
      </c>
      <c r="CX246">
        <v>40.646870967741897</v>
      </c>
      <c r="CY246">
        <v>42.120935483871001</v>
      </c>
      <c r="CZ246">
        <v>39.055999999999997</v>
      </c>
      <c r="DA246">
        <v>0</v>
      </c>
      <c r="DB246">
        <v>0</v>
      </c>
      <c r="DC246">
        <v>0</v>
      </c>
      <c r="DD246">
        <v>14922.1000001431</v>
      </c>
      <c r="DE246">
        <v>2.35</v>
      </c>
      <c r="DF246">
        <v>-19.600000090729399</v>
      </c>
      <c r="DG246">
        <v>511.65128321058398</v>
      </c>
      <c r="DH246">
        <v>430.092307692308</v>
      </c>
      <c r="DI246">
        <v>15</v>
      </c>
      <c r="DJ246">
        <v>100</v>
      </c>
      <c r="DK246">
        <v>100</v>
      </c>
      <c r="DL246">
        <v>1.976</v>
      </c>
      <c r="DM246">
        <v>0.32300000000000001</v>
      </c>
      <c r="DN246">
        <v>2</v>
      </c>
      <c r="DO246">
        <v>403.15600000000001</v>
      </c>
      <c r="DP246">
        <v>597.95299999999997</v>
      </c>
      <c r="DQ246">
        <v>26.438400000000001</v>
      </c>
      <c r="DR246">
        <v>31.7575</v>
      </c>
      <c r="DS246">
        <v>30.0002</v>
      </c>
      <c r="DT246">
        <v>31.709399999999999</v>
      </c>
      <c r="DU246">
        <v>31.746400000000001</v>
      </c>
      <c r="DV246">
        <v>20.947600000000001</v>
      </c>
      <c r="DW246">
        <v>20.732600000000001</v>
      </c>
      <c r="DX246">
        <v>43.201900000000002</v>
      </c>
      <c r="DY246">
        <v>26.444700000000001</v>
      </c>
      <c r="DZ246">
        <v>400</v>
      </c>
      <c r="EA246">
        <v>28.0001</v>
      </c>
      <c r="EB246">
        <v>100.173</v>
      </c>
      <c r="EC246">
        <v>100.553</v>
      </c>
    </row>
    <row r="247" spans="1:133" x14ac:dyDescent="0.35">
      <c r="A247">
        <v>231</v>
      </c>
      <c r="B247">
        <v>1584031930</v>
      </c>
      <c r="C247">
        <v>2353.9000000953702</v>
      </c>
      <c r="D247" t="s">
        <v>700</v>
      </c>
      <c r="E247" t="s">
        <v>701</v>
      </c>
      <c r="F247" t="s">
        <v>233</v>
      </c>
      <c r="G247">
        <v>20200312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1584031921.8064499</v>
      </c>
      <c r="O247">
        <f t="shared" si="129"/>
        <v>7.0900744665290818E-5</v>
      </c>
      <c r="P247">
        <f t="shared" si="130"/>
        <v>-0.12798965612585247</v>
      </c>
      <c r="Q247">
        <f t="shared" si="131"/>
        <v>400.17135483870999</v>
      </c>
      <c r="R247">
        <f t="shared" si="132"/>
        <v>420.69751681518267</v>
      </c>
      <c r="S247">
        <f t="shared" si="133"/>
        <v>41.917093770710586</v>
      </c>
      <c r="T247">
        <f t="shared" si="134"/>
        <v>39.871925872325811</v>
      </c>
      <c r="U247">
        <f t="shared" si="135"/>
        <v>7.7209434953194747E-3</v>
      </c>
      <c r="V247">
        <f t="shared" si="136"/>
        <v>2.2516153830162309</v>
      </c>
      <c r="W247">
        <f t="shared" si="137"/>
        <v>7.7062650009978089E-3</v>
      </c>
      <c r="X247">
        <f t="shared" si="138"/>
        <v>4.817732077862011E-3</v>
      </c>
      <c r="Y247">
        <f t="shared" si="139"/>
        <v>0</v>
      </c>
      <c r="Z247">
        <f t="shared" si="140"/>
        <v>27.706813301235837</v>
      </c>
      <c r="AA247">
        <f t="shared" si="141"/>
        <v>27.5053451612903</v>
      </c>
      <c r="AB247">
        <f t="shared" si="142"/>
        <v>3.6867759728627187</v>
      </c>
      <c r="AC247">
        <f t="shared" si="143"/>
        <v>74.952531501418775</v>
      </c>
      <c r="AD247">
        <f t="shared" si="144"/>
        <v>2.7999142793688363</v>
      </c>
      <c r="AE247">
        <f t="shared" si="145"/>
        <v>3.7355833395911877</v>
      </c>
      <c r="AF247">
        <f t="shared" si="146"/>
        <v>0.88686169349388244</v>
      </c>
      <c r="AG247">
        <f t="shared" si="147"/>
        <v>-3.1267228397393252</v>
      </c>
      <c r="AH247">
        <f t="shared" si="148"/>
        <v>27.307454408908125</v>
      </c>
      <c r="AI247">
        <f t="shared" si="149"/>
        <v>2.6335554091681743</v>
      </c>
      <c r="AJ247">
        <f t="shared" si="150"/>
        <v>26.814286978336973</v>
      </c>
      <c r="AK247">
        <v>-4.1227249887904299E-2</v>
      </c>
      <c r="AL247">
        <v>4.6281199704627601E-2</v>
      </c>
      <c r="AM247">
        <v>3.45810918075302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52443.957307439188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-0.12798965612585247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1584031921.8064499</v>
      </c>
      <c r="BY247">
        <v>400.17135483870999</v>
      </c>
      <c r="BZ247">
        <v>400.021935483871</v>
      </c>
      <c r="CA247">
        <v>28.1011129032258</v>
      </c>
      <c r="CB247">
        <v>27.997754838709699</v>
      </c>
      <c r="CC247">
        <v>400.017290322581</v>
      </c>
      <c r="CD247">
        <v>99.437151612903193</v>
      </c>
      <c r="CE247">
        <v>0.19997980645161301</v>
      </c>
      <c r="CF247">
        <v>27.730303225806502</v>
      </c>
      <c r="CG247">
        <v>27.5053451612903</v>
      </c>
      <c r="CH247">
        <v>999.9</v>
      </c>
      <c r="CI247">
        <v>0</v>
      </c>
      <c r="CJ247">
        <v>0</v>
      </c>
      <c r="CK247">
        <v>9998.4277419354803</v>
      </c>
      <c r="CL247">
        <v>0</v>
      </c>
      <c r="CM247">
        <v>0.21165100000000001</v>
      </c>
      <c r="CN247">
        <v>0</v>
      </c>
      <c r="CO247">
        <v>0</v>
      </c>
      <c r="CP247">
        <v>0</v>
      </c>
      <c r="CQ247">
        <v>0</v>
      </c>
      <c r="CR247">
        <v>1.0548387096774201</v>
      </c>
      <c r="CS247">
        <v>0</v>
      </c>
      <c r="CT247">
        <v>428.07741935483898</v>
      </c>
      <c r="CU247">
        <v>-1.4741935483871</v>
      </c>
      <c r="CV247">
        <v>38.125</v>
      </c>
      <c r="CW247">
        <v>43.283999999999999</v>
      </c>
      <c r="CX247">
        <v>40.653032258064499</v>
      </c>
      <c r="CY247">
        <v>42.116870967741903</v>
      </c>
      <c r="CZ247">
        <v>39.048000000000002</v>
      </c>
      <c r="DA247">
        <v>0</v>
      </c>
      <c r="DB247">
        <v>0</v>
      </c>
      <c r="DC247">
        <v>0</v>
      </c>
      <c r="DD247">
        <v>14931.7000000477</v>
      </c>
      <c r="DE247">
        <v>1.6346153846153799</v>
      </c>
      <c r="DF247">
        <v>23.435897176599699</v>
      </c>
      <c r="DG247">
        <v>-841.75042583635502</v>
      </c>
      <c r="DH247">
        <v>425.63076923076898</v>
      </c>
      <c r="DI247">
        <v>15</v>
      </c>
      <c r="DJ247">
        <v>100</v>
      </c>
      <c r="DK247">
        <v>100</v>
      </c>
      <c r="DL247">
        <v>1.976</v>
      </c>
      <c r="DM247">
        <v>0.32300000000000001</v>
      </c>
      <c r="DN247">
        <v>2</v>
      </c>
      <c r="DO247">
        <v>403.08600000000001</v>
      </c>
      <c r="DP247">
        <v>597.79999999999995</v>
      </c>
      <c r="DQ247">
        <v>26.434999999999999</v>
      </c>
      <c r="DR247">
        <v>31.762499999999999</v>
      </c>
      <c r="DS247">
        <v>30.0002</v>
      </c>
      <c r="DT247">
        <v>31.7134</v>
      </c>
      <c r="DU247">
        <v>31.7499</v>
      </c>
      <c r="DV247">
        <v>20.9435</v>
      </c>
      <c r="DW247">
        <v>20.732600000000001</v>
      </c>
      <c r="DX247">
        <v>43.201900000000002</v>
      </c>
      <c r="DY247">
        <v>26.4312</v>
      </c>
      <c r="DZ247">
        <v>400</v>
      </c>
      <c r="EA247">
        <v>28.0001</v>
      </c>
      <c r="EB247">
        <v>100.17400000000001</v>
      </c>
      <c r="EC247">
        <v>100.553</v>
      </c>
    </row>
    <row r="248" spans="1:133" x14ac:dyDescent="0.35">
      <c r="A248">
        <v>232</v>
      </c>
      <c r="B248">
        <v>1584031940</v>
      </c>
      <c r="C248">
        <v>2363.9000000953702</v>
      </c>
      <c r="D248" t="s">
        <v>702</v>
      </c>
      <c r="E248" t="s">
        <v>703</v>
      </c>
      <c r="F248" t="s">
        <v>233</v>
      </c>
      <c r="G248">
        <v>20200312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1584031931.8064499</v>
      </c>
      <c r="O248">
        <f t="shared" si="129"/>
        <v>6.9404038574719863E-5</v>
      </c>
      <c r="P248">
        <f t="shared" si="130"/>
        <v>-0.11011721926670903</v>
      </c>
      <c r="Q248">
        <f t="shared" si="131"/>
        <v>400.13361290322598</v>
      </c>
      <c r="R248">
        <f t="shared" si="132"/>
        <v>417.4626877070628</v>
      </c>
      <c r="S248">
        <f t="shared" si="133"/>
        <v>41.594745247721526</v>
      </c>
      <c r="T248">
        <f t="shared" si="134"/>
        <v>39.868127580874877</v>
      </c>
      <c r="U248">
        <f t="shared" si="135"/>
        <v>7.5595941850775767E-3</v>
      </c>
      <c r="V248">
        <f t="shared" si="136"/>
        <v>2.2521639248841447</v>
      </c>
      <c r="W248">
        <f t="shared" si="137"/>
        <v>7.5455255884247976E-3</v>
      </c>
      <c r="X248">
        <f t="shared" si="138"/>
        <v>4.7172152927378195E-3</v>
      </c>
      <c r="Y248">
        <f t="shared" si="139"/>
        <v>0</v>
      </c>
      <c r="Z248">
        <f t="shared" si="140"/>
        <v>27.70982078037586</v>
      </c>
      <c r="AA248">
        <f t="shared" si="141"/>
        <v>27.5059677419355</v>
      </c>
      <c r="AB248">
        <f t="shared" si="142"/>
        <v>3.6869102775299814</v>
      </c>
      <c r="AC248">
        <f t="shared" si="143"/>
        <v>74.951337635702544</v>
      </c>
      <c r="AD248">
        <f t="shared" si="144"/>
        <v>2.8002796393905869</v>
      </c>
      <c r="AE248">
        <f t="shared" si="145"/>
        <v>3.7361303049736279</v>
      </c>
      <c r="AF248">
        <f t="shared" si="146"/>
        <v>0.88663063813939447</v>
      </c>
      <c r="AG248">
        <f t="shared" si="147"/>
        <v>-3.0607181011451461</v>
      </c>
      <c r="AH248">
        <f t="shared" si="148"/>
        <v>27.542844182688007</v>
      </c>
      <c r="AI248">
        <f t="shared" si="149"/>
        <v>2.6556511151632591</v>
      </c>
      <c r="AJ248">
        <f t="shared" si="150"/>
        <v>27.137777196706121</v>
      </c>
      <c r="AK248">
        <v>-4.1242028653067198E-2</v>
      </c>
      <c r="AL248">
        <v>4.6297790163213899E-2</v>
      </c>
      <c r="AM248">
        <v>3.4590902154152801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52461.549257148246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-0.11011721926670903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1584031931.8064499</v>
      </c>
      <c r="BY248">
        <v>400.13361290322598</v>
      </c>
      <c r="BZ248">
        <v>400.01009677419398</v>
      </c>
      <c r="CA248">
        <v>28.104806451612902</v>
      </c>
      <c r="CB248">
        <v>28.0036290322581</v>
      </c>
      <c r="CC248">
        <v>400.01090322580598</v>
      </c>
      <c r="CD248">
        <v>99.437067741935493</v>
      </c>
      <c r="CE248">
        <v>0.19996922580645199</v>
      </c>
      <c r="CF248">
        <v>27.7328096774194</v>
      </c>
      <c r="CG248">
        <v>27.5059677419355</v>
      </c>
      <c r="CH248">
        <v>999.9</v>
      </c>
      <c r="CI248">
        <v>0</v>
      </c>
      <c r="CJ248">
        <v>0</v>
      </c>
      <c r="CK248">
        <v>10002.0203225806</v>
      </c>
      <c r="CL248">
        <v>0</v>
      </c>
      <c r="CM248">
        <v>0.21165100000000001</v>
      </c>
      <c r="CN248">
        <v>0</v>
      </c>
      <c r="CO248">
        <v>0</v>
      </c>
      <c r="CP248">
        <v>0</v>
      </c>
      <c r="CQ248">
        <v>0</v>
      </c>
      <c r="CR248">
        <v>3.8451612903225798</v>
      </c>
      <c r="CS248">
        <v>0</v>
      </c>
      <c r="CT248">
        <v>265.43548387096803</v>
      </c>
      <c r="CU248">
        <v>-1.88709677419355</v>
      </c>
      <c r="CV248">
        <v>38.128999999999998</v>
      </c>
      <c r="CW248">
        <v>43.298000000000002</v>
      </c>
      <c r="CX248">
        <v>40.6591290322581</v>
      </c>
      <c r="CY248">
        <v>42.128999999999998</v>
      </c>
      <c r="CZ248">
        <v>39.04</v>
      </c>
      <c r="DA248">
        <v>0</v>
      </c>
      <c r="DB248">
        <v>0</v>
      </c>
      <c r="DC248">
        <v>0</v>
      </c>
      <c r="DD248">
        <v>14941.9000000954</v>
      </c>
      <c r="DE248">
        <v>4.2038461538461496</v>
      </c>
      <c r="DF248">
        <v>-1.1726495748119199</v>
      </c>
      <c r="DG248">
        <v>-800.45470087702995</v>
      </c>
      <c r="DH248">
        <v>247.18846153846201</v>
      </c>
      <c r="DI248">
        <v>15</v>
      </c>
      <c r="DJ248">
        <v>100</v>
      </c>
      <c r="DK248">
        <v>100</v>
      </c>
      <c r="DL248">
        <v>1.976</v>
      </c>
      <c r="DM248">
        <v>0.32300000000000001</v>
      </c>
      <c r="DN248">
        <v>2</v>
      </c>
      <c r="DO248">
        <v>403.05900000000003</v>
      </c>
      <c r="DP248">
        <v>597.94299999999998</v>
      </c>
      <c r="DQ248">
        <v>26.4237</v>
      </c>
      <c r="DR248">
        <v>31.765999999999998</v>
      </c>
      <c r="DS248">
        <v>30.000299999999999</v>
      </c>
      <c r="DT248">
        <v>31.7178</v>
      </c>
      <c r="DU248">
        <v>31.755400000000002</v>
      </c>
      <c r="DV248">
        <v>20.944700000000001</v>
      </c>
      <c r="DW248">
        <v>20.732600000000001</v>
      </c>
      <c r="DX248">
        <v>43.201900000000002</v>
      </c>
      <c r="DY248">
        <v>26.420999999999999</v>
      </c>
      <c r="DZ248">
        <v>400</v>
      </c>
      <c r="EA248">
        <v>28.0001</v>
      </c>
      <c r="EB248">
        <v>100.17100000000001</v>
      </c>
      <c r="EC248">
        <v>100.55</v>
      </c>
    </row>
    <row r="249" spans="1:133" x14ac:dyDescent="0.35">
      <c r="A249">
        <v>233</v>
      </c>
      <c r="B249">
        <v>1584031950</v>
      </c>
      <c r="C249">
        <v>2373.9000000953702</v>
      </c>
      <c r="D249" t="s">
        <v>704</v>
      </c>
      <c r="E249" t="s">
        <v>705</v>
      </c>
      <c r="F249" t="s">
        <v>233</v>
      </c>
      <c r="G249">
        <v>20200312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1584031941.8064499</v>
      </c>
      <c r="O249">
        <f t="shared" si="129"/>
        <v>7.114069465103644E-5</v>
      </c>
      <c r="P249">
        <f t="shared" si="130"/>
        <v>-0.10995187482540177</v>
      </c>
      <c r="Q249">
        <f t="shared" si="131"/>
        <v>400.10912903225801</v>
      </c>
      <c r="R249">
        <f t="shared" si="132"/>
        <v>416.83092002250407</v>
      </c>
      <c r="S249">
        <f t="shared" si="133"/>
        <v>41.531866631912735</v>
      </c>
      <c r="T249">
        <f t="shared" si="134"/>
        <v>39.865754163058163</v>
      </c>
      <c r="U249">
        <f t="shared" si="135"/>
        <v>7.7528015782596929E-3</v>
      </c>
      <c r="V249">
        <f t="shared" si="136"/>
        <v>2.2525971740268513</v>
      </c>
      <c r="W249">
        <f t="shared" si="137"/>
        <v>7.7380082640214837E-3</v>
      </c>
      <c r="X249">
        <f t="shared" si="138"/>
        <v>4.8375819063629626E-3</v>
      </c>
      <c r="Y249">
        <f t="shared" si="139"/>
        <v>0</v>
      </c>
      <c r="Z249">
        <f t="shared" si="140"/>
        <v>27.711323912565778</v>
      </c>
      <c r="AA249">
        <f t="shared" si="141"/>
        <v>27.506</v>
      </c>
      <c r="AB249">
        <f t="shared" si="142"/>
        <v>3.6869172364373703</v>
      </c>
      <c r="AC249">
        <f t="shared" si="143"/>
        <v>74.953727122552976</v>
      </c>
      <c r="AD249">
        <f t="shared" si="144"/>
        <v>2.8007082214412304</v>
      </c>
      <c r="AE249">
        <f t="shared" si="145"/>
        <v>3.7365829945480056</v>
      </c>
      <c r="AF249">
        <f t="shared" si="146"/>
        <v>0.88620901499613991</v>
      </c>
      <c r="AG249">
        <f t="shared" si="147"/>
        <v>-3.1373046341107069</v>
      </c>
      <c r="AH249">
        <f t="shared" si="148"/>
        <v>27.796119371635829</v>
      </c>
      <c r="AI249">
        <f t="shared" si="149"/>
        <v>2.6795843377033712</v>
      </c>
      <c r="AJ249">
        <f t="shared" si="150"/>
        <v>27.338399075228494</v>
      </c>
      <c r="AK249">
        <v>-4.1253703518955097E-2</v>
      </c>
      <c r="AL249">
        <v>4.6310896222947498E-2</v>
      </c>
      <c r="AM249">
        <v>3.4598651233715501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52475.433415735744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-0.10995187482540177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1584031941.8064499</v>
      </c>
      <c r="BY249">
        <v>400.10912903225801</v>
      </c>
      <c r="BZ249">
        <v>399.98690322580597</v>
      </c>
      <c r="CA249">
        <v>28.1090612903226</v>
      </c>
      <c r="CB249">
        <v>28.0053548387097</v>
      </c>
      <c r="CC249">
        <v>400.01945161290303</v>
      </c>
      <c r="CD249">
        <v>99.437229032258102</v>
      </c>
      <c r="CE249">
        <v>0.199973096774194</v>
      </c>
      <c r="CF249">
        <v>27.7348838709677</v>
      </c>
      <c r="CG249">
        <v>27.506</v>
      </c>
      <c r="CH249">
        <v>999.9</v>
      </c>
      <c r="CI249">
        <v>0</v>
      </c>
      <c r="CJ249">
        <v>0</v>
      </c>
      <c r="CK249">
        <v>10004.835483871</v>
      </c>
      <c r="CL249">
        <v>0</v>
      </c>
      <c r="CM249">
        <v>0.21165100000000001</v>
      </c>
      <c r="CN249">
        <v>0</v>
      </c>
      <c r="CO249">
        <v>0</v>
      </c>
      <c r="CP249">
        <v>0</v>
      </c>
      <c r="CQ249">
        <v>0</v>
      </c>
      <c r="CR249">
        <v>4.3161290322580603</v>
      </c>
      <c r="CS249">
        <v>0</v>
      </c>
      <c r="CT249">
        <v>198.93870967741901</v>
      </c>
      <c r="CU249">
        <v>-2.0096774193548401</v>
      </c>
      <c r="CV249">
        <v>38.125</v>
      </c>
      <c r="CW249">
        <v>43.304000000000002</v>
      </c>
      <c r="CX249">
        <v>40.657096774193498</v>
      </c>
      <c r="CY249">
        <v>42.143000000000001</v>
      </c>
      <c r="CZ249">
        <v>39.045999999999999</v>
      </c>
      <c r="DA249">
        <v>0</v>
      </c>
      <c r="DB249">
        <v>0</v>
      </c>
      <c r="DC249">
        <v>0</v>
      </c>
      <c r="DD249">
        <v>14952.1000001431</v>
      </c>
      <c r="DE249">
        <v>4.4346153846153804</v>
      </c>
      <c r="DF249">
        <v>-26.376068217233101</v>
      </c>
      <c r="DG249">
        <v>132.60170938969699</v>
      </c>
      <c r="DH249">
        <v>199.507692307692</v>
      </c>
      <c r="DI249">
        <v>15</v>
      </c>
      <c r="DJ249">
        <v>100</v>
      </c>
      <c r="DK249">
        <v>100</v>
      </c>
      <c r="DL249">
        <v>1.976</v>
      </c>
      <c r="DM249">
        <v>0.32300000000000001</v>
      </c>
      <c r="DN249">
        <v>2</v>
      </c>
      <c r="DO249">
        <v>403.09899999999999</v>
      </c>
      <c r="DP249">
        <v>597.88099999999997</v>
      </c>
      <c r="DQ249">
        <v>26.4133</v>
      </c>
      <c r="DR249">
        <v>31.7714</v>
      </c>
      <c r="DS249">
        <v>30.000299999999999</v>
      </c>
      <c r="DT249">
        <v>31.722000000000001</v>
      </c>
      <c r="DU249">
        <v>31.759699999999999</v>
      </c>
      <c r="DV249">
        <v>20.947099999999999</v>
      </c>
      <c r="DW249">
        <v>20.732600000000001</v>
      </c>
      <c r="DX249">
        <v>43.201900000000002</v>
      </c>
      <c r="DY249">
        <v>26.4087</v>
      </c>
      <c r="DZ249">
        <v>400</v>
      </c>
      <c r="EA249">
        <v>28.0001</v>
      </c>
      <c r="EB249">
        <v>100.17</v>
      </c>
      <c r="EC249">
        <v>100.545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2020-03-12T11:52:43Z</dcterms:created>
  <dcterms:modified xsi:type="dcterms:W3CDTF">2020-05-14T19:00:39Z</dcterms:modified>
</cp:coreProperties>
</file>