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79AFA325-F125-4508-9CCA-7FA5652BB92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6-06-30-bern1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W3" i="1"/>
  <c r="CC3" i="1" s="1"/>
  <c r="Y3" i="1"/>
  <c r="Z3" i="1"/>
  <c r="AA3" i="1"/>
  <c r="AI3" i="1"/>
  <c r="AK3" i="1" s="1"/>
  <c r="BH3" i="1"/>
  <c r="F3" i="1" s="1"/>
  <c r="BJ3" i="1"/>
  <c r="BK3" i="1"/>
  <c r="BL3" i="1"/>
  <c r="BQ3" i="1"/>
  <c r="BR3" i="1" s="1"/>
  <c r="BT3" i="1"/>
  <c r="CB3" i="1"/>
  <c r="P3" i="1" s="1"/>
  <c r="CD3" i="1"/>
  <c r="Q3" i="1" s="1"/>
  <c r="CE3" i="1"/>
  <c r="CF3" i="1"/>
  <c r="R4" i="1"/>
  <c r="W4" i="1"/>
  <c r="CC4" i="1" s="1"/>
  <c r="Y4" i="1"/>
  <c r="Z4" i="1"/>
  <c r="AA4" i="1"/>
  <c r="AI4" i="1"/>
  <c r="AK4" i="1" s="1"/>
  <c r="BH4" i="1"/>
  <c r="BI4" i="1" s="1"/>
  <c r="AE4" i="1" s="1"/>
  <c r="BJ4" i="1"/>
  <c r="BK4" i="1"/>
  <c r="BL4" i="1"/>
  <c r="BQ4" i="1"/>
  <c r="BR4" i="1" s="1"/>
  <c r="BT4" i="1"/>
  <c r="CB4" i="1"/>
  <c r="P4" i="1" s="1"/>
  <c r="CD4" i="1"/>
  <c r="Q4" i="1" s="1"/>
  <c r="CE4" i="1"/>
  <c r="CF4" i="1"/>
  <c r="R5" i="1"/>
  <c r="W5" i="1"/>
  <c r="CC5" i="1" s="1"/>
  <c r="Y5" i="1"/>
  <c r="Z5" i="1"/>
  <c r="AA5" i="1"/>
  <c r="AI5" i="1"/>
  <c r="AK5" i="1" s="1"/>
  <c r="BH5" i="1"/>
  <c r="F5" i="1" s="1"/>
  <c r="BJ5" i="1"/>
  <c r="BK5" i="1"/>
  <c r="BL5" i="1"/>
  <c r="BQ5" i="1"/>
  <c r="BR5" i="1" s="1"/>
  <c r="BT5" i="1"/>
  <c r="CB5" i="1"/>
  <c r="P5" i="1" s="1"/>
  <c r="CD5" i="1"/>
  <c r="Q5" i="1" s="1"/>
  <c r="CE5" i="1"/>
  <c r="CF5" i="1"/>
  <c r="R6" i="1"/>
  <c r="W6" i="1"/>
  <c r="CC6" i="1" s="1"/>
  <c r="Y6" i="1"/>
  <c r="Z6" i="1"/>
  <c r="AA6" i="1"/>
  <c r="AI6" i="1"/>
  <c r="AK6" i="1" s="1"/>
  <c r="BH6" i="1"/>
  <c r="BI6" i="1" s="1"/>
  <c r="AE6" i="1" s="1"/>
  <c r="BJ6" i="1"/>
  <c r="BK6" i="1"/>
  <c r="BL6" i="1"/>
  <c r="BQ6" i="1"/>
  <c r="BR6" i="1" s="1"/>
  <c r="BT6" i="1"/>
  <c r="CB6" i="1"/>
  <c r="P6" i="1" s="1"/>
  <c r="CD6" i="1"/>
  <c r="Q6" i="1" s="1"/>
  <c r="CE6" i="1"/>
  <c r="CF6" i="1"/>
  <c r="R7" i="1"/>
  <c r="W7" i="1"/>
  <c r="CC7" i="1" s="1"/>
  <c r="Y7" i="1"/>
  <c r="Z7" i="1"/>
  <c r="AA7" i="1"/>
  <c r="AI7" i="1"/>
  <c r="AK7" i="1" s="1"/>
  <c r="BH7" i="1"/>
  <c r="F7" i="1" s="1"/>
  <c r="BJ7" i="1"/>
  <c r="BK7" i="1"/>
  <c r="BL7" i="1"/>
  <c r="BQ7" i="1"/>
  <c r="BR7" i="1" s="1"/>
  <c r="BT7" i="1"/>
  <c r="CB7" i="1"/>
  <c r="P7" i="1" s="1"/>
  <c r="CD7" i="1"/>
  <c r="Q7" i="1" s="1"/>
  <c r="CE7" i="1"/>
  <c r="CF7" i="1"/>
  <c r="R8" i="1"/>
  <c r="W8" i="1"/>
  <c r="CC8" i="1" s="1"/>
  <c r="Y8" i="1"/>
  <c r="Z8" i="1"/>
  <c r="AA8" i="1"/>
  <c r="AI8" i="1"/>
  <c r="AK8" i="1" s="1"/>
  <c r="BH8" i="1"/>
  <c r="BI8" i="1" s="1"/>
  <c r="AE8" i="1" s="1"/>
  <c r="BJ8" i="1"/>
  <c r="BK8" i="1"/>
  <c r="BL8" i="1"/>
  <c r="BQ8" i="1"/>
  <c r="BR8" i="1" s="1"/>
  <c r="BT8" i="1"/>
  <c r="CB8" i="1"/>
  <c r="P8" i="1" s="1"/>
  <c r="CD8" i="1"/>
  <c r="Q8" i="1" s="1"/>
  <c r="CE8" i="1"/>
  <c r="CF8" i="1"/>
  <c r="R9" i="1"/>
  <c r="W9" i="1"/>
  <c r="CC9" i="1" s="1"/>
  <c r="Y9" i="1"/>
  <c r="Z9" i="1"/>
  <c r="AA9" i="1"/>
  <c r="AI9" i="1"/>
  <c r="AK9" i="1" s="1"/>
  <c r="BH9" i="1"/>
  <c r="F9" i="1" s="1"/>
  <c r="BJ9" i="1"/>
  <c r="BK9" i="1"/>
  <c r="BL9" i="1"/>
  <c r="BQ9" i="1"/>
  <c r="BR9" i="1" s="1"/>
  <c r="BT9" i="1"/>
  <c r="CB9" i="1"/>
  <c r="P9" i="1" s="1"/>
  <c r="CD9" i="1"/>
  <c r="Q9" i="1" s="1"/>
  <c r="CE9" i="1"/>
  <c r="CF9" i="1"/>
  <c r="R10" i="1"/>
  <c r="W10" i="1"/>
  <c r="CC10" i="1" s="1"/>
  <c r="Y10" i="1"/>
  <c r="Z10" i="1"/>
  <c r="AA10" i="1"/>
  <c r="AI10" i="1"/>
  <c r="AK10" i="1" s="1"/>
  <c r="BH10" i="1"/>
  <c r="BI10" i="1" s="1"/>
  <c r="AE10" i="1" s="1"/>
  <c r="BJ10" i="1"/>
  <c r="BK10" i="1"/>
  <c r="BL10" i="1"/>
  <c r="BQ10" i="1"/>
  <c r="BR10" i="1" s="1"/>
  <c r="BT10" i="1"/>
  <c r="CB10" i="1"/>
  <c r="P10" i="1" s="1"/>
  <c r="CD10" i="1"/>
  <c r="Q10" i="1" s="1"/>
  <c r="CE10" i="1"/>
  <c r="CF10" i="1"/>
  <c r="R11" i="1"/>
  <c r="W11" i="1"/>
  <c r="CC11" i="1" s="1"/>
  <c r="Y11" i="1"/>
  <c r="Z11" i="1"/>
  <c r="AA11" i="1"/>
  <c r="AI11" i="1"/>
  <c r="AK11" i="1" s="1"/>
  <c r="BH11" i="1"/>
  <c r="F11" i="1" s="1"/>
  <c r="BJ11" i="1"/>
  <c r="BK11" i="1"/>
  <c r="BL11" i="1"/>
  <c r="BQ11" i="1"/>
  <c r="BR11" i="1" s="1"/>
  <c r="BT11" i="1"/>
  <c r="CB11" i="1"/>
  <c r="P11" i="1" s="1"/>
  <c r="CD11" i="1"/>
  <c r="Q11" i="1" s="1"/>
  <c r="CE11" i="1"/>
  <c r="CF11" i="1"/>
  <c r="R12" i="1"/>
  <c r="W12" i="1"/>
  <c r="CC12" i="1" s="1"/>
  <c r="Y12" i="1"/>
  <c r="Z12" i="1"/>
  <c r="AA12" i="1"/>
  <c r="AI12" i="1"/>
  <c r="AK12" i="1" s="1"/>
  <c r="BH12" i="1"/>
  <c r="BI12" i="1" s="1"/>
  <c r="AE12" i="1" s="1"/>
  <c r="BJ12" i="1"/>
  <c r="BK12" i="1"/>
  <c r="BL12" i="1"/>
  <c r="BQ12" i="1"/>
  <c r="BR12" i="1" s="1"/>
  <c r="BT12" i="1"/>
  <c r="CB12" i="1"/>
  <c r="P12" i="1" s="1"/>
  <c r="CD12" i="1"/>
  <c r="Q12" i="1" s="1"/>
  <c r="CE12" i="1"/>
  <c r="CF12" i="1"/>
  <c r="R13" i="1"/>
  <c r="W13" i="1"/>
  <c r="CC13" i="1" s="1"/>
  <c r="Y13" i="1"/>
  <c r="Z13" i="1"/>
  <c r="AA13" i="1"/>
  <c r="AI13" i="1"/>
  <c r="AK13" i="1" s="1"/>
  <c r="BH13" i="1"/>
  <c r="BJ13" i="1"/>
  <c r="BK13" i="1"/>
  <c r="BL13" i="1"/>
  <c r="BQ13" i="1"/>
  <c r="BR13" i="1" s="1"/>
  <c r="BT13" i="1"/>
  <c r="CB13" i="1"/>
  <c r="P13" i="1" s="1"/>
  <c r="CD13" i="1"/>
  <c r="Q13" i="1" s="1"/>
  <c r="CE13" i="1"/>
  <c r="CF13" i="1"/>
  <c r="R14" i="1"/>
  <c r="W14" i="1"/>
  <c r="CC14" i="1" s="1"/>
  <c r="Y14" i="1"/>
  <c r="Z14" i="1"/>
  <c r="AA14" i="1"/>
  <c r="AI14" i="1"/>
  <c r="AK14" i="1" s="1"/>
  <c r="BH14" i="1"/>
  <c r="F14" i="1" s="1"/>
  <c r="BJ14" i="1"/>
  <c r="BK14" i="1"/>
  <c r="BL14" i="1"/>
  <c r="BQ14" i="1"/>
  <c r="BR14" i="1" s="1"/>
  <c r="BT14" i="1"/>
  <c r="CB14" i="1"/>
  <c r="P14" i="1" s="1"/>
  <c r="CD14" i="1"/>
  <c r="Q14" i="1" s="1"/>
  <c r="CE14" i="1"/>
  <c r="CF14" i="1"/>
  <c r="R15" i="1"/>
  <c r="W15" i="1"/>
  <c r="CC15" i="1" s="1"/>
  <c r="Y15" i="1"/>
  <c r="Z15" i="1"/>
  <c r="AA15" i="1"/>
  <c r="AI15" i="1"/>
  <c r="AK15" i="1" s="1"/>
  <c r="BH15" i="1"/>
  <c r="BJ15" i="1"/>
  <c r="BK15" i="1"/>
  <c r="BL15" i="1"/>
  <c r="BQ15" i="1"/>
  <c r="BR15" i="1" s="1"/>
  <c r="BT15" i="1"/>
  <c r="CB15" i="1"/>
  <c r="P15" i="1" s="1"/>
  <c r="CD15" i="1"/>
  <c r="Q15" i="1" s="1"/>
  <c r="CE15" i="1"/>
  <c r="CF15" i="1"/>
  <c r="R16" i="1"/>
  <c r="W16" i="1"/>
  <c r="CC16" i="1" s="1"/>
  <c r="Y16" i="1"/>
  <c r="Z16" i="1"/>
  <c r="AA16" i="1"/>
  <c r="AI16" i="1"/>
  <c r="AK16" i="1" s="1"/>
  <c r="BH16" i="1"/>
  <c r="F16" i="1" s="1"/>
  <c r="BJ16" i="1"/>
  <c r="BK16" i="1"/>
  <c r="BL16" i="1"/>
  <c r="BQ16" i="1"/>
  <c r="BR16" i="1" s="1"/>
  <c r="BT16" i="1"/>
  <c r="CB16" i="1"/>
  <c r="P16" i="1" s="1"/>
  <c r="CD16" i="1"/>
  <c r="Q16" i="1" s="1"/>
  <c r="CE16" i="1"/>
  <c r="CF16" i="1"/>
  <c r="R17" i="1"/>
  <c r="W17" i="1"/>
  <c r="CC17" i="1" s="1"/>
  <c r="Y17" i="1"/>
  <c r="Z17" i="1"/>
  <c r="AA17" i="1"/>
  <c r="AI17" i="1"/>
  <c r="AK17" i="1" s="1"/>
  <c r="BH17" i="1"/>
  <c r="BI17" i="1" s="1"/>
  <c r="BJ17" i="1"/>
  <c r="BK17" i="1"/>
  <c r="BL17" i="1"/>
  <c r="BQ17" i="1"/>
  <c r="BR17" i="1" s="1"/>
  <c r="BT17" i="1"/>
  <c r="CB17" i="1"/>
  <c r="P17" i="1" s="1"/>
  <c r="CD17" i="1"/>
  <c r="Q17" i="1" s="1"/>
  <c r="CE17" i="1"/>
  <c r="CF17" i="1"/>
  <c r="R18" i="1"/>
  <c r="W18" i="1"/>
  <c r="Y18" i="1"/>
  <c r="Z18" i="1"/>
  <c r="AA18" i="1"/>
  <c r="AI18" i="1"/>
  <c r="AK18" i="1" s="1"/>
  <c r="BH18" i="1"/>
  <c r="F18" i="1" s="1"/>
  <c r="BJ18" i="1"/>
  <c r="BK18" i="1"/>
  <c r="BL18" i="1"/>
  <c r="BQ18" i="1"/>
  <c r="BR18" i="1" s="1"/>
  <c r="BT18" i="1"/>
  <c r="CB18" i="1"/>
  <c r="P18" i="1" s="1"/>
  <c r="CD18" i="1"/>
  <c r="Q18" i="1" s="1"/>
  <c r="CE18" i="1"/>
  <c r="CF18" i="1"/>
  <c r="R19" i="1"/>
  <c r="W19" i="1"/>
  <c r="CC19" i="1" s="1"/>
  <c r="Y19" i="1"/>
  <c r="Z19" i="1"/>
  <c r="AA19" i="1"/>
  <c r="AI19" i="1"/>
  <c r="AK19" i="1" s="1"/>
  <c r="BH19" i="1"/>
  <c r="BI19" i="1" s="1"/>
  <c r="AE19" i="1" s="1"/>
  <c r="BJ19" i="1"/>
  <c r="BK19" i="1"/>
  <c r="BL19" i="1"/>
  <c r="BQ19" i="1"/>
  <c r="BR19" i="1" s="1"/>
  <c r="BT19" i="1"/>
  <c r="CB19" i="1"/>
  <c r="P19" i="1" s="1"/>
  <c r="CD19" i="1"/>
  <c r="Q19" i="1" s="1"/>
  <c r="CE19" i="1"/>
  <c r="CF19" i="1"/>
  <c r="R20" i="1"/>
  <c r="W20" i="1"/>
  <c r="CC20" i="1" s="1"/>
  <c r="Y20" i="1"/>
  <c r="Z20" i="1"/>
  <c r="AA20" i="1"/>
  <c r="AI20" i="1"/>
  <c r="BH20" i="1"/>
  <c r="F20" i="1" s="1"/>
  <c r="BJ20" i="1"/>
  <c r="BK20" i="1"/>
  <c r="BL20" i="1"/>
  <c r="BQ20" i="1"/>
  <c r="BR20" i="1" s="1"/>
  <c r="BT20" i="1"/>
  <c r="CB20" i="1"/>
  <c r="P20" i="1" s="1"/>
  <c r="CD20" i="1"/>
  <c r="Q20" i="1" s="1"/>
  <c r="CE20" i="1"/>
  <c r="CF20" i="1"/>
  <c r="R21" i="1"/>
  <c r="W21" i="1"/>
  <c r="CC21" i="1" s="1"/>
  <c r="Y21" i="1"/>
  <c r="Z21" i="1"/>
  <c r="AA21" i="1"/>
  <c r="AI21" i="1"/>
  <c r="AK21" i="1" s="1"/>
  <c r="BH21" i="1"/>
  <c r="BI21" i="1" s="1"/>
  <c r="BJ21" i="1"/>
  <c r="BK21" i="1"/>
  <c r="BL21" i="1"/>
  <c r="BQ21" i="1"/>
  <c r="BR21" i="1" s="1"/>
  <c r="BT21" i="1"/>
  <c r="CB21" i="1"/>
  <c r="P21" i="1" s="1"/>
  <c r="CD21" i="1"/>
  <c r="Q21" i="1" s="1"/>
  <c r="CE21" i="1"/>
  <c r="CF21" i="1"/>
  <c r="R22" i="1"/>
  <c r="W22" i="1"/>
  <c r="CC22" i="1" s="1"/>
  <c r="Y22" i="1"/>
  <c r="Z22" i="1"/>
  <c r="AA22" i="1"/>
  <c r="AI22" i="1"/>
  <c r="AK22" i="1" s="1"/>
  <c r="BH22" i="1"/>
  <c r="F22" i="1" s="1"/>
  <c r="BJ22" i="1"/>
  <c r="BK22" i="1"/>
  <c r="BL22" i="1"/>
  <c r="BQ22" i="1"/>
  <c r="BR22" i="1" s="1"/>
  <c r="BT22" i="1"/>
  <c r="CB22" i="1"/>
  <c r="P22" i="1" s="1"/>
  <c r="CD22" i="1"/>
  <c r="Q22" i="1" s="1"/>
  <c r="CE22" i="1"/>
  <c r="CF22" i="1"/>
  <c r="R23" i="1"/>
  <c r="W23" i="1"/>
  <c r="CC23" i="1" s="1"/>
  <c r="Y23" i="1"/>
  <c r="Z23" i="1"/>
  <c r="AA23" i="1"/>
  <c r="AI23" i="1"/>
  <c r="AK23" i="1" s="1"/>
  <c r="BH23" i="1"/>
  <c r="BI23" i="1" s="1"/>
  <c r="BJ23" i="1"/>
  <c r="BK23" i="1"/>
  <c r="BL23" i="1"/>
  <c r="BQ23" i="1"/>
  <c r="BR23" i="1" s="1"/>
  <c r="BT23" i="1"/>
  <c r="CB23" i="1"/>
  <c r="P23" i="1" s="1"/>
  <c r="CD23" i="1"/>
  <c r="Q23" i="1" s="1"/>
  <c r="CE23" i="1"/>
  <c r="CF23" i="1"/>
  <c r="R24" i="1"/>
  <c r="W24" i="1"/>
  <c r="CC24" i="1" s="1"/>
  <c r="Y24" i="1"/>
  <c r="Z24" i="1"/>
  <c r="AA24" i="1"/>
  <c r="AI24" i="1"/>
  <c r="AK24" i="1" s="1"/>
  <c r="BH24" i="1"/>
  <c r="F24" i="1" s="1"/>
  <c r="BJ24" i="1"/>
  <c r="BK24" i="1"/>
  <c r="BL24" i="1"/>
  <c r="BQ24" i="1"/>
  <c r="BR24" i="1" s="1"/>
  <c r="BT24" i="1"/>
  <c r="CB24" i="1"/>
  <c r="P24" i="1" s="1"/>
  <c r="CD24" i="1"/>
  <c r="Q24" i="1" s="1"/>
  <c r="CE24" i="1"/>
  <c r="CF24" i="1"/>
  <c r="R25" i="1"/>
  <c r="W25" i="1"/>
  <c r="CC25" i="1" s="1"/>
  <c r="Y25" i="1"/>
  <c r="Z25" i="1"/>
  <c r="AA25" i="1"/>
  <c r="AI25" i="1"/>
  <c r="AK25" i="1" s="1"/>
  <c r="BH25" i="1"/>
  <c r="BJ25" i="1"/>
  <c r="BK25" i="1"/>
  <c r="BL25" i="1"/>
  <c r="BQ25" i="1"/>
  <c r="BR25" i="1" s="1"/>
  <c r="BT25" i="1"/>
  <c r="CB25" i="1"/>
  <c r="P25" i="1" s="1"/>
  <c r="CD25" i="1"/>
  <c r="Q25" i="1" s="1"/>
  <c r="CE25" i="1"/>
  <c r="CF25" i="1"/>
  <c r="R26" i="1"/>
  <c r="W26" i="1"/>
  <c r="Y26" i="1"/>
  <c r="Z26" i="1"/>
  <c r="AA26" i="1"/>
  <c r="AI26" i="1"/>
  <c r="AK26" i="1" s="1"/>
  <c r="BH26" i="1"/>
  <c r="F26" i="1" s="1"/>
  <c r="BJ26" i="1"/>
  <c r="BK26" i="1"/>
  <c r="BL26" i="1"/>
  <c r="BQ26" i="1"/>
  <c r="BR26" i="1" s="1"/>
  <c r="BT26" i="1"/>
  <c r="CB26" i="1"/>
  <c r="P26" i="1" s="1"/>
  <c r="CD26" i="1"/>
  <c r="Q26" i="1" s="1"/>
  <c r="CE26" i="1"/>
  <c r="CF26" i="1"/>
  <c r="R27" i="1"/>
  <c r="W27" i="1"/>
  <c r="CC27" i="1" s="1"/>
  <c r="Y27" i="1"/>
  <c r="Z27" i="1"/>
  <c r="AA27" i="1"/>
  <c r="AI27" i="1"/>
  <c r="AK27" i="1" s="1"/>
  <c r="BH27" i="1"/>
  <c r="BI27" i="1" s="1"/>
  <c r="AE27" i="1" s="1"/>
  <c r="BJ27" i="1"/>
  <c r="BK27" i="1"/>
  <c r="BL27" i="1"/>
  <c r="BQ27" i="1"/>
  <c r="BR27" i="1" s="1"/>
  <c r="BT27" i="1"/>
  <c r="CB27" i="1"/>
  <c r="P27" i="1" s="1"/>
  <c r="CD27" i="1"/>
  <c r="Q27" i="1" s="1"/>
  <c r="CE27" i="1"/>
  <c r="CF27" i="1"/>
  <c r="R28" i="1"/>
  <c r="W28" i="1"/>
  <c r="CC28" i="1" s="1"/>
  <c r="Y28" i="1"/>
  <c r="Z28" i="1"/>
  <c r="AA28" i="1"/>
  <c r="AI28" i="1"/>
  <c r="AK28" i="1" s="1"/>
  <c r="BH28" i="1"/>
  <c r="F28" i="1" s="1"/>
  <c r="BJ28" i="1"/>
  <c r="BK28" i="1"/>
  <c r="BL28" i="1"/>
  <c r="BQ28" i="1"/>
  <c r="BR28" i="1" s="1"/>
  <c r="BT28" i="1"/>
  <c r="CB28" i="1"/>
  <c r="P28" i="1" s="1"/>
  <c r="CD28" i="1"/>
  <c r="Q28" i="1" s="1"/>
  <c r="CE28" i="1"/>
  <c r="CF28" i="1"/>
  <c r="R29" i="1"/>
  <c r="W29" i="1"/>
  <c r="CC29" i="1" s="1"/>
  <c r="Y29" i="1"/>
  <c r="Z29" i="1"/>
  <c r="AA29" i="1"/>
  <c r="AI29" i="1"/>
  <c r="AK29" i="1" s="1"/>
  <c r="BH29" i="1"/>
  <c r="F29" i="1" s="1"/>
  <c r="BJ29" i="1"/>
  <c r="BK29" i="1"/>
  <c r="BL29" i="1"/>
  <c r="BQ29" i="1"/>
  <c r="BR29" i="1" s="1"/>
  <c r="BT29" i="1"/>
  <c r="CB29" i="1"/>
  <c r="P29" i="1" s="1"/>
  <c r="CD29" i="1"/>
  <c r="Q29" i="1" s="1"/>
  <c r="CE29" i="1"/>
  <c r="CF29" i="1"/>
  <c r="R30" i="1"/>
  <c r="W30" i="1"/>
  <c r="Y30" i="1"/>
  <c r="Z30" i="1"/>
  <c r="AA30" i="1"/>
  <c r="AI30" i="1"/>
  <c r="AK30" i="1" s="1"/>
  <c r="BH30" i="1"/>
  <c r="F30" i="1" s="1"/>
  <c r="BJ30" i="1"/>
  <c r="BK30" i="1"/>
  <c r="BL30" i="1"/>
  <c r="BQ30" i="1"/>
  <c r="BR30" i="1" s="1"/>
  <c r="BT30" i="1"/>
  <c r="CB30" i="1"/>
  <c r="P30" i="1" s="1"/>
  <c r="CD30" i="1"/>
  <c r="Q30" i="1" s="1"/>
  <c r="CE30" i="1"/>
  <c r="CF30" i="1"/>
  <c r="R31" i="1"/>
  <c r="W31" i="1"/>
  <c r="CC31" i="1" s="1"/>
  <c r="Y31" i="1"/>
  <c r="Z31" i="1"/>
  <c r="AA31" i="1"/>
  <c r="AI31" i="1"/>
  <c r="AK31" i="1" s="1"/>
  <c r="BH31" i="1"/>
  <c r="F31" i="1" s="1"/>
  <c r="BJ31" i="1"/>
  <c r="BK31" i="1"/>
  <c r="BL31" i="1"/>
  <c r="BQ31" i="1"/>
  <c r="BR31" i="1" s="1"/>
  <c r="BT31" i="1"/>
  <c r="CB31" i="1"/>
  <c r="P31" i="1" s="1"/>
  <c r="CD31" i="1"/>
  <c r="Q31" i="1" s="1"/>
  <c r="CE31" i="1"/>
  <c r="CF31" i="1"/>
  <c r="R32" i="1"/>
  <c r="W32" i="1"/>
  <c r="CC32" i="1" s="1"/>
  <c r="Y32" i="1"/>
  <c r="Z32" i="1"/>
  <c r="AA32" i="1"/>
  <c r="AI32" i="1"/>
  <c r="AK32" i="1" s="1"/>
  <c r="BH32" i="1"/>
  <c r="F32" i="1" s="1"/>
  <c r="BJ32" i="1"/>
  <c r="BK32" i="1"/>
  <c r="BL32" i="1"/>
  <c r="BQ32" i="1"/>
  <c r="BR32" i="1" s="1"/>
  <c r="BT32" i="1"/>
  <c r="CB32" i="1"/>
  <c r="P32" i="1" s="1"/>
  <c r="CD32" i="1"/>
  <c r="Q32" i="1" s="1"/>
  <c r="CE32" i="1"/>
  <c r="CF32" i="1"/>
  <c r="R33" i="1"/>
  <c r="W33" i="1"/>
  <c r="CC33" i="1" s="1"/>
  <c r="Y33" i="1"/>
  <c r="Z33" i="1"/>
  <c r="AA33" i="1"/>
  <c r="AI33" i="1"/>
  <c r="AK33" i="1" s="1"/>
  <c r="BH33" i="1"/>
  <c r="BJ33" i="1"/>
  <c r="BK33" i="1"/>
  <c r="BL33" i="1"/>
  <c r="BQ33" i="1"/>
  <c r="BR33" i="1" s="1"/>
  <c r="BT33" i="1"/>
  <c r="CB33" i="1"/>
  <c r="P33" i="1" s="1"/>
  <c r="CD33" i="1"/>
  <c r="Q33" i="1" s="1"/>
  <c r="CE33" i="1"/>
  <c r="CF33" i="1"/>
  <c r="R34" i="1"/>
  <c r="W34" i="1"/>
  <c r="CC34" i="1" s="1"/>
  <c r="Y34" i="1"/>
  <c r="Z34" i="1"/>
  <c r="AA34" i="1"/>
  <c r="AI34" i="1"/>
  <c r="AK34" i="1" s="1"/>
  <c r="BH34" i="1"/>
  <c r="F34" i="1" s="1"/>
  <c r="BJ34" i="1"/>
  <c r="BK34" i="1"/>
  <c r="BL34" i="1"/>
  <c r="BQ34" i="1"/>
  <c r="BR34" i="1" s="1"/>
  <c r="BT34" i="1"/>
  <c r="CB34" i="1"/>
  <c r="P34" i="1" s="1"/>
  <c r="CD34" i="1"/>
  <c r="Q34" i="1" s="1"/>
  <c r="CE34" i="1"/>
  <c r="CF34" i="1"/>
  <c r="R35" i="1"/>
  <c r="W35" i="1"/>
  <c r="CC35" i="1" s="1"/>
  <c r="Y35" i="1"/>
  <c r="Z35" i="1"/>
  <c r="AA35" i="1"/>
  <c r="AI35" i="1"/>
  <c r="AK35" i="1" s="1"/>
  <c r="BH35" i="1"/>
  <c r="BI35" i="1" s="1"/>
  <c r="AE35" i="1" s="1"/>
  <c r="BJ35" i="1"/>
  <c r="BK35" i="1"/>
  <c r="BL35" i="1"/>
  <c r="BQ35" i="1"/>
  <c r="BR35" i="1" s="1"/>
  <c r="BT35" i="1"/>
  <c r="CB35" i="1"/>
  <c r="P35" i="1" s="1"/>
  <c r="CD35" i="1"/>
  <c r="Q35" i="1" s="1"/>
  <c r="CE35" i="1"/>
  <c r="CF35" i="1"/>
  <c r="R36" i="1"/>
  <c r="W36" i="1"/>
  <c r="Y36" i="1"/>
  <c r="Z36" i="1"/>
  <c r="AA36" i="1"/>
  <c r="AI36" i="1"/>
  <c r="AK36" i="1" s="1"/>
  <c r="BH36" i="1"/>
  <c r="F36" i="1" s="1"/>
  <c r="BJ36" i="1"/>
  <c r="BK36" i="1"/>
  <c r="BL36" i="1"/>
  <c r="BQ36" i="1"/>
  <c r="BR36" i="1" s="1"/>
  <c r="BT36" i="1"/>
  <c r="CB36" i="1"/>
  <c r="P36" i="1" s="1"/>
  <c r="CC36" i="1"/>
  <c r="CD36" i="1"/>
  <c r="Q36" i="1" s="1"/>
  <c r="CE36" i="1"/>
  <c r="CF36" i="1"/>
  <c r="R37" i="1"/>
  <c r="W37" i="1"/>
  <c r="CC37" i="1" s="1"/>
  <c r="Y37" i="1"/>
  <c r="Z37" i="1"/>
  <c r="AA37" i="1"/>
  <c r="AI37" i="1"/>
  <c r="AK37" i="1" s="1"/>
  <c r="BH37" i="1"/>
  <c r="F37" i="1" s="1"/>
  <c r="BJ37" i="1"/>
  <c r="BK37" i="1"/>
  <c r="BL37" i="1"/>
  <c r="BQ37" i="1"/>
  <c r="BR37" i="1" s="1"/>
  <c r="BT37" i="1"/>
  <c r="CB37" i="1"/>
  <c r="P37" i="1" s="1"/>
  <c r="CD37" i="1"/>
  <c r="Q37" i="1" s="1"/>
  <c r="CE37" i="1"/>
  <c r="CF37" i="1"/>
  <c r="R38" i="1"/>
  <c r="W38" i="1"/>
  <c r="CC38" i="1" s="1"/>
  <c r="Y38" i="1"/>
  <c r="Z38" i="1"/>
  <c r="AA38" i="1"/>
  <c r="AI38" i="1"/>
  <c r="AK38" i="1" s="1"/>
  <c r="BH38" i="1"/>
  <c r="F38" i="1" s="1"/>
  <c r="BJ38" i="1"/>
  <c r="BK38" i="1"/>
  <c r="BL38" i="1"/>
  <c r="BQ38" i="1"/>
  <c r="BR38" i="1" s="1"/>
  <c r="BT38" i="1"/>
  <c r="CB38" i="1"/>
  <c r="P38" i="1" s="1"/>
  <c r="CD38" i="1"/>
  <c r="Q38" i="1" s="1"/>
  <c r="CE38" i="1"/>
  <c r="CF38" i="1"/>
  <c r="R39" i="1"/>
  <c r="W39" i="1"/>
  <c r="CC39" i="1" s="1"/>
  <c r="Y39" i="1"/>
  <c r="Z39" i="1"/>
  <c r="AA39" i="1"/>
  <c r="AI39" i="1"/>
  <c r="AK39" i="1" s="1"/>
  <c r="BH39" i="1"/>
  <c r="F39" i="1" s="1"/>
  <c r="BJ39" i="1"/>
  <c r="BK39" i="1"/>
  <c r="BL39" i="1"/>
  <c r="BQ39" i="1"/>
  <c r="BR39" i="1" s="1"/>
  <c r="BT39" i="1"/>
  <c r="CB39" i="1"/>
  <c r="P39" i="1" s="1"/>
  <c r="CD39" i="1"/>
  <c r="Q39" i="1" s="1"/>
  <c r="CE39" i="1"/>
  <c r="CF39" i="1"/>
  <c r="R40" i="1"/>
  <c r="W40" i="1"/>
  <c r="CC40" i="1" s="1"/>
  <c r="Y40" i="1"/>
  <c r="Z40" i="1"/>
  <c r="AA40" i="1"/>
  <c r="AI40" i="1"/>
  <c r="AK40" i="1" s="1"/>
  <c r="BH40" i="1"/>
  <c r="BI40" i="1" s="1"/>
  <c r="AE40" i="1" s="1"/>
  <c r="BJ40" i="1"/>
  <c r="BK40" i="1"/>
  <c r="BL40" i="1"/>
  <c r="BQ40" i="1"/>
  <c r="BR40" i="1" s="1"/>
  <c r="BT40" i="1"/>
  <c r="CB40" i="1"/>
  <c r="P40" i="1" s="1"/>
  <c r="CD40" i="1"/>
  <c r="Q40" i="1" s="1"/>
  <c r="CE40" i="1"/>
  <c r="CF40" i="1"/>
  <c r="R41" i="1"/>
  <c r="W41" i="1"/>
  <c r="CC41" i="1" s="1"/>
  <c r="Y41" i="1"/>
  <c r="Z41" i="1"/>
  <c r="AA41" i="1"/>
  <c r="AI41" i="1"/>
  <c r="AK41" i="1" s="1"/>
  <c r="BH41" i="1"/>
  <c r="F41" i="1" s="1"/>
  <c r="BJ41" i="1"/>
  <c r="BK41" i="1"/>
  <c r="BL41" i="1"/>
  <c r="BQ41" i="1"/>
  <c r="BR41" i="1" s="1"/>
  <c r="BT41" i="1"/>
  <c r="CB41" i="1"/>
  <c r="P41" i="1" s="1"/>
  <c r="CD41" i="1"/>
  <c r="Q41" i="1" s="1"/>
  <c r="CE41" i="1"/>
  <c r="CF41" i="1"/>
  <c r="R42" i="1"/>
  <c r="W42" i="1"/>
  <c r="CC42" i="1" s="1"/>
  <c r="Y42" i="1"/>
  <c r="Z42" i="1"/>
  <c r="AA42" i="1"/>
  <c r="AI42" i="1"/>
  <c r="AK42" i="1" s="1"/>
  <c r="BH42" i="1"/>
  <c r="F42" i="1" s="1"/>
  <c r="BJ42" i="1"/>
  <c r="BK42" i="1"/>
  <c r="BL42" i="1"/>
  <c r="BQ42" i="1"/>
  <c r="BR42" i="1" s="1"/>
  <c r="BT42" i="1"/>
  <c r="CB42" i="1"/>
  <c r="P42" i="1" s="1"/>
  <c r="CD42" i="1"/>
  <c r="Q42" i="1" s="1"/>
  <c r="CE42" i="1"/>
  <c r="CF42" i="1"/>
  <c r="R43" i="1"/>
  <c r="W43" i="1"/>
  <c r="CC43" i="1" s="1"/>
  <c r="Y43" i="1"/>
  <c r="Z43" i="1"/>
  <c r="AA43" i="1"/>
  <c r="AI43" i="1"/>
  <c r="AK43" i="1" s="1"/>
  <c r="BH43" i="1"/>
  <c r="F43" i="1" s="1"/>
  <c r="BJ43" i="1"/>
  <c r="BK43" i="1"/>
  <c r="BL43" i="1"/>
  <c r="BQ43" i="1"/>
  <c r="BR43" i="1" s="1"/>
  <c r="BT43" i="1"/>
  <c r="CB43" i="1"/>
  <c r="P43" i="1" s="1"/>
  <c r="CD43" i="1"/>
  <c r="Q43" i="1" s="1"/>
  <c r="CE43" i="1"/>
  <c r="CF43" i="1"/>
  <c r="R44" i="1"/>
  <c r="W44" i="1"/>
  <c r="CC44" i="1" s="1"/>
  <c r="Y44" i="1"/>
  <c r="Z44" i="1"/>
  <c r="AA44" i="1"/>
  <c r="AI44" i="1"/>
  <c r="AK44" i="1" s="1"/>
  <c r="BH44" i="1"/>
  <c r="F44" i="1" s="1"/>
  <c r="BJ44" i="1"/>
  <c r="BK44" i="1"/>
  <c r="BL44" i="1"/>
  <c r="BQ44" i="1"/>
  <c r="BR44" i="1" s="1"/>
  <c r="BT44" i="1"/>
  <c r="CB44" i="1"/>
  <c r="P44" i="1" s="1"/>
  <c r="CD44" i="1"/>
  <c r="Q44" i="1" s="1"/>
  <c r="CE44" i="1"/>
  <c r="CF44" i="1"/>
  <c r="R45" i="1"/>
  <c r="W45" i="1"/>
  <c r="CC45" i="1" s="1"/>
  <c r="Y45" i="1"/>
  <c r="Z45" i="1"/>
  <c r="AA45" i="1"/>
  <c r="AI45" i="1"/>
  <c r="AK45" i="1" s="1"/>
  <c r="BH45" i="1"/>
  <c r="F45" i="1" s="1"/>
  <c r="BJ45" i="1"/>
  <c r="BK45" i="1"/>
  <c r="BL45" i="1"/>
  <c r="BQ45" i="1"/>
  <c r="BR45" i="1" s="1"/>
  <c r="BT45" i="1"/>
  <c r="CB45" i="1"/>
  <c r="P45" i="1" s="1"/>
  <c r="CD45" i="1"/>
  <c r="Q45" i="1" s="1"/>
  <c r="CE45" i="1"/>
  <c r="CF45" i="1"/>
  <c r="R46" i="1"/>
  <c r="W46" i="1"/>
  <c r="CC46" i="1" s="1"/>
  <c r="Y46" i="1"/>
  <c r="Z46" i="1"/>
  <c r="AA46" i="1"/>
  <c r="AI46" i="1"/>
  <c r="AK46" i="1" s="1"/>
  <c r="BH46" i="1"/>
  <c r="F46" i="1" s="1"/>
  <c r="BJ46" i="1"/>
  <c r="BK46" i="1"/>
  <c r="BL46" i="1"/>
  <c r="BQ46" i="1"/>
  <c r="BR46" i="1" s="1"/>
  <c r="BT46" i="1"/>
  <c r="CB46" i="1"/>
  <c r="P46" i="1" s="1"/>
  <c r="CD46" i="1"/>
  <c r="Q46" i="1" s="1"/>
  <c r="CE46" i="1"/>
  <c r="CF46" i="1"/>
  <c r="R47" i="1"/>
  <c r="W47" i="1"/>
  <c r="CC47" i="1" s="1"/>
  <c r="Y47" i="1"/>
  <c r="Z47" i="1"/>
  <c r="AA47" i="1"/>
  <c r="AI47" i="1"/>
  <c r="AK47" i="1" s="1"/>
  <c r="BH47" i="1"/>
  <c r="F47" i="1" s="1"/>
  <c r="BJ47" i="1"/>
  <c r="BK47" i="1"/>
  <c r="BL47" i="1"/>
  <c r="BQ47" i="1"/>
  <c r="BR47" i="1" s="1"/>
  <c r="BT47" i="1"/>
  <c r="CB47" i="1"/>
  <c r="P47" i="1" s="1"/>
  <c r="CD47" i="1"/>
  <c r="Q47" i="1" s="1"/>
  <c r="CE47" i="1"/>
  <c r="CF47" i="1"/>
  <c r="R48" i="1"/>
  <c r="W48" i="1"/>
  <c r="CC48" i="1" s="1"/>
  <c r="Y48" i="1"/>
  <c r="Z48" i="1"/>
  <c r="AA48" i="1"/>
  <c r="AI48" i="1"/>
  <c r="AK48" i="1" s="1"/>
  <c r="BH48" i="1"/>
  <c r="F48" i="1" s="1"/>
  <c r="BJ48" i="1"/>
  <c r="BK48" i="1"/>
  <c r="BL48" i="1"/>
  <c r="BQ48" i="1"/>
  <c r="BR48" i="1" s="1"/>
  <c r="BT48" i="1"/>
  <c r="CB48" i="1"/>
  <c r="P48" i="1" s="1"/>
  <c r="CD48" i="1"/>
  <c r="Q48" i="1" s="1"/>
  <c r="CE48" i="1"/>
  <c r="CF48" i="1"/>
  <c r="R49" i="1"/>
  <c r="W49" i="1"/>
  <c r="CC49" i="1" s="1"/>
  <c r="Y49" i="1"/>
  <c r="Z49" i="1"/>
  <c r="AA49" i="1"/>
  <c r="AI49" i="1"/>
  <c r="AK49" i="1" s="1"/>
  <c r="BH49" i="1"/>
  <c r="F49" i="1" s="1"/>
  <c r="BJ49" i="1"/>
  <c r="BK49" i="1"/>
  <c r="BL49" i="1"/>
  <c r="BQ49" i="1"/>
  <c r="BR49" i="1" s="1"/>
  <c r="BT49" i="1"/>
  <c r="CB49" i="1"/>
  <c r="P49" i="1" s="1"/>
  <c r="CD49" i="1"/>
  <c r="Q49" i="1" s="1"/>
  <c r="CE49" i="1"/>
  <c r="CF49" i="1"/>
  <c r="R50" i="1"/>
  <c r="W50" i="1"/>
  <c r="CC50" i="1" s="1"/>
  <c r="Y50" i="1"/>
  <c r="Z50" i="1"/>
  <c r="AA50" i="1"/>
  <c r="AI50" i="1"/>
  <c r="AK50" i="1" s="1"/>
  <c r="BH50" i="1"/>
  <c r="F50" i="1" s="1"/>
  <c r="BJ50" i="1"/>
  <c r="BK50" i="1"/>
  <c r="BL50" i="1"/>
  <c r="BQ50" i="1"/>
  <c r="BR50" i="1" s="1"/>
  <c r="BT50" i="1"/>
  <c r="CB50" i="1"/>
  <c r="P50" i="1" s="1"/>
  <c r="CD50" i="1"/>
  <c r="Q50" i="1" s="1"/>
  <c r="CE50" i="1"/>
  <c r="CF50" i="1"/>
  <c r="R51" i="1"/>
  <c r="W51" i="1"/>
  <c r="CC51" i="1" s="1"/>
  <c r="Y51" i="1"/>
  <c r="Z51" i="1"/>
  <c r="AA51" i="1"/>
  <c r="AI51" i="1"/>
  <c r="AK51" i="1" s="1"/>
  <c r="BH51" i="1"/>
  <c r="F51" i="1" s="1"/>
  <c r="BJ51" i="1"/>
  <c r="BK51" i="1"/>
  <c r="BL51" i="1"/>
  <c r="BQ51" i="1"/>
  <c r="BR51" i="1" s="1"/>
  <c r="BT51" i="1"/>
  <c r="CB51" i="1"/>
  <c r="P51" i="1" s="1"/>
  <c r="CD51" i="1"/>
  <c r="Q51" i="1" s="1"/>
  <c r="CE51" i="1"/>
  <c r="CF51" i="1"/>
  <c r="R52" i="1"/>
  <c r="W52" i="1"/>
  <c r="CC52" i="1" s="1"/>
  <c r="Y52" i="1"/>
  <c r="Z52" i="1"/>
  <c r="AA52" i="1"/>
  <c r="AI52" i="1"/>
  <c r="AK52" i="1" s="1"/>
  <c r="BH52" i="1"/>
  <c r="BI52" i="1" s="1"/>
  <c r="AE52" i="1" s="1"/>
  <c r="BJ52" i="1"/>
  <c r="BK52" i="1"/>
  <c r="BL52" i="1"/>
  <c r="BQ52" i="1"/>
  <c r="BR52" i="1" s="1"/>
  <c r="BT52" i="1"/>
  <c r="CB52" i="1"/>
  <c r="P52" i="1" s="1"/>
  <c r="CD52" i="1"/>
  <c r="Q52" i="1" s="1"/>
  <c r="CE52" i="1"/>
  <c r="CF52" i="1"/>
  <c r="R53" i="1"/>
  <c r="W53" i="1"/>
  <c r="CC53" i="1" s="1"/>
  <c r="Y53" i="1"/>
  <c r="Z53" i="1"/>
  <c r="AA53" i="1"/>
  <c r="AI53" i="1"/>
  <c r="AK53" i="1" s="1"/>
  <c r="BH53" i="1"/>
  <c r="F53" i="1" s="1"/>
  <c r="BJ53" i="1"/>
  <c r="BK53" i="1"/>
  <c r="BL53" i="1"/>
  <c r="BQ53" i="1"/>
  <c r="BR53" i="1" s="1"/>
  <c r="BT53" i="1"/>
  <c r="CB53" i="1"/>
  <c r="P53" i="1" s="1"/>
  <c r="CD53" i="1"/>
  <c r="Q53" i="1" s="1"/>
  <c r="CE53" i="1"/>
  <c r="CF53" i="1"/>
  <c r="R54" i="1"/>
  <c r="W54" i="1"/>
  <c r="CC54" i="1" s="1"/>
  <c r="Y54" i="1"/>
  <c r="Z54" i="1"/>
  <c r="AA54" i="1"/>
  <c r="AI54" i="1"/>
  <c r="AK54" i="1" s="1"/>
  <c r="BH54" i="1"/>
  <c r="BI54" i="1" s="1"/>
  <c r="AE54" i="1" s="1"/>
  <c r="BJ54" i="1"/>
  <c r="BK54" i="1"/>
  <c r="BL54" i="1"/>
  <c r="BQ54" i="1"/>
  <c r="BR54" i="1" s="1"/>
  <c r="BT54" i="1"/>
  <c r="CB54" i="1"/>
  <c r="P54" i="1" s="1"/>
  <c r="CD54" i="1"/>
  <c r="Q54" i="1" s="1"/>
  <c r="CE54" i="1"/>
  <c r="CF54" i="1"/>
  <c r="R55" i="1"/>
  <c r="W55" i="1"/>
  <c r="Y55" i="1"/>
  <c r="Z55" i="1"/>
  <c r="AA55" i="1"/>
  <c r="AI55" i="1"/>
  <c r="AK55" i="1" s="1"/>
  <c r="BH55" i="1"/>
  <c r="F55" i="1" s="1"/>
  <c r="BJ55" i="1"/>
  <c r="BK55" i="1"/>
  <c r="BL55" i="1"/>
  <c r="BQ55" i="1"/>
  <c r="BR55" i="1" s="1"/>
  <c r="BT55" i="1"/>
  <c r="CB55" i="1"/>
  <c r="P55" i="1" s="1"/>
  <c r="CD55" i="1"/>
  <c r="Q55" i="1" s="1"/>
  <c r="CE55" i="1"/>
  <c r="CF55" i="1"/>
  <c r="R56" i="1"/>
  <c r="W56" i="1"/>
  <c r="Y56" i="1"/>
  <c r="Z56" i="1"/>
  <c r="AA56" i="1"/>
  <c r="AI56" i="1"/>
  <c r="AK56" i="1" s="1"/>
  <c r="BH56" i="1"/>
  <c r="BJ56" i="1"/>
  <c r="BK56" i="1"/>
  <c r="BL56" i="1"/>
  <c r="BQ56" i="1"/>
  <c r="BR56" i="1" s="1"/>
  <c r="BT56" i="1"/>
  <c r="CB56" i="1"/>
  <c r="P56" i="1" s="1"/>
  <c r="CD56" i="1"/>
  <c r="Q56" i="1" s="1"/>
  <c r="CE56" i="1"/>
  <c r="CF56" i="1"/>
  <c r="R57" i="1"/>
  <c r="W57" i="1"/>
  <c r="Y57" i="1"/>
  <c r="Z57" i="1"/>
  <c r="AA57" i="1"/>
  <c r="AI57" i="1"/>
  <c r="AK57" i="1" s="1"/>
  <c r="BH57" i="1"/>
  <c r="F57" i="1" s="1"/>
  <c r="BJ57" i="1"/>
  <c r="BK57" i="1"/>
  <c r="BL57" i="1"/>
  <c r="BQ57" i="1"/>
  <c r="BR57" i="1" s="1"/>
  <c r="BT57" i="1"/>
  <c r="CB57" i="1"/>
  <c r="P57" i="1" s="1"/>
  <c r="CD57" i="1"/>
  <c r="Q57" i="1" s="1"/>
  <c r="CE57" i="1"/>
  <c r="CF57" i="1"/>
  <c r="R58" i="1"/>
  <c r="W58" i="1"/>
  <c r="Y58" i="1"/>
  <c r="Z58" i="1"/>
  <c r="AA58" i="1"/>
  <c r="AI58" i="1"/>
  <c r="AK58" i="1" s="1"/>
  <c r="BH58" i="1"/>
  <c r="BJ58" i="1"/>
  <c r="BK58" i="1"/>
  <c r="BL58" i="1"/>
  <c r="BQ58" i="1"/>
  <c r="BR58" i="1" s="1"/>
  <c r="BT58" i="1"/>
  <c r="CB58" i="1"/>
  <c r="P58" i="1" s="1"/>
  <c r="CD58" i="1"/>
  <c r="Q58" i="1" s="1"/>
  <c r="CE58" i="1"/>
  <c r="CF58" i="1"/>
  <c r="R59" i="1"/>
  <c r="W59" i="1"/>
  <c r="CC59" i="1" s="1"/>
  <c r="Y59" i="1"/>
  <c r="Z59" i="1"/>
  <c r="AA59" i="1"/>
  <c r="AI59" i="1"/>
  <c r="AK59" i="1" s="1"/>
  <c r="BH59" i="1"/>
  <c r="BI59" i="1" s="1"/>
  <c r="AE59" i="1" s="1"/>
  <c r="BJ59" i="1"/>
  <c r="BK59" i="1"/>
  <c r="BL59" i="1"/>
  <c r="BQ59" i="1"/>
  <c r="BR59" i="1" s="1"/>
  <c r="BT59" i="1"/>
  <c r="CB59" i="1"/>
  <c r="P59" i="1" s="1"/>
  <c r="CD59" i="1"/>
  <c r="Q59" i="1" s="1"/>
  <c r="CE59" i="1"/>
  <c r="CF59" i="1"/>
  <c r="R60" i="1"/>
  <c r="W60" i="1"/>
  <c r="CC60" i="1" s="1"/>
  <c r="Y60" i="1"/>
  <c r="Z60" i="1"/>
  <c r="AA60" i="1"/>
  <c r="AI60" i="1"/>
  <c r="AK60" i="1" s="1"/>
  <c r="BH60" i="1"/>
  <c r="F60" i="1" s="1"/>
  <c r="BJ60" i="1"/>
  <c r="BK60" i="1"/>
  <c r="BL60" i="1"/>
  <c r="BQ60" i="1"/>
  <c r="BR60" i="1" s="1"/>
  <c r="BT60" i="1"/>
  <c r="CB60" i="1"/>
  <c r="P60" i="1" s="1"/>
  <c r="CD60" i="1"/>
  <c r="Q60" i="1" s="1"/>
  <c r="CE60" i="1"/>
  <c r="CF60" i="1"/>
  <c r="R61" i="1"/>
  <c r="W61" i="1"/>
  <c r="CC61" i="1" s="1"/>
  <c r="Y61" i="1"/>
  <c r="Z61" i="1"/>
  <c r="AA61" i="1"/>
  <c r="AI61" i="1"/>
  <c r="AK61" i="1" s="1"/>
  <c r="BH61" i="1"/>
  <c r="BI61" i="1" s="1"/>
  <c r="AE61" i="1" s="1"/>
  <c r="BJ61" i="1"/>
  <c r="BK61" i="1"/>
  <c r="BL61" i="1"/>
  <c r="BQ61" i="1"/>
  <c r="BR61" i="1" s="1"/>
  <c r="BT61" i="1"/>
  <c r="CB61" i="1"/>
  <c r="P61" i="1" s="1"/>
  <c r="CD61" i="1"/>
  <c r="Q61" i="1" s="1"/>
  <c r="CE61" i="1"/>
  <c r="CF61" i="1"/>
  <c r="R62" i="1"/>
  <c r="W62" i="1"/>
  <c r="Y62" i="1"/>
  <c r="Z62" i="1"/>
  <c r="AA62" i="1"/>
  <c r="AI62" i="1"/>
  <c r="AK62" i="1" s="1"/>
  <c r="BH62" i="1"/>
  <c r="BI62" i="1" s="1"/>
  <c r="AE62" i="1" s="1"/>
  <c r="BJ62" i="1"/>
  <c r="BK62" i="1"/>
  <c r="BL62" i="1"/>
  <c r="BQ62" i="1"/>
  <c r="BR62" i="1" s="1"/>
  <c r="BT62" i="1"/>
  <c r="CB62" i="1"/>
  <c r="P62" i="1" s="1"/>
  <c r="CD62" i="1"/>
  <c r="Q62" i="1" s="1"/>
  <c r="CE62" i="1"/>
  <c r="CF62" i="1"/>
  <c r="R63" i="1"/>
  <c r="W63" i="1"/>
  <c r="Y63" i="1"/>
  <c r="Z63" i="1"/>
  <c r="AA63" i="1"/>
  <c r="AI63" i="1"/>
  <c r="AK63" i="1" s="1"/>
  <c r="BH63" i="1"/>
  <c r="BI63" i="1" s="1"/>
  <c r="AE63" i="1" s="1"/>
  <c r="BJ63" i="1"/>
  <c r="BK63" i="1"/>
  <c r="BL63" i="1"/>
  <c r="BQ63" i="1"/>
  <c r="BR63" i="1" s="1"/>
  <c r="BT63" i="1"/>
  <c r="CB63" i="1"/>
  <c r="P63" i="1" s="1"/>
  <c r="CC63" i="1"/>
  <c r="CD63" i="1"/>
  <c r="Q63" i="1" s="1"/>
  <c r="CE63" i="1"/>
  <c r="CF63" i="1"/>
  <c r="R64" i="1"/>
  <c r="W64" i="1"/>
  <c r="Y64" i="1"/>
  <c r="Z64" i="1"/>
  <c r="AA64" i="1"/>
  <c r="AI64" i="1"/>
  <c r="AK64" i="1" s="1"/>
  <c r="BH64" i="1"/>
  <c r="F64" i="1" s="1"/>
  <c r="BJ64" i="1"/>
  <c r="BK64" i="1"/>
  <c r="BL64" i="1"/>
  <c r="BQ64" i="1"/>
  <c r="BR64" i="1" s="1"/>
  <c r="BT64" i="1"/>
  <c r="CB64" i="1"/>
  <c r="P64" i="1" s="1"/>
  <c r="CD64" i="1"/>
  <c r="Q64" i="1" s="1"/>
  <c r="CE64" i="1"/>
  <c r="CF64" i="1"/>
  <c r="R65" i="1"/>
  <c r="W65" i="1"/>
  <c r="Y65" i="1"/>
  <c r="Z65" i="1"/>
  <c r="AA65" i="1"/>
  <c r="AI65" i="1"/>
  <c r="AK65" i="1" s="1"/>
  <c r="BH65" i="1"/>
  <c r="F65" i="1" s="1"/>
  <c r="BJ65" i="1"/>
  <c r="BK65" i="1"/>
  <c r="BL65" i="1"/>
  <c r="BQ65" i="1"/>
  <c r="BR65" i="1" s="1"/>
  <c r="BT65" i="1"/>
  <c r="CB65" i="1"/>
  <c r="P65" i="1" s="1"/>
  <c r="CD65" i="1"/>
  <c r="Q65" i="1" s="1"/>
  <c r="CE65" i="1"/>
  <c r="CF65" i="1"/>
  <c r="R66" i="1"/>
  <c r="W66" i="1"/>
  <c r="CC66" i="1" s="1"/>
  <c r="Y66" i="1"/>
  <c r="Z66" i="1"/>
  <c r="AA66" i="1"/>
  <c r="AI66" i="1"/>
  <c r="AK66" i="1" s="1"/>
  <c r="BH66" i="1"/>
  <c r="F66" i="1" s="1"/>
  <c r="BJ66" i="1"/>
  <c r="BK66" i="1"/>
  <c r="BL66" i="1"/>
  <c r="BQ66" i="1"/>
  <c r="BR66" i="1" s="1"/>
  <c r="BT66" i="1"/>
  <c r="CB66" i="1"/>
  <c r="P66" i="1" s="1"/>
  <c r="CD66" i="1"/>
  <c r="Q66" i="1" s="1"/>
  <c r="CE66" i="1"/>
  <c r="CF66" i="1"/>
  <c r="R67" i="1"/>
  <c r="W67" i="1"/>
  <c r="Y67" i="1"/>
  <c r="Z67" i="1"/>
  <c r="AA67" i="1"/>
  <c r="AI67" i="1"/>
  <c r="AK67" i="1" s="1"/>
  <c r="BH67" i="1"/>
  <c r="F67" i="1" s="1"/>
  <c r="BJ67" i="1"/>
  <c r="BK67" i="1"/>
  <c r="BL67" i="1"/>
  <c r="BQ67" i="1"/>
  <c r="BR67" i="1" s="1"/>
  <c r="BT67" i="1"/>
  <c r="CB67" i="1"/>
  <c r="P67" i="1" s="1"/>
  <c r="CD67" i="1"/>
  <c r="Q67" i="1" s="1"/>
  <c r="CE67" i="1"/>
  <c r="CF67" i="1"/>
  <c r="R68" i="1"/>
  <c r="W68" i="1"/>
  <c r="CC68" i="1" s="1"/>
  <c r="Y68" i="1"/>
  <c r="Z68" i="1"/>
  <c r="AA68" i="1"/>
  <c r="AI68" i="1"/>
  <c r="AK68" i="1" s="1"/>
  <c r="BH68" i="1"/>
  <c r="BI68" i="1" s="1"/>
  <c r="AE68" i="1" s="1"/>
  <c r="BJ68" i="1"/>
  <c r="BK68" i="1"/>
  <c r="BL68" i="1"/>
  <c r="BQ68" i="1"/>
  <c r="BR68" i="1" s="1"/>
  <c r="BT68" i="1"/>
  <c r="CB68" i="1"/>
  <c r="P68" i="1" s="1"/>
  <c r="CD68" i="1"/>
  <c r="Q68" i="1" s="1"/>
  <c r="CE68" i="1"/>
  <c r="CF68" i="1"/>
  <c r="R69" i="1"/>
  <c r="W69" i="1"/>
  <c r="CC69" i="1" s="1"/>
  <c r="Y69" i="1"/>
  <c r="Z69" i="1"/>
  <c r="AA69" i="1"/>
  <c r="AI69" i="1"/>
  <c r="AK69" i="1" s="1"/>
  <c r="BH69" i="1"/>
  <c r="BI69" i="1" s="1"/>
  <c r="AE69" i="1" s="1"/>
  <c r="BJ69" i="1"/>
  <c r="BK69" i="1"/>
  <c r="BL69" i="1"/>
  <c r="BQ69" i="1"/>
  <c r="BR69" i="1" s="1"/>
  <c r="BT69" i="1"/>
  <c r="CB69" i="1"/>
  <c r="P69" i="1" s="1"/>
  <c r="CD69" i="1"/>
  <c r="Q69" i="1" s="1"/>
  <c r="CE69" i="1"/>
  <c r="CF69" i="1"/>
  <c r="R70" i="1"/>
  <c r="W70" i="1"/>
  <c r="CC70" i="1" s="1"/>
  <c r="Y70" i="1"/>
  <c r="Z70" i="1"/>
  <c r="AA70" i="1"/>
  <c r="AI70" i="1"/>
  <c r="AK70" i="1" s="1"/>
  <c r="BH70" i="1"/>
  <c r="F70" i="1" s="1"/>
  <c r="BJ70" i="1"/>
  <c r="BK70" i="1"/>
  <c r="BL70" i="1"/>
  <c r="BQ70" i="1"/>
  <c r="BR70" i="1" s="1"/>
  <c r="BT70" i="1"/>
  <c r="CB70" i="1"/>
  <c r="P70" i="1" s="1"/>
  <c r="CD70" i="1"/>
  <c r="Q70" i="1" s="1"/>
  <c r="CE70" i="1"/>
  <c r="CF70" i="1"/>
  <c r="R71" i="1"/>
  <c r="W71" i="1"/>
  <c r="Y71" i="1"/>
  <c r="Z71" i="1"/>
  <c r="AA71" i="1"/>
  <c r="AI71" i="1"/>
  <c r="AK71" i="1" s="1"/>
  <c r="BH71" i="1"/>
  <c r="F71" i="1" s="1"/>
  <c r="BJ71" i="1"/>
  <c r="BK71" i="1"/>
  <c r="BL71" i="1"/>
  <c r="BQ71" i="1"/>
  <c r="BR71" i="1" s="1"/>
  <c r="BT71" i="1"/>
  <c r="CB71" i="1"/>
  <c r="P71" i="1" s="1"/>
  <c r="CD71" i="1"/>
  <c r="Q71" i="1" s="1"/>
  <c r="CE71" i="1"/>
  <c r="CF71" i="1"/>
  <c r="R72" i="1"/>
  <c r="W72" i="1"/>
  <c r="CC72" i="1" s="1"/>
  <c r="Y72" i="1"/>
  <c r="Z72" i="1"/>
  <c r="AA72" i="1"/>
  <c r="AI72" i="1"/>
  <c r="AK72" i="1" s="1"/>
  <c r="BH72" i="1"/>
  <c r="BI72" i="1" s="1"/>
  <c r="AE72" i="1" s="1"/>
  <c r="BJ72" i="1"/>
  <c r="BK72" i="1"/>
  <c r="BL72" i="1"/>
  <c r="BQ72" i="1"/>
  <c r="BR72" i="1" s="1"/>
  <c r="BT72" i="1"/>
  <c r="CB72" i="1"/>
  <c r="P72" i="1" s="1"/>
  <c r="CD72" i="1"/>
  <c r="Q72" i="1" s="1"/>
  <c r="CE72" i="1"/>
  <c r="CF72" i="1"/>
  <c r="R73" i="1"/>
  <c r="W73" i="1"/>
  <c r="Y73" i="1"/>
  <c r="Z73" i="1"/>
  <c r="AA73" i="1"/>
  <c r="AI73" i="1"/>
  <c r="AK73" i="1" s="1"/>
  <c r="BH73" i="1"/>
  <c r="BI73" i="1" s="1"/>
  <c r="AE73" i="1" s="1"/>
  <c r="BJ73" i="1"/>
  <c r="BK73" i="1"/>
  <c r="BL73" i="1"/>
  <c r="BQ73" i="1"/>
  <c r="BR73" i="1" s="1"/>
  <c r="BT73" i="1"/>
  <c r="CB73" i="1"/>
  <c r="P73" i="1" s="1"/>
  <c r="CD73" i="1"/>
  <c r="Q73" i="1" s="1"/>
  <c r="CE73" i="1"/>
  <c r="CF73" i="1"/>
  <c r="R74" i="1"/>
  <c r="W74" i="1"/>
  <c r="CC74" i="1" s="1"/>
  <c r="Y74" i="1"/>
  <c r="Z74" i="1"/>
  <c r="AA74" i="1"/>
  <c r="AI74" i="1"/>
  <c r="AK74" i="1" s="1"/>
  <c r="BH74" i="1"/>
  <c r="BI74" i="1" s="1"/>
  <c r="AE74" i="1" s="1"/>
  <c r="BJ74" i="1"/>
  <c r="BK74" i="1"/>
  <c r="BL74" i="1"/>
  <c r="BQ74" i="1"/>
  <c r="BR74" i="1" s="1"/>
  <c r="BT74" i="1"/>
  <c r="CB74" i="1"/>
  <c r="P74" i="1" s="1"/>
  <c r="CD74" i="1"/>
  <c r="Q74" i="1" s="1"/>
  <c r="CE74" i="1"/>
  <c r="CF74" i="1"/>
  <c r="R75" i="1"/>
  <c r="W75" i="1"/>
  <c r="Y75" i="1"/>
  <c r="Z75" i="1"/>
  <c r="AA75" i="1"/>
  <c r="AI75" i="1"/>
  <c r="AK75" i="1" s="1"/>
  <c r="BH75" i="1"/>
  <c r="BI75" i="1" s="1"/>
  <c r="AE75" i="1" s="1"/>
  <c r="BJ75" i="1"/>
  <c r="BK75" i="1"/>
  <c r="BL75" i="1"/>
  <c r="BQ75" i="1"/>
  <c r="BR75" i="1" s="1"/>
  <c r="BT75" i="1"/>
  <c r="CB75" i="1"/>
  <c r="P75" i="1" s="1"/>
  <c r="CD75" i="1"/>
  <c r="Q75" i="1" s="1"/>
  <c r="CE75" i="1"/>
  <c r="CF75" i="1"/>
  <c r="R76" i="1"/>
  <c r="W76" i="1"/>
  <c r="CC76" i="1" s="1"/>
  <c r="Y76" i="1"/>
  <c r="Z76" i="1"/>
  <c r="AA76" i="1"/>
  <c r="AI76" i="1"/>
  <c r="AK76" i="1" s="1"/>
  <c r="BH76" i="1"/>
  <c r="BI76" i="1" s="1"/>
  <c r="AE76" i="1" s="1"/>
  <c r="BJ76" i="1"/>
  <c r="BK76" i="1"/>
  <c r="BL76" i="1"/>
  <c r="BQ76" i="1"/>
  <c r="BR76" i="1" s="1"/>
  <c r="BT76" i="1"/>
  <c r="CB76" i="1"/>
  <c r="P76" i="1" s="1"/>
  <c r="CD76" i="1"/>
  <c r="Q76" i="1" s="1"/>
  <c r="CE76" i="1"/>
  <c r="CF76" i="1"/>
  <c r="R77" i="1"/>
  <c r="W77" i="1"/>
  <c r="Y77" i="1"/>
  <c r="Z77" i="1"/>
  <c r="AA77" i="1"/>
  <c r="AI77" i="1"/>
  <c r="AK77" i="1" s="1"/>
  <c r="BH77" i="1"/>
  <c r="BI77" i="1" s="1"/>
  <c r="AE77" i="1" s="1"/>
  <c r="BJ77" i="1"/>
  <c r="BK77" i="1"/>
  <c r="BL77" i="1"/>
  <c r="BQ77" i="1"/>
  <c r="BR77" i="1" s="1"/>
  <c r="BT77" i="1"/>
  <c r="CB77" i="1"/>
  <c r="P77" i="1" s="1"/>
  <c r="CD77" i="1"/>
  <c r="Q77" i="1" s="1"/>
  <c r="CE77" i="1"/>
  <c r="CF77" i="1"/>
  <c r="R78" i="1"/>
  <c r="W78" i="1"/>
  <c r="CC78" i="1" s="1"/>
  <c r="Y78" i="1"/>
  <c r="Z78" i="1"/>
  <c r="AA78" i="1"/>
  <c r="AI78" i="1"/>
  <c r="AK78" i="1" s="1"/>
  <c r="BH78" i="1"/>
  <c r="F78" i="1" s="1"/>
  <c r="BJ78" i="1"/>
  <c r="BK78" i="1"/>
  <c r="BL78" i="1"/>
  <c r="BQ78" i="1"/>
  <c r="BR78" i="1" s="1"/>
  <c r="BT78" i="1"/>
  <c r="CB78" i="1"/>
  <c r="P78" i="1" s="1"/>
  <c r="CD78" i="1"/>
  <c r="Q78" i="1" s="1"/>
  <c r="CE78" i="1"/>
  <c r="CF78" i="1"/>
  <c r="R79" i="1"/>
  <c r="W79" i="1"/>
  <c r="CC79" i="1" s="1"/>
  <c r="Y79" i="1"/>
  <c r="Z79" i="1"/>
  <c r="AA79" i="1"/>
  <c r="AI79" i="1"/>
  <c r="AK79" i="1" s="1"/>
  <c r="BH79" i="1"/>
  <c r="F79" i="1" s="1"/>
  <c r="BJ79" i="1"/>
  <c r="BK79" i="1"/>
  <c r="BL79" i="1"/>
  <c r="BQ79" i="1"/>
  <c r="BR79" i="1" s="1"/>
  <c r="BT79" i="1"/>
  <c r="CB79" i="1"/>
  <c r="P79" i="1" s="1"/>
  <c r="CD79" i="1"/>
  <c r="Q79" i="1" s="1"/>
  <c r="CE79" i="1"/>
  <c r="CF79" i="1"/>
  <c r="R80" i="1"/>
  <c r="W80" i="1"/>
  <c r="CC80" i="1" s="1"/>
  <c r="Y80" i="1"/>
  <c r="Z80" i="1"/>
  <c r="AA80" i="1"/>
  <c r="AI80" i="1"/>
  <c r="AK80" i="1" s="1"/>
  <c r="BH80" i="1"/>
  <c r="BI80" i="1" s="1"/>
  <c r="BJ80" i="1"/>
  <c r="BK80" i="1"/>
  <c r="BL80" i="1"/>
  <c r="BQ80" i="1"/>
  <c r="BR80" i="1" s="1"/>
  <c r="BT80" i="1"/>
  <c r="CB80" i="1"/>
  <c r="P80" i="1" s="1"/>
  <c r="CD80" i="1"/>
  <c r="Q80" i="1" s="1"/>
  <c r="CE80" i="1"/>
  <c r="CF80" i="1"/>
  <c r="R81" i="1"/>
  <c r="W81" i="1"/>
  <c r="CC81" i="1" s="1"/>
  <c r="Y81" i="1"/>
  <c r="Z81" i="1"/>
  <c r="AA81" i="1"/>
  <c r="AI81" i="1"/>
  <c r="AK81" i="1" s="1"/>
  <c r="BH81" i="1"/>
  <c r="F81" i="1" s="1"/>
  <c r="BJ81" i="1"/>
  <c r="BK81" i="1"/>
  <c r="BL81" i="1"/>
  <c r="BQ81" i="1"/>
  <c r="BR81" i="1" s="1"/>
  <c r="BT81" i="1"/>
  <c r="CB81" i="1"/>
  <c r="P81" i="1" s="1"/>
  <c r="CD81" i="1"/>
  <c r="Q81" i="1" s="1"/>
  <c r="CE81" i="1"/>
  <c r="CF81" i="1"/>
  <c r="R82" i="1"/>
  <c r="W82" i="1"/>
  <c r="CC82" i="1" s="1"/>
  <c r="Y82" i="1"/>
  <c r="Z82" i="1"/>
  <c r="AA82" i="1"/>
  <c r="AI82" i="1"/>
  <c r="AK82" i="1" s="1"/>
  <c r="BH82" i="1"/>
  <c r="BI82" i="1" s="1"/>
  <c r="BJ82" i="1"/>
  <c r="BK82" i="1"/>
  <c r="BL82" i="1"/>
  <c r="BQ82" i="1"/>
  <c r="BR82" i="1" s="1"/>
  <c r="BT82" i="1"/>
  <c r="CB82" i="1"/>
  <c r="P82" i="1" s="1"/>
  <c r="CD82" i="1"/>
  <c r="Q82" i="1" s="1"/>
  <c r="CE82" i="1"/>
  <c r="CF82" i="1"/>
  <c r="R83" i="1"/>
  <c r="W83" i="1"/>
  <c r="CC83" i="1" s="1"/>
  <c r="Y83" i="1"/>
  <c r="Z83" i="1"/>
  <c r="AA83" i="1"/>
  <c r="AI83" i="1"/>
  <c r="AK83" i="1" s="1"/>
  <c r="BH83" i="1"/>
  <c r="F83" i="1" s="1"/>
  <c r="BJ83" i="1"/>
  <c r="BK83" i="1"/>
  <c r="BL83" i="1"/>
  <c r="BQ83" i="1"/>
  <c r="BR83" i="1" s="1"/>
  <c r="BT83" i="1"/>
  <c r="CB83" i="1"/>
  <c r="P83" i="1" s="1"/>
  <c r="CD83" i="1"/>
  <c r="Q83" i="1" s="1"/>
  <c r="CE83" i="1"/>
  <c r="CF83" i="1"/>
  <c r="R84" i="1"/>
  <c r="W84" i="1"/>
  <c r="CC84" i="1" s="1"/>
  <c r="Y84" i="1"/>
  <c r="Z84" i="1"/>
  <c r="AA84" i="1"/>
  <c r="AI84" i="1"/>
  <c r="AK84" i="1" s="1"/>
  <c r="BH84" i="1"/>
  <c r="BI84" i="1" s="1"/>
  <c r="BJ84" i="1"/>
  <c r="BK84" i="1"/>
  <c r="BL84" i="1"/>
  <c r="BQ84" i="1"/>
  <c r="BR84" i="1" s="1"/>
  <c r="BT84" i="1"/>
  <c r="CB84" i="1"/>
  <c r="P84" i="1" s="1"/>
  <c r="CD84" i="1"/>
  <c r="Q84" i="1" s="1"/>
  <c r="CE84" i="1"/>
  <c r="CF84" i="1"/>
  <c r="R85" i="1"/>
  <c r="W85" i="1"/>
  <c r="CC85" i="1" s="1"/>
  <c r="Y85" i="1"/>
  <c r="Z85" i="1"/>
  <c r="AA85" i="1"/>
  <c r="AI85" i="1"/>
  <c r="AK85" i="1" s="1"/>
  <c r="BH85" i="1"/>
  <c r="F85" i="1" s="1"/>
  <c r="BJ85" i="1"/>
  <c r="BK85" i="1"/>
  <c r="BL85" i="1"/>
  <c r="BQ85" i="1"/>
  <c r="BR85" i="1" s="1"/>
  <c r="BT85" i="1"/>
  <c r="CB85" i="1"/>
  <c r="P85" i="1" s="1"/>
  <c r="CD85" i="1"/>
  <c r="Q85" i="1" s="1"/>
  <c r="CE85" i="1"/>
  <c r="CF85" i="1"/>
  <c r="R86" i="1"/>
  <c r="W86" i="1"/>
  <c r="CC86" i="1" s="1"/>
  <c r="Y86" i="1"/>
  <c r="Z86" i="1"/>
  <c r="AA86" i="1"/>
  <c r="AI86" i="1"/>
  <c r="AK86" i="1" s="1"/>
  <c r="BH86" i="1"/>
  <c r="BI86" i="1" s="1"/>
  <c r="BJ86" i="1"/>
  <c r="BK86" i="1"/>
  <c r="BL86" i="1"/>
  <c r="BQ86" i="1"/>
  <c r="BR86" i="1" s="1"/>
  <c r="BT86" i="1"/>
  <c r="CB86" i="1"/>
  <c r="P86" i="1" s="1"/>
  <c r="CD86" i="1"/>
  <c r="Q86" i="1" s="1"/>
  <c r="CE86" i="1"/>
  <c r="CF86" i="1"/>
  <c r="R87" i="1"/>
  <c r="W87" i="1"/>
  <c r="CC87" i="1" s="1"/>
  <c r="Y87" i="1"/>
  <c r="Z87" i="1"/>
  <c r="AA87" i="1"/>
  <c r="AI87" i="1"/>
  <c r="AK87" i="1" s="1"/>
  <c r="BH87" i="1"/>
  <c r="F87" i="1" s="1"/>
  <c r="BJ87" i="1"/>
  <c r="BK87" i="1"/>
  <c r="BL87" i="1"/>
  <c r="BQ87" i="1"/>
  <c r="BR87" i="1" s="1"/>
  <c r="BT87" i="1"/>
  <c r="CB87" i="1"/>
  <c r="P87" i="1" s="1"/>
  <c r="CD87" i="1"/>
  <c r="Q87" i="1" s="1"/>
  <c r="CE87" i="1"/>
  <c r="CF87" i="1"/>
  <c r="R88" i="1"/>
  <c r="W88" i="1"/>
  <c r="CC88" i="1" s="1"/>
  <c r="Y88" i="1"/>
  <c r="Z88" i="1"/>
  <c r="AA88" i="1"/>
  <c r="AI88" i="1"/>
  <c r="AK88" i="1" s="1"/>
  <c r="BH88" i="1"/>
  <c r="BI88" i="1" s="1"/>
  <c r="BJ88" i="1"/>
  <c r="BK88" i="1"/>
  <c r="BL88" i="1"/>
  <c r="BQ88" i="1"/>
  <c r="BR88" i="1" s="1"/>
  <c r="BT88" i="1"/>
  <c r="CB88" i="1"/>
  <c r="P88" i="1" s="1"/>
  <c r="CD88" i="1"/>
  <c r="Q88" i="1" s="1"/>
  <c r="CE88" i="1"/>
  <c r="CF88" i="1"/>
  <c r="R89" i="1"/>
  <c r="W89" i="1"/>
  <c r="CC89" i="1" s="1"/>
  <c r="Y89" i="1"/>
  <c r="Z89" i="1"/>
  <c r="AA89" i="1"/>
  <c r="AI89" i="1"/>
  <c r="AK89" i="1" s="1"/>
  <c r="BH89" i="1"/>
  <c r="F89" i="1" s="1"/>
  <c r="BJ89" i="1"/>
  <c r="BK89" i="1"/>
  <c r="BL89" i="1"/>
  <c r="BQ89" i="1"/>
  <c r="BR89" i="1" s="1"/>
  <c r="BT89" i="1"/>
  <c r="CB89" i="1"/>
  <c r="P89" i="1" s="1"/>
  <c r="CD89" i="1"/>
  <c r="Q89" i="1" s="1"/>
  <c r="CE89" i="1"/>
  <c r="CF89" i="1"/>
  <c r="AD46" i="1" l="1"/>
  <c r="BU18" i="1"/>
  <c r="BU12" i="1"/>
  <c r="BU10" i="1"/>
  <c r="AD18" i="1"/>
  <c r="BI22" i="1"/>
  <c r="AE22" i="1" s="1"/>
  <c r="AD24" i="1"/>
  <c r="AD7" i="1"/>
  <c r="BU22" i="1"/>
  <c r="BU8" i="1"/>
  <c r="AD6" i="1"/>
  <c r="BU60" i="1"/>
  <c r="AD54" i="1"/>
  <c r="BU49" i="1"/>
  <c r="BU48" i="1"/>
  <c r="BU56" i="1"/>
  <c r="BU55" i="1"/>
  <c r="BU41" i="1"/>
  <c r="BU38" i="1"/>
  <c r="AD89" i="1"/>
  <c r="BU86" i="1"/>
  <c r="BU73" i="1"/>
  <c r="BU54" i="1"/>
  <c r="BU36" i="1"/>
  <c r="AD16" i="1"/>
  <c r="BI42" i="1"/>
  <c r="AE42" i="1" s="1"/>
  <c r="BU75" i="1"/>
  <c r="BU77" i="1"/>
  <c r="BI57" i="1"/>
  <c r="AE57" i="1" s="1"/>
  <c r="BU52" i="1"/>
  <c r="BU51" i="1"/>
  <c r="BU50" i="1"/>
  <c r="BI43" i="1"/>
  <c r="AE43" i="1" s="1"/>
  <c r="AD42" i="1"/>
  <c r="AD38" i="1"/>
  <c r="AD32" i="1"/>
  <c r="AD9" i="1"/>
  <c r="BI38" i="1"/>
  <c r="AE38" i="1" s="1"/>
  <c r="BU32" i="1"/>
  <c r="BU20" i="1"/>
  <c r="AD17" i="1"/>
  <c r="BI14" i="1"/>
  <c r="AE14" i="1" s="1"/>
  <c r="AD4" i="1"/>
  <c r="AD71" i="1"/>
  <c r="AD36" i="1"/>
  <c r="BI29" i="1"/>
  <c r="AE29" i="1" s="1"/>
  <c r="AD28" i="1"/>
  <c r="BZ24" i="1"/>
  <c r="BI71" i="1"/>
  <c r="AE71" i="1" s="1"/>
  <c r="BI55" i="1"/>
  <c r="AE55" i="1" s="1"/>
  <c r="BU47" i="1"/>
  <c r="BI47" i="1"/>
  <c r="AE47" i="1" s="1"/>
  <c r="AD47" i="1"/>
  <c r="BU45" i="1"/>
  <c r="BI45" i="1"/>
  <c r="AE45" i="1" s="1"/>
  <c r="BI39" i="1"/>
  <c r="AE39" i="1" s="1"/>
  <c r="BZ22" i="1"/>
  <c r="BI18" i="1"/>
  <c r="AE18" i="1" s="1"/>
  <c r="AD10" i="1"/>
  <c r="BU6" i="1"/>
  <c r="AD87" i="1"/>
  <c r="AD67" i="1"/>
  <c r="AD65" i="1"/>
  <c r="BU62" i="1"/>
  <c r="BU58" i="1"/>
  <c r="BI41" i="1"/>
  <c r="AE41" i="1" s="1"/>
  <c r="BI36" i="1"/>
  <c r="AE36" i="1" s="1"/>
  <c r="BI32" i="1"/>
  <c r="AE32" i="1" s="1"/>
  <c r="BU28" i="1"/>
  <c r="BI28" i="1"/>
  <c r="AE28" i="1" s="1"/>
  <c r="BI26" i="1"/>
  <c r="AE26" i="1" s="1"/>
  <c r="AD85" i="1"/>
  <c r="BU83" i="1"/>
  <c r="AD81" i="1"/>
  <c r="BU79" i="1"/>
  <c r="BI67" i="1"/>
  <c r="AE67" i="1" s="1"/>
  <c r="BI65" i="1"/>
  <c r="AE65" i="1" s="1"/>
  <c r="BU64" i="1"/>
  <c r="AD50" i="1"/>
  <c r="AD43" i="1"/>
  <c r="BU40" i="1"/>
  <c r="AD29" i="1"/>
  <c r="AD21" i="1"/>
  <c r="AD80" i="1"/>
  <c r="BU78" i="1"/>
  <c r="BU71" i="1"/>
  <c r="BU70" i="1"/>
  <c r="F68" i="1"/>
  <c r="X68" i="1" s="1"/>
  <c r="AD52" i="1"/>
  <c r="BI48" i="1"/>
  <c r="AE48" i="1" s="1"/>
  <c r="AD48" i="1"/>
  <c r="BU44" i="1"/>
  <c r="BI44" i="1"/>
  <c r="AE44" i="1" s="1"/>
  <c r="AD44" i="1"/>
  <c r="AD39" i="1"/>
  <c r="BU34" i="1"/>
  <c r="BI34" i="1"/>
  <c r="AE34" i="1" s="1"/>
  <c r="AD34" i="1"/>
  <c r="BU26" i="1"/>
  <c r="AD23" i="1"/>
  <c r="AD22" i="1"/>
  <c r="AD14" i="1"/>
  <c r="AD11" i="1"/>
  <c r="F6" i="1"/>
  <c r="X6" i="1" s="1"/>
  <c r="BU3" i="1"/>
  <c r="AD40" i="1"/>
  <c r="BU81" i="1"/>
  <c r="AD83" i="1"/>
  <c r="BU80" i="1"/>
  <c r="AD79" i="1"/>
  <c r="F74" i="1"/>
  <c r="X74" i="1" s="1"/>
  <c r="BM73" i="1"/>
  <c r="AG73" i="1" s="1"/>
  <c r="BN73" i="1" s="1"/>
  <c r="AF73" i="1" s="1"/>
  <c r="BU65" i="1"/>
  <c r="BU63" i="1"/>
  <c r="BU61" i="1"/>
  <c r="AD60" i="1"/>
  <c r="BU59" i="1"/>
  <c r="BU57" i="1"/>
  <c r="BM52" i="1"/>
  <c r="AG52" i="1" s="1"/>
  <c r="BN52" i="1" s="1"/>
  <c r="AF52" i="1" s="1"/>
  <c r="F52" i="1"/>
  <c r="X52" i="1" s="1"/>
  <c r="BZ34" i="1"/>
  <c r="BU31" i="1"/>
  <c r="BU30" i="1"/>
  <c r="AD25" i="1"/>
  <c r="X24" i="1"/>
  <c r="BU14" i="1"/>
  <c r="F10" i="1"/>
  <c r="X10" i="1" s="1"/>
  <c r="AD8" i="1"/>
  <c r="BU4" i="1"/>
  <c r="AD84" i="1"/>
  <c r="BU82" i="1"/>
  <c r="BU87" i="1"/>
  <c r="BM82" i="1"/>
  <c r="AG82" i="1" s="1"/>
  <c r="BN82" i="1" s="1"/>
  <c r="BO82" i="1" s="1"/>
  <c r="BP82" i="1" s="1"/>
  <c r="BS82" i="1" s="1"/>
  <c r="G82" i="1" s="1"/>
  <c r="BV82" i="1" s="1"/>
  <c r="AD88" i="1"/>
  <c r="F76" i="1"/>
  <c r="BZ76" i="1" s="1"/>
  <c r="BM72" i="1"/>
  <c r="AG72" i="1" s="1"/>
  <c r="BN72" i="1" s="1"/>
  <c r="AF72" i="1" s="1"/>
  <c r="F72" i="1"/>
  <c r="BZ72" i="1" s="1"/>
  <c r="BU69" i="1"/>
  <c r="BU67" i="1"/>
  <c r="BU66" i="1"/>
  <c r="CC65" i="1"/>
  <c r="X65" i="1" s="1"/>
  <c r="BM62" i="1"/>
  <c r="AG62" i="1" s="1"/>
  <c r="BN62" i="1" s="1"/>
  <c r="AF62" i="1" s="1"/>
  <c r="F62" i="1"/>
  <c r="BZ62" i="1" s="1"/>
  <c r="AD58" i="1"/>
  <c r="BU46" i="1"/>
  <c r="BU39" i="1"/>
  <c r="BU37" i="1"/>
  <c r="BU35" i="1"/>
  <c r="BU27" i="1"/>
  <c r="AD27" i="1"/>
  <c r="AD26" i="1"/>
  <c r="X22" i="1"/>
  <c r="AD19" i="1"/>
  <c r="X14" i="1"/>
  <c r="AD12" i="1"/>
  <c r="AD5" i="1"/>
  <c r="BM77" i="1"/>
  <c r="AG77" i="1" s="1"/>
  <c r="BN77" i="1" s="1"/>
  <c r="AF77" i="1" s="1"/>
  <c r="BM75" i="1"/>
  <c r="AG75" i="1" s="1"/>
  <c r="BN75" i="1" s="1"/>
  <c r="BO75" i="1" s="1"/>
  <c r="BP75" i="1" s="1"/>
  <c r="BS75" i="1" s="1"/>
  <c r="G75" i="1" s="1"/>
  <c r="BV75" i="1" s="1"/>
  <c r="BM68" i="1"/>
  <c r="AG68" i="1" s="1"/>
  <c r="BN68" i="1" s="1"/>
  <c r="BO68" i="1" s="1"/>
  <c r="BP68" i="1" s="1"/>
  <c r="BS68" i="1" s="1"/>
  <c r="G68" i="1" s="1"/>
  <c r="BV68" i="1" s="1"/>
  <c r="BI78" i="1"/>
  <c r="AE78" i="1" s="1"/>
  <c r="F77" i="1"/>
  <c r="BZ77" i="1" s="1"/>
  <c r="F75" i="1"/>
  <c r="BZ75" i="1" s="1"/>
  <c r="F73" i="1"/>
  <c r="BZ73" i="1" s="1"/>
  <c r="BI70" i="1"/>
  <c r="AE70" i="1" s="1"/>
  <c r="F69" i="1"/>
  <c r="BZ69" i="1" s="1"/>
  <c r="BI66" i="1"/>
  <c r="AE66" i="1" s="1"/>
  <c r="BI64" i="1"/>
  <c r="AE64" i="1" s="1"/>
  <c r="F63" i="1"/>
  <c r="X63" i="1" s="1"/>
  <c r="F61" i="1"/>
  <c r="X61" i="1" s="1"/>
  <c r="BM59" i="1"/>
  <c r="AG59" i="1" s="1"/>
  <c r="BN59" i="1" s="1"/>
  <c r="BO59" i="1" s="1"/>
  <c r="BP59" i="1" s="1"/>
  <c r="BS59" i="1" s="1"/>
  <c r="G59" i="1" s="1"/>
  <c r="BV59" i="1" s="1"/>
  <c r="F54" i="1"/>
  <c r="BZ54" i="1" s="1"/>
  <c r="AD77" i="1"/>
  <c r="AD75" i="1"/>
  <c r="BM74" i="1"/>
  <c r="AG74" i="1" s="1"/>
  <c r="BN74" i="1" s="1"/>
  <c r="BO74" i="1" s="1"/>
  <c r="BP74" i="1" s="1"/>
  <c r="BS74" i="1" s="1"/>
  <c r="G74" i="1" s="1"/>
  <c r="BV74" i="1" s="1"/>
  <c r="AD73" i="1"/>
  <c r="AD63" i="1"/>
  <c r="AD61" i="1"/>
  <c r="BI60" i="1"/>
  <c r="AE60" i="1" s="1"/>
  <c r="AD57" i="1"/>
  <c r="CC57" i="1"/>
  <c r="X57" i="1" s="1"/>
  <c r="BI56" i="1"/>
  <c r="AE56" i="1" s="1"/>
  <c r="F56" i="1"/>
  <c r="BZ56" i="1" s="1"/>
  <c r="BU85" i="1"/>
  <c r="BM78" i="1"/>
  <c r="AG78" i="1" s="1"/>
  <c r="BN78" i="1" s="1"/>
  <c r="AF78" i="1" s="1"/>
  <c r="AD56" i="1"/>
  <c r="CC56" i="1"/>
  <c r="AD55" i="1"/>
  <c r="CC55" i="1"/>
  <c r="X55" i="1" s="1"/>
  <c r="BU89" i="1"/>
  <c r="BU88" i="1"/>
  <c r="BM86" i="1"/>
  <c r="AG86" i="1" s="1"/>
  <c r="BN86" i="1" s="1"/>
  <c r="BO86" i="1" s="1"/>
  <c r="BP86" i="1" s="1"/>
  <c r="BS86" i="1" s="1"/>
  <c r="G86" i="1" s="1"/>
  <c r="BV86" i="1" s="1"/>
  <c r="BU84" i="1"/>
  <c r="AD86" i="1"/>
  <c r="AD82" i="1"/>
  <c r="AD78" i="1"/>
  <c r="BU76" i="1"/>
  <c r="AD76" i="1"/>
  <c r="BU74" i="1"/>
  <c r="AD74" i="1"/>
  <c r="BU72" i="1"/>
  <c r="AD72" i="1"/>
  <c r="AD70" i="1"/>
  <c r="BM69" i="1"/>
  <c r="AG69" i="1" s="1"/>
  <c r="BN69" i="1" s="1"/>
  <c r="BO69" i="1" s="1"/>
  <c r="BP69" i="1" s="1"/>
  <c r="BS69" i="1" s="1"/>
  <c r="G69" i="1" s="1"/>
  <c r="BV69" i="1" s="1"/>
  <c r="BU68" i="1"/>
  <c r="AD68" i="1"/>
  <c r="AD66" i="1"/>
  <c r="AD64" i="1"/>
  <c r="BM63" i="1"/>
  <c r="AG63" i="1" s="1"/>
  <c r="BN63" i="1" s="1"/>
  <c r="BO63" i="1" s="1"/>
  <c r="BP63" i="1" s="1"/>
  <c r="BS63" i="1" s="1"/>
  <c r="G63" i="1" s="1"/>
  <c r="BV63" i="1" s="1"/>
  <c r="H63" i="1" s="1"/>
  <c r="AD62" i="1"/>
  <c r="BM61" i="1"/>
  <c r="AG61" i="1" s="1"/>
  <c r="BN61" i="1" s="1"/>
  <c r="AF61" i="1" s="1"/>
  <c r="F59" i="1"/>
  <c r="BZ59" i="1" s="1"/>
  <c r="CC58" i="1"/>
  <c r="BI58" i="1"/>
  <c r="AE58" i="1" s="1"/>
  <c r="F58" i="1"/>
  <c r="BZ58" i="1" s="1"/>
  <c r="BZ16" i="1"/>
  <c r="F40" i="1"/>
  <c r="X40" i="1" s="1"/>
  <c r="X28" i="1"/>
  <c r="BM10" i="1"/>
  <c r="AG10" i="1" s="1"/>
  <c r="BN10" i="1" s="1"/>
  <c r="AF10" i="1" s="1"/>
  <c r="BM6" i="1"/>
  <c r="AG6" i="1" s="1"/>
  <c r="BN6" i="1" s="1"/>
  <c r="BO6" i="1" s="1"/>
  <c r="BP6" i="1" s="1"/>
  <c r="BS6" i="1" s="1"/>
  <c r="G6" i="1" s="1"/>
  <c r="BV6" i="1" s="1"/>
  <c r="BU53" i="1"/>
  <c r="BI51" i="1"/>
  <c r="AE51" i="1" s="1"/>
  <c r="AD51" i="1"/>
  <c r="BI50" i="1"/>
  <c r="AE50" i="1" s="1"/>
  <c r="BI46" i="1"/>
  <c r="AE46" i="1" s="1"/>
  <c r="BU43" i="1"/>
  <c r="BM40" i="1"/>
  <c r="AG40" i="1" s="1"/>
  <c r="BN40" i="1" s="1"/>
  <c r="BO40" i="1" s="1"/>
  <c r="BP40" i="1" s="1"/>
  <c r="BS40" i="1" s="1"/>
  <c r="G40" i="1" s="1"/>
  <c r="BV40" i="1" s="1"/>
  <c r="BI37" i="1"/>
  <c r="AE37" i="1" s="1"/>
  <c r="BM35" i="1"/>
  <c r="AG35" i="1" s="1"/>
  <c r="BN35" i="1" s="1"/>
  <c r="AF35" i="1" s="1"/>
  <c r="BU33" i="1"/>
  <c r="BI31" i="1"/>
  <c r="BM31" i="1" s="1"/>
  <c r="AG31" i="1" s="1"/>
  <c r="BN31" i="1" s="1"/>
  <c r="BI30" i="1"/>
  <c r="AE30" i="1" s="1"/>
  <c r="BU29" i="1"/>
  <c r="BI20" i="1"/>
  <c r="AE20" i="1" s="1"/>
  <c r="BM19" i="1"/>
  <c r="AG19" i="1" s="1"/>
  <c r="BN19" i="1" s="1"/>
  <c r="AF19" i="1" s="1"/>
  <c r="BU17" i="1"/>
  <c r="X16" i="1"/>
  <c r="BU16" i="1"/>
  <c r="BI16" i="1"/>
  <c r="AE16" i="1" s="1"/>
  <c r="AD13" i="1"/>
  <c r="BU11" i="1"/>
  <c r="BU7" i="1"/>
  <c r="F4" i="1"/>
  <c r="BZ4" i="1" s="1"/>
  <c r="BU42" i="1"/>
  <c r="BM42" i="1"/>
  <c r="AG42" i="1" s="1"/>
  <c r="BN42" i="1" s="1"/>
  <c r="BO42" i="1" s="1"/>
  <c r="BP42" i="1" s="1"/>
  <c r="BS42" i="1" s="1"/>
  <c r="G42" i="1" s="1"/>
  <c r="BV42" i="1" s="1"/>
  <c r="H42" i="1" s="1"/>
  <c r="BX42" i="1" s="1"/>
  <c r="F35" i="1"/>
  <c r="X35" i="1" s="1"/>
  <c r="X34" i="1"/>
  <c r="F19" i="1"/>
  <c r="X19" i="1" s="1"/>
  <c r="CC18" i="1"/>
  <c r="X18" i="1" s="1"/>
  <c r="BZ14" i="1"/>
  <c r="BM12" i="1"/>
  <c r="AG12" i="1" s="1"/>
  <c r="BN12" i="1" s="1"/>
  <c r="BO12" i="1" s="1"/>
  <c r="BP12" i="1" s="1"/>
  <c r="BS12" i="1" s="1"/>
  <c r="G12" i="1" s="1"/>
  <c r="BV12" i="1" s="1"/>
  <c r="F12" i="1"/>
  <c r="BM8" i="1"/>
  <c r="AG8" i="1" s="1"/>
  <c r="BN8" i="1" s="1"/>
  <c r="BO8" i="1" s="1"/>
  <c r="BP8" i="1" s="1"/>
  <c r="BS8" i="1" s="1"/>
  <c r="G8" i="1" s="1"/>
  <c r="BV8" i="1" s="1"/>
  <c r="F8" i="1"/>
  <c r="X8" i="1" s="1"/>
  <c r="BM4" i="1"/>
  <c r="AG4" i="1" s="1"/>
  <c r="BN4" i="1" s="1"/>
  <c r="BO4" i="1" s="1"/>
  <c r="BP4" i="1" s="1"/>
  <c r="BS4" i="1" s="1"/>
  <c r="G4" i="1" s="1"/>
  <c r="BV4" i="1" s="1"/>
  <c r="AD59" i="1"/>
  <c r="AD53" i="1"/>
  <c r="BI49" i="1"/>
  <c r="AE49" i="1" s="1"/>
  <c r="F27" i="1"/>
  <c r="X27" i="1" s="1"/>
  <c r="CC26" i="1"/>
  <c r="X26" i="1" s="1"/>
  <c r="BU24" i="1"/>
  <c r="BI24" i="1"/>
  <c r="BM24" i="1" s="1"/>
  <c r="AG24" i="1" s="1"/>
  <c r="BN24" i="1" s="1"/>
  <c r="BU23" i="1"/>
  <c r="AD20" i="1"/>
  <c r="AD15" i="1"/>
  <c r="BU9" i="1"/>
  <c r="BU5" i="1"/>
  <c r="AD3" i="1"/>
  <c r="BZ89" i="1"/>
  <c r="X89" i="1"/>
  <c r="X85" i="1"/>
  <c r="BZ85" i="1"/>
  <c r="X81" i="1"/>
  <c r="BZ81" i="1"/>
  <c r="BM84" i="1"/>
  <c r="AG84" i="1" s="1"/>
  <c r="BN84" i="1" s="1"/>
  <c r="BM80" i="1"/>
  <c r="AG80" i="1" s="1"/>
  <c r="BN80" i="1" s="1"/>
  <c r="AE88" i="1"/>
  <c r="AE84" i="1"/>
  <c r="AE80" i="1"/>
  <c r="BM88" i="1"/>
  <c r="AG88" i="1" s="1"/>
  <c r="BN88" i="1" s="1"/>
  <c r="BZ87" i="1"/>
  <c r="X87" i="1"/>
  <c r="AE86" i="1"/>
  <c r="BZ83" i="1"/>
  <c r="X83" i="1"/>
  <c r="AE82" i="1"/>
  <c r="X79" i="1"/>
  <c r="BZ79" i="1"/>
  <c r="BM76" i="1"/>
  <c r="AG76" i="1" s="1"/>
  <c r="BN76" i="1" s="1"/>
  <c r="BZ71" i="1"/>
  <c r="BZ67" i="1"/>
  <c r="BI89" i="1"/>
  <c r="F88" i="1"/>
  <c r="BI87" i="1"/>
  <c r="BM87" i="1" s="1"/>
  <c r="AG87" i="1" s="1"/>
  <c r="BN87" i="1" s="1"/>
  <c r="F86" i="1"/>
  <c r="BI85" i="1"/>
  <c r="F84" i="1"/>
  <c r="BI83" i="1"/>
  <c r="BM83" i="1" s="1"/>
  <c r="AG83" i="1" s="1"/>
  <c r="BN83" i="1" s="1"/>
  <c r="F82" i="1"/>
  <c r="BI81" i="1"/>
  <c r="BM81" i="1" s="1"/>
  <c r="AG81" i="1" s="1"/>
  <c r="BN81" i="1" s="1"/>
  <c r="F80" i="1"/>
  <c r="BI79" i="1"/>
  <c r="BM79" i="1" s="1"/>
  <c r="AG79" i="1" s="1"/>
  <c r="BN79" i="1" s="1"/>
  <c r="CC75" i="1"/>
  <c r="CC71" i="1"/>
  <c r="X71" i="1" s="1"/>
  <c r="CC67" i="1"/>
  <c r="X67" i="1" s="1"/>
  <c r="BZ65" i="1"/>
  <c r="CC64" i="1"/>
  <c r="X64" i="1" s="1"/>
  <c r="CC62" i="1"/>
  <c r="X78" i="1"/>
  <c r="BZ78" i="1"/>
  <c r="CC77" i="1"/>
  <c r="CC73" i="1"/>
  <c r="X70" i="1"/>
  <c r="BZ70" i="1"/>
  <c r="AD69" i="1"/>
  <c r="X66" i="1"/>
  <c r="BZ66" i="1"/>
  <c r="X60" i="1"/>
  <c r="X50" i="1"/>
  <c r="BZ50" i="1"/>
  <c r="X47" i="1"/>
  <c r="BZ47" i="1"/>
  <c r="X42" i="1"/>
  <c r="BZ42" i="1"/>
  <c r="X39" i="1"/>
  <c r="BZ39" i="1"/>
  <c r="X36" i="1"/>
  <c r="BZ36" i="1"/>
  <c r="BO35" i="1"/>
  <c r="BP35" i="1" s="1"/>
  <c r="BS35" i="1" s="1"/>
  <c r="G35" i="1" s="1"/>
  <c r="BV35" i="1" s="1"/>
  <c r="X32" i="1"/>
  <c r="BZ32" i="1"/>
  <c r="AD30" i="1"/>
  <c r="CC30" i="1"/>
  <c r="X30" i="1" s="1"/>
  <c r="X29" i="1"/>
  <c r="BZ29" i="1"/>
  <c r="BI25" i="1"/>
  <c r="BM25" i="1" s="1"/>
  <c r="AG25" i="1" s="1"/>
  <c r="BN25" i="1" s="1"/>
  <c r="F25" i="1"/>
  <c r="X3" i="1"/>
  <c r="BZ3" i="1"/>
  <c r="BZ57" i="1"/>
  <c r="BZ55" i="1"/>
  <c r="BM54" i="1"/>
  <c r="AG54" i="1" s="1"/>
  <c r="BN54" i="1" s="1"/>
  <c r="BI53" i="1"/>
  <c r="X48" i="1"/>
  <c r="BZ48" i="1"/>
  <c r="X45" i="1"/>
  <c r="BZ45" i="1"/>
  <c r="AD45" i="1"/>
  <c r="X37" i="1"/>
  <c r="BZ37" i="1"/>
  <c r="AD37" i="1"/>
  <c r="X53" i="1"/>
  <c r="BZ53" i="1"/>
  <c r="X51" i="1"/>
  <c r="BZ51" i="1"/>
  <c r="X46" i="1"/>
  <c r="BZ46" i="1"/>
  <c r="X43" i="1"/>
  <c r="BZ43" i="1"/>
  <c r="X38" i="1"/>
  <c r="BZ38" i="1"/>
  <c r="BZ28" i="1"/>
  <c r="BZ64" i="1"/>
  <c r="BZ60" i="1"/>
  <c r="X49" i="1"/>
  <c r="BZ49" i="1"/>
  <c r="AD49" i="1"/>
  <c r="X44" i="1"/>
  <c r="BZ44" i="1"/>
  <c r="X41" i="1"/>
  <c r="BZ41" i="1"/>
  <c r="AD41" i="1"/>
  <c r="BI33" i="1"/>
  <c r="BM33" i="1" s="1"/>
  <c r="AG33" i="1" s="1"/>
  <c r="BN33" i="1" s="1"/>
  <c r="F33" i="1"/>
  <c r="X31" i="1"/>
  <c r="BZ31" i="1"/>
  <c r="AD35" i="1"/>
  <c r="BZ26" i="1"/>
  <c r="X11" i="1"/>
  <c r="BZ11" i="1"/>
  <c r="X7" i="1"/>
  <c r="BZ7" i="1"/>
  <c r="AD33" i="1"/>
  <c r="BZ30" i="1"/>
  <c r="BM27" i="1"/>
  <c r="AG27" i="1" s="1"/>
  <c r="BN27" i="1" s="1"/>
  <c r="X20" i="1"/>
  <c r="AD31" i="1"/>
  <c r="BU25" i="1"/>
  <c r="BM23" i="1"/>
  <c r="AG23" i="1" s="1"/>
  <c r="BN23" i="1" s="1"/>
  <c r="AE21" i="1"/>
  <c r="F21" i="1"/>
  <c r="AK20" i="1"/>
  <c r="BZ20" i="1" s="1"/>
  <c r="BM17" i="1"/>
  <c r="AG17" i="1" s="1"/>
  <c r="BN17" i="1" s="1"/>
  <c r="AE23" i="1"/>
  <c r="F23" i="1"/>
  <c r="BM21" i="1"/>
  <c r="AG21" i="1" s="1"/>
  <c r="BN21" i="1" s="1"/>
  <c r="BU19" i="1"/>
  <c r="BZ18" i="1"/>
  <c r="BU21" i="1"/>
  <c r="AE17" i="1"/>
  <c r="F17" i="1"/>
  <c r="F13" i="1"/>
  <c r="BI13" i="1"/>
  <c r="BU15" i="1"/>
  <c r="F15" i="1"/>
  <c r="BI15" i="1"/>
  <c r="BM15" i="1" s="1"/>
  <c r="AG15" i="1" s="1"/>
  <c r="BN15" i="1" s="1"/>
  <c r="BM14" i="1"/>
  <c r="AG14" i="1" s="1"/>
  <c r="BN14" i="1" s="1"/>
  <c r="BU13" i="1"/>
  <c r="X9" i="1"/>
  <c r="BZ9" i="1"/>
  <c r="X5" i="1"/>
  <c r="BZ5" i="1"/>
  <c r="BI11" i="1"/>
  <c r="BM11" i="1" s="1"/>
  <c r="AG11" i="1" s="1"/>
  <c r="BN11" i="1" s="1"/>
  <c r="BI9" i="1"/>
  <c r="BM9" i="1" s="1"/>
  <c r="AG9" i="1" s="1"/>
  <c r="BN9" i="1" s="1"/>
  <c r="BI7" i="1"/>
  <c r="BI5" i="1"/>
  <c r="BM5" i="1" s="1"/>
  <c r="AG5" i="1" s="1"/>
  <c r="BN5" i="1" s="1"/>
  <c r="BI3" i="1"/>
  <c r="BM3" i="1" s="1"/>
  <c r="AG3" i="1" s="1"/>
  <c r="BN3" i="1" s="1"/>
  <c r="BZ68" i="1" l="1"/>
  <c r="BO78" i="1"/>
  <c r="BP78" i="1" s="1"/>
  <c r="BS78" i="1" s="1"/>
  <c r="G78" i="1" s="1"/>
  <c r="BV78" i="1" s="1"/>
  <c r="H78" i="1" s="1"/>
  <c r="BO73" i="1"/>
  <c r="BP73" i="1" s="1"/>
  <c r="BS73" i="1" s="1"/>
  <c r="G73" i="1" s="1"/>
  <c r="BV73" i="1" s="1"/>
  <c r="BZ6" i="1"/>
  <c r="BM47" i="1"/>
  <c r="AG47" i="1" s="1"/>
  <c r="BN47" i="1" s="1"/>
  <c r="BO47" i="1" s="1"/>
  <c r="BP47" i="1" s="1"/>
  <c r="BS47" i="1" s="1"/>
  <c r="G47" i="1" s="1"/>
  <c r="BV47" i="1" s="1"/>
  <c r="H47" i="1" s="1"/>
  <c r="BM32" i="1"/>
  <c r="AG32" i="1" s="1"/>
  <c r="BN32" i="1" s="1"/>
  <c r="AF32" i="1" s="1"/>
  <c r="BZ35" i="1"/>
  <c r="H8" i="1"/>
  <c r="BW8" i="1" s="1"/>
  <c r="AF86" i="1"/>
  <c r="H6" i="1"/>
  <c r="H35" i="1"/>
  <c r="BM30" i="1"/>
  <c r="AG30" i="1" s="1"/>
  <c r="BN30" i="1" s="1"/>
  <c r="BO30" i="1" s="1"/>
  <c r="BP30" i="1" s="1"/>
  <c r="BS30" i="1" s="1"/>
  <c r="G30" i="1" s="1"/>
  <c r="BM71" i="1"/>
  <c r="AG71" i="1" s="1"/>
  <c r="BN71" i="1" s="1"/>
  <c r="AF71" i="1" s="1"/>
  <c r="BM36" i="1"/>
  <c r="AG36" i="1" s="1"/>
  <c r="BN36" i="1" s="1"/>
  <c r="BO36" i="1" s="1"/>
  <c r="BP36" i="1" s="1"/>
  <c r="BS36" i="1" s="1"/>
  <c r="G36" i="1" s="1"/>
  <c r="BV36" i="1" s="1"/>
  <c r="H36" i="1" s="1"/>
  <c r="BX36" i="1" s="1"/>
  <c r="BM43" i="1"/>
  <c r="AG43" i="1" s="1"/>
  <c r="BN43" i="1" s="1"/>
  <c r="BO43" i="1" s="1"/>
  <c r="BP43" i="1" s="1"/>
  <c r="BS43" i="1" s="1"/>
  <c r="G43" i="1" s="1"/>
  <c r="BV43" i="1" s="1"/>
  <c r="H43" i="1" s="1"/>
  <c r="BW43" i="1" s="1"/>
  <c r="BO61" i="1"/>
  <c r="BP61" i="1" s="1"/>
  <c r="BS61" i="1" s="1"/>
  <c r="G61" i="1" s="1"/>
  <c r="BV61" i="1" s="1"/>
  <c r="H61" i="1" s="1"/>
  <c r="X59" i="1"/>
  <c r="AF69" i="1"/>
  <c r="BZ27" i="1"/>
  <c r="BM20" i="1"/>
  <c r="AG20" i="1" s="1"/>
  <c r="BN20" i="1" s="1"/>
  <c r="BO20" i="1" s="1"/>
  <c r="BP20" i="1" s="1"/>
  <c r="BS20" i="1" s="1"/>
  <c r="G20" i="1" s="1"/>
  <c r="BV20" i="1" s="1"/>
  <c r="H20" i="1" s="1"/>
  <c r="BZ19" i="1"/>
  <c r="AF63" i="1"/>
  <c r="BZ63" i="1"/>
  <c r="BM39" i="1"/>
  <c r="AG39" i="1" s="1"/>
  <c r="BN39" i="1" s="1"/>
  <c r="X72" i="1"/>
  <c r="BZ61" i="1"/>
  <c r="BM50" i="1"/>
  <c r="AG50" i="1" s="1"/>
  <c r="BN50" i="1" s="1"/>
  <c r="AF50" i="1" s="1"/>
  <c r="BM26" i="1"/>
  <c r="AG26" i="1" s="1"/>
  <c r="BN26" i="1" s="1"/>
  <c r="AF26" i="1" s="1"/>
  <c r="BM22" i="1"/>
  <c r="AG22" i="1" s="1"/>
  <c r="BN22" i="1" s="1"/>
  <c r="BO62" i="1"/>
  <c r="BP62" i="1" s="1"/>
  <c r="BS62" i="1" s="1"/>
  <c r="G62" i="1" s="1"/>
  <c r="BV62" i="1" s="1"/>
  <c r="H62" i="1" s="1"/>
  <c r="BW62" i="1" s="1"/>
  <c r="X69" i="1"/>
  <c r="AF74" i="1"/>
  <c r="BM29" i="1"/>
  <c r="AG29" i="1" s="1"/>
  <c r="BN29" i="1" s="1"/>
  <c r="AF29" i="1" s="1"/>
  <c r="BO10" i="1"/>
  <c r="BP10" i="1" s="1"/>
  <c r="BS10" i="1" s="1"/>
  <c r="G10" i="1" s="1"/>
  <c r="BV10" i="1" s="1"/>
  <c r="H10" i="1" s="1"/>
  <c r="BO32" i="1"/>
  <c r="BP32" i="1" s="1"/>
  <c r="BS32" i="1" s="1"/>
  <c r="G32" i="1" s="1"/>
  <c r="BV32" i="1" s="1"/>
  <c r="H32" i="1" s="1"/>
  <c r="BX32" i="1" s="1"/>
  <c r="AF75" i="1"/>
  <c r="BO77" i="1"/>
  <c r="BP77" i="1" s="1"/>
  <c r="BS77" i="1" s="1"/>
  <c r="G77" i="1" s="1"/>
  <c r="BV77" i="1" s="1"/>
  <c r="H77" i="1" s="1"/>
  <c r="BX77" i="1" s="1"/>
  <c r="BM38" i="1"/>
  <c r="AG38" i="1" s="1"/>
  <c r="BN38" i="1" s="1"/>
  <c r="BM70" i="1"/>
  <c r="AG70" i="1" s="1"/>
  <c r="BN70" i="1" s="1"/>
  <c r="BM57" i="1"/>
  <c r="AG57" i="1" s="1"/>
  <c r="BN57" i="1" s="1"/>
  <c r="AE24" i="1"/>
  <c r="BZ40" i="1"/>
  <c r="X54" i="1"/>
  <c r="H40" i="1"/>
  <c r="X73" i="1"/>
  <c r="X58" i="1"/>
  <c r="H4" i="1"/>
  <c r="BW4" i="1" s="1"/>
  <c r="H74" i="1"/>
  <c r="BX74" i="1" s="1"/>
  <c r="H59" i="1"/>
  <c r="BW59" i="1" s="1"/>
  <c r="H75" i="1"/>
  <c r="BW75" i="1" s="1"/>
  <c r="X62" i="1"/>
  <c r="H12" i="1"/>
  <c r="BW12" i="1" s="1"/>
  <c r="BM28" i="1"/>
  <c r="AG28" i="1" s="1"/>
  <c r="BN28" i="1" s="1"/>
  <c r="AF28" i="1" s="1"/>
  <c r="AF8" i="1"/>
  <c r="X76" i="1"/>
  <c r="AF68" i="1"/>
  <c r="BM16" i="1"/>
  <c r="AG16" i="1" s="1"/>
  <c r="BN16" i="1" s="1"/>
  <c r="AF16" i="1" s="1"/>
  <c r="BM65" i="1"/>
  <c r="AG65" i="1" s="1"/>
  <c r="BN65" i="1" s="1"/>
  <c r="BM18" i="1"/>
  <c r="AG18" i="1" s="1"/>
  <c r="BN18" i="1" s="1"/>
  <c r="AF18" i="1" s="1"/>
  <c r="BY47" i="1"/>
  <c r="CA47" i="1" s="1"/>
  <c r="BW42" i="1"/>
  <c r="BO19" i="1"/>
  <c r="BP19" i="1" s="1"/>
  <c r="BS19" i="1" s="1"/>
  <c r="G19" i="1" s="1"/>
  <c r="BV19" i="1" s="1"/>
  <c r="H19" i="1" s="1"/>
  <c r="BX19" i="1" s="1"/>
  <c r="BM45" i="1"/>
  <c r="AG45" i="1" s="1"/>
  <c r="BN45" i="1" s="1"/>
  <c r="AF12" i="1"/>
  <c r="AF42" i="1"/>
  <c r="AF6" i="1"/>
  <c r="X77" i="1"/>
  <c r="AF47" i="1"/>
  <c r="X75" i="1"/>
  <c r="AF59" i="1"/>
  <c r="BO72" i="1"/>
  <c r="BP72" i="1" s="1"/>
  <c r="BS72" i="1" s="1"/>
  <c r="G72" i="1" s="1"/>
  <c r="BV72" i="1" s="1"/>
  <c r="H72" i="1" s="1"/>
  <c r="H69" i="1"/>
  <c r="BX69" i="1" s="1"/>
  <c r="BZ10" i="1"/>
  <c r="BM48" i="1"/>
  <c r="AG48" i="1" s="1"/>
  <c r="BN48" i="1" s="1"/>
  <c r="BM34" i="1"/>
  <c r="AG34" i="1" s="1"/>
  <c r="BN34" i="1" s="1"/>
  <c r="BM44" i="1"/>
  <c r="AG44" i="1" s="1"/>
  <c r="BN44" i="1" s="1"/>
  <c r="BM41" i="1"/>
  <c r="AG41" i="1" s="1"/>
  <c r="BN41" i="1" s="1"/>
  <c r="BZ52" i="1"/>
  <c r="BM46" i="1"/>
  <c r="AG46" i="1" s="1"/>
  <c r="BN46" i="1" s="1"/>
  <c r="BM66" i="1"/>
  <c r="AG66" i="1" s="1"/>
  <c r="BN66" i="1" s="1"/>
  <c r="BM55" i="1"/>
  <c r="AG55" i="1" s="1"/>
  <c r="BN55" i="1" s="1"/>
  <c r="H68" i="1"/>
  <c r="BX68" i="1" s="1"/>
  <c r="BM67" i="1"/>
  <c r="AG67" i="1" s="1"/>
  <c r="BN67" i="1" s="1"/>
  <c r="AF4" i="1"/>
  <c r="BZ74" i="1"/>
  <c r="AF82" i="1"/>
  <c r="H73" i="1"/>
  <c r="BX73" i="1" s="1"/>
  <c r="BY40" i="1"/>
  <c r="BO52" i="1"/>
  <c r="BP52" i="1" s="1"/>
  <c r="BS52" i="1" s="1"/>
  <c r="G52" i="1" s="1"/>
  <c r="BV52" i="1" s="1"/>
  <c r="H52" i="1" s="1"/>
  <c r="BX52" i="1" s="1"/>
  <c r="X4" i="1"/>
  <c r="BM56" i="1"/>
  <c r="AG56" i="1" s="1"/>
  <c r="BN56" i="1" s="1"/>
  <c r="AE31" i="1"/>
  <c r="AF40" i="1"/>
  <c r="BY42" i="1"/>
  <c r="CA42" i="1" s="1"/>
  <c r="BY74" i="1"/>
  <c r="AF31" i="1"/>
  <c r="BO31" i="1"/>
  <c r="BP31" i="1" s="1"/>
  <c r="BS31" i="1" s="1"/>
  <c r="G31" i="1" s="1"/>
  <c r="BV31" i="1" s="1"/>
  <c r="H31" i="1" s="1"/>
  <c r="BX31" i="1" s="1"/>
  <c r="BY69" i="1"/>
  <c r="CA69" i="1" s="1"/>
  <c r="BM51" i="1"/>
  <c r="AG51" i="1" s="1"/>
  <c r="BN51" i="1" s="1"/>
  <c r="BM37" i="1"/>
  <c r="AG37" i="1" s="1"/>
  <c r="BN37" i="1" s="1"/>
  <c r="BY35" i="1"/>
  <c r="X56" i="1"/>
  <c r="BM64" i="1"/>
  <c r="AG64" i="1" s="1"/>
  <c r="BN64" i="1" s="1"/>
  <c r="BY12" i="1"/>
  <c r="X12" i="1"/>
  <c r="BZ12" i="1"/>
  <c r="BZ8" i="1"/>
  <c r="BM49" i="1"/>
  <c r="AG49" i="1" s="1"/>
  <c r="BN49" i="1" s="1"/>
  <c r="BM58" i="1"/>
  <c r="AG58" i="1" s="1"/>
  <c r="BN58" i="1" s="1"/>
  <c r="BM60" i="1"/>
  <c r="AG60" i="1" s="1"/>
  <c r="BN60" i="1" s="1"/>
  <c r="BO9" i="1"/>
  <c r="BP9" i="1" s="1"/>
  <c r="BS9" i="1" s="1"/>
  <c r="G9" i="1" s="1"/>
  <c r="BV9" i="1" s="1"/>
  <c r="H9" i="1" s="1"/>
  <c r="AF9" i="1"/>
  <c r="BO33" i="1"/>
  <c r="BP33" i="1" s="1"/>
  <c r="BS33" i="1" s="1"/>
  <c r="G33" i="1" s="1"/>
  <c r="BV33" i="1" s="1"/>
  <c r="H33" i="1" s="1"/>
  <c r="AF33" i="1"/>
  <c r="BO79" i="1"/>
  <c r="BP79" i="1" s="1"/>
  <c r="BS79" i="1" s="1"/>
  <c r="G79" i="1" s="1"/>
  <c r="BV79" i="1" s="1"/>
  <c r="H79" i="1" s="1"/>
  <c r="AF79" i="1"/>
  <c r="BO87" i="1"/>
  <c r="BP87" i="1" s="1"/>
  <c r="BS87" i="1" s="1"/>
  <c r="G87" i="1" s="1"/>
  <c r="BV87" i="1" s="1"/>
  <c r="H87" i="1" s="1"/>
  <c r="AF87" i="1"/>
  <c r="BO5" i="1"/>
  <c r="BP5" i="1" s="1"/>
  <c r="BS5" i="1" s="1"/>
  <c r="G5" i="1" s="1"/>
  <c r="BV5" i="1" s="1"/>
  <c r="H5" i="1" s="1"/>
  <c r="AF5" i="1"/>
  <c r="BO11" i="1"/>
  <c r="BP11" i="1" s="1"/>
  <c r="BS11" i="1" s="1"/>
  <c r="G11" i="1" s="1"/>
  <c r="BV11" i="1" s="1"/>
  <c r="H11" i="1" s="1"/>
  <c r="AF11" i="1"/>
  <c r="BW6" i="1"/>
  <c r="BX6" i="1"/>
  <c r="BX63" i="1"/>
  <c r="BW63" i="1"/>
  <c r="X80" i="1"/>
  <c r="BZ80" i="1"/>
  <c r="X84" i="1"/>
  <c r="BZ84" i="1"/>
  <c r="X88" i="1"/>
  <c r="BZ88" i="1"/>
  <c r="BO83" i="1"/>
  <c r="BP83" i="1" s="1"/>
  <c r="BS83" i="1" s="1"/>
  <c r="G83" i="1" s="1"/>
  <c r="BV83" i="1" s="1"/>
  <c r="H83" i="1" s="1"/>
  <c r="AF83" i="1"/>
  <c r="BO81" i="1"/>
  <c r="BP81" i="1" s="1"/>
  <c r="BS81" i="1" s="1"/>
  <c r="G81" i="1" s="1"/>
  <c r="BV81" i="1" s="1"/>
  <c r="H81" i="1" s="1"/>
  <c r="AF81" i="1"/>
  <c r="BO27" i="1"/>
  <c r="BP27" i="1" s="1"/>
  <c r="BS27" i="1" s="1"/>
  <c r="G27" i="1" s="1"/>
  <c r="BV27" i="1" s="1"/>
  <c r="H27" i="1" s="1"/>
  <c r="AF27" i="1"/>
  <c r="AF25" i="1"/>
  <c r="BO25" i="1"/>
  <c r="BP25" i="1" s="1"/>
  <c r="BS25" i="1" s="1"/>
  <c r="G25" i="1" s="1"/>
  <c r="BV25" i="1" s="1"/>
  <c r="H25" i="1" s="1"/>
  <c r="BY6" i="1"/>
  <c r="CA6" i="1" s="1"/>
  <c r="AE81" i="1"/>
  <c r="AE85" i="1"/>
  <c r="AE89" i="1"/>
  <c r="BY82" i="1"/>
  <c r="BO84" i="1"/>
  <c r="BP84" i="1" s="1"/>
  <c r="BS84" i="1" s="1"/>
  <c r="G84" i="1" s="1"/>
  <c r="AF84" i="1"/>
  <c r="X15" i="1"/>
  <c r="BZ15" i="1"/>
  <c r="X17" i="1"/>
  <c r="BZ17" i="1"/>
  <c r="X23" i="1"/>
  <c r="BZ23" i="1"/>
  <c r="BO26" i="1"/>
  <c r="BP26" i="1" s="1"/>
  <c r="BS26" i="1" s="1"/>
  <c r="G26" i="1" s="1"/>
  <c r="BV26" i="1" s="1"/>
  <c r="H26" i="1" s="1"/>
  <c r="AF54" i="1"/>
  <c r="BO54" i="1"/>
  <c r="BP54" i="1" s="1"/>
  <c r="BS54" i="1" s="1"/>
  <c r="G54" i="1" s="1"/>
  <c r="BV54" i="1" s="1"/>
  <c r="H54" i="1" s="1"/>
  <c r="AE11" i="1"/>
  <c r="AE13" i="1"/>
  <c r="X21" i="1"/>
  <c r="BZ21" i="1"/>
  <c r="BO24" i="1"/>
  <c r="BP24" i="1" s="1"/>
  <c r="BS24" i="1" s="1"/>
  <c r="G24" i="1" s="1"/>
  <c r="BV24" i="1" s="1"/>
  <c r="H24" i="1" s="1"/>
  <c r="AF24" i="1"/>
  <c r="X25" i="1"/>
  <c r="BZ25" i="1"/>
  <c r="BW47" i="1"/>
  <c r="BX47" i="1"/>
  <c r="BY68" i="1"/>
  <c r="CA68" i="1" s="1"/>
  <c r="X82" i="1"/>
  <c r="BZ82" i="1"/>
  <c r="X86" i="1"/>
  <c r="BZ86" i="1"/>
  <c r="BX78" i="1"/>
  <c r="BW78" i="1"/>
  <c r="H86" i="1"/>
  <c r="BY86" i="1"/>
  <c r="BO88" i="1"/>
  <c r="BP88" i="1" s="1"/>
  <c r="BS88" i="1" s="1"/>
  <c r="G88" i="1" s="1"/>
  <c r="BV88" i="1" s="1"/>
  <c r="H88" i="1" s="1"/>
  <c r="AF88" i="1"/>
  <c r="BM85" i="1"/>
  <c r="AG85" i="1" s="1"/>
  <c r="BN85" i="1" s="1"/>
  <c r="AE7" i="1"/>
  <c r="BM7" i="1"/>
  <c r="AG7" i="1" s="1"/>
  <c r="BN7" i="1" s="1"/>
  <c r="BO3" i="1"/>
  <c r="BP3" i="1" s="1"/>
  <c r="BS3" i="1" s="1"/>
  <c r="G3" i="1" s="1"/>
  <c r="BV3" i="1" s="1"/>
  <c r="H3" i="1" s="1"/>
  <c r="AF3" i="1"/>
  <c r="BO15" i="1"/>
  <c r="BP15" i="1" s="1"/>
  <c r="BS15" i="1" s="1"/>
  <c r="G15" i="1" s="1"/>
  <c r="BV15" i="1" s="1"/>
  <c r="H15" i="1" s="1"/>
  <c r="AF15" i="1"/>
  <c r="AE33" i="1"/>
  <c r="AE9" i="1"/>
  <c r="BO17" i="1"/>
  <c r="BP17" i="1" s="1"/>
  <c r="BS17" i="1" s="1"/>
  <c r="G17" i="1" s="1"/>
  <c r="BV17" i="1" s="1"/>
  <c r="H17" i="1" s="1"/>
  <c r="AF17" i="1"/>
  <c r="AE3" i="1"/>
  <c r="BO14" i="1"/>
  <c r="BP14" i="1" s="1"/>
  <c r="BS14" i="1" s="1"/>
  <c r="G14" i="1" s="1"/>
  <c r="BV14" i="1" s="1"/>
  <c r="H14" i="1" s="1"/>
  <c r="AF14" i="1"/>
  <c r="BO23" i="1"/>
  <c r="BP23" i="1" s="1"/>
  <c r="BS23" i="1" s="1"/>
  <c r="G23" i="1" s="1"/>
  <c r="AF23" i="1"/>
  <c r="AE5" i="1"/>
  <c r="AE15" i="1"/>
  <c r="BY4" i="1"/>
  <c r="CA4" i="1" s="1"/>
  <c r="BY8" i="1"/>
  <c r="X13" i="1"/>
  <c r="BZ13" i="1"/>
  <c r="BO21" i="1"/>
  <c r="BP21" i="1" s="1"/>
  <c r="BS21" i="1" s="1"/>
  <c r="G21" i="1" s="1"/>
  <c r="AF21" i="1"/>
  <c r="BM13" i="1"/>
  <c r="AG13" i="1" s="1"/>
  <c r="BN13" i="1" s="1"/>
  <c r="X33" i="1"/>
  <c r="BZ33" i="1"/>
  <c r="AE53" i="1"/>
  <c r="AE25" i="1"/>
  <c r="BW35" i="1"/>
  <c r="BX35" i="1"/>
  <c r="BM53" i="1"/>
  <c r="AG53" i="1" s="1"/>
  <c r="BN53" i="1" s="1"/>
  <c r="AE79" i="1"/>
  <c r="AE83" i="1"/>
  <c r="AE87" i="1"/>
  <c r="BY59" i="1"/>
  <c r="CA59" i="1" s="1"/>
  <c r="BY63" i="1"/>
  <c r="AF76" i="1"/>
  <c r="BO76" i="1"/>
  <c r="BP76" i="1" s="1"/>
  <c r="BS76" i="1" s="1"/>
  <c r="G76" i="1" s="1"/>
  <c r="BY78" i="1"/>
  <c r="CA78" i="1" s="1"/>
  <c r="H82" i="1"/>
  <c r="BY73" i="1"/>
  <c r="CA73" i="1" s="1"/>
  <c r="BY75" i="1"/>
  <c r="CA75" i="1" s="1"/>
  <c r="BM89" i="1"/>
  <c r="AG89" i="1" s="1"/>
  <c r="BN89" i="1" s="1"/>
  <c r="AF80" i="1"/>
  <c r="BO80" i="1"/>
  <c r="BP80" i="1" s="1"/>
  <c r="BS80" i="1" s="1"/>
  <c r="G80" i="1" s="1"/>
  <c r="CA35" i="1" l="1"/>
  <c r="BW61" i="1"/>
  <c r="BX61" i="1"/>
  <c r="AF43" i="1"/>
  <c r="BX8" i="1"/>
  <c r="BY83" i="1"/>
  <c r="CA83" i="1" s="1"/>
  <c r="BY61" i="1"/>
  <c r="CA61" i="1" s="1"/>
  <c r="BW19" i="1"/>
  <c r="CA8" i="1"/>
  <c r="BW32" i="1"/>
  <c r="BW31" i="1"/>
  <c r="AF30" i="1"/>
  <c r="AF20" i="1"/>
  <c r="BW36" i="1"/>
  <c r="BW52" i="1"/>
  <c r="CA74" i="1"/>
  <c r="BO28" i="1"/>
  <c r="BP28" i="1" s="1"/>
  <c r="BS28" i="1" s="1"/>
  <c r="G28" i="1" s="1"/>
  <c r="BV28" i="1" s="1"/>
  <c r="H28" i="1" s="1"/>
  <c r="BX28" i="1" s="1"/>
  <c r="BY36" i="1"/>
  <c r="CA36" i="1" s="1"/>
  <c r="BY43" i="1"/>
  <c r="CA43" i="1" s="1"/>
  <c r="BX4" i="1"/>
  <c r="BX43" i="1"/>
  <c r="BY79" i="1"/>
  <c r="CA79" i="1" s="1"/>
  <c r="AF36" i="1"/>
  <c r="BO71" i="1"/>
  <c r="BP71" i="1" s="1"/>
  <c r="BS71" i="1" s="1"/>
  <c r="G71" i="1" s="1"/>
  <c r="BX59" i="1"/>
  <c r="BW74" i="1"/>
  <c r="BO16" i="1"/>
  <c r="BP16" i="1" s="1"/>
  <c r="BS16" i="1" s="1"/>
  <c r="G16" i="1" s="1"/>
  <c r="BV16" i="1" s="1"/>
  <c r="H16" i="1" s="1"/>
  <c r="BW77" i="1"/>
  <c r="BY19" i="1"/>
  <c r="CA19" i="1" s="1"/>
  <c r="CA63" i="1"/>
  <c r="BY9" i="1"/>
  <c r="CA9" i="1" s="1"/>
  <c r="BY5" i="1"/>
  <c r="CA5" i="1" s="1"/>
  <c r="BY77" i="1"/>
  <c r="CA77" i="1" s="1"/>
  <c r="BY62" i="1"/>
  <c r="CA62" i="1" s="1"/>
  <c r="BW10" i="1"/>
  <c r="BX10" i="1"/>
  <c r="BW73" i="1"/>
  <c r="BY10" i="1"/>
  <c r="CA10" i="1" s="1"/>
  <c r="BO50" i="1"/>
  <c r="BP50" i="1" s="1"/>
  <c r="BS50" i="1" s="1"/>
  <c r="G50" i="1" s="1"/>
  <c r="BV50" i="1" s="1"/>
  <c r="H50" i="1" s="1"/>
  <c r="BX50" i="1" s="1"/>
  <c r="BO39" i="1"/>
  <c r="BP39" i="1" s="1"/>
  <c r="BS39" i="1" s="1"/>
  <c r="G39" i="1" s="1"/>
  <c r="AF39" i="1"/>
  <c r="BW68" i="1"/>
  <c r="AF22" i="1"/>
  <c r="BO22" i="1"/>
  <c r="BP22" i="1" s="1"/>
  <c r="BS22" i="1" s="1"/>
  <c r="G22" i="1" s="1"/>
  <c r="BY87" i="1"/>
  <c r="CA87" i="1" s="1"/>
  <c r="CA40" i="1"/>
  <c r="BO29" i="1"/>
  <c r="BP29" i="1" s="1"/>
  <c r="BS29" i="1" s="1"/>
  <c r="G29" i="1" s="1"/>
  <c r="BV29" i="1" s="1"/>
  <c r="H29" i="1" s="1"/>
  <c r="BW29" i="1" s="1"/>
  <c r="BX75" i="1"/>
  <c r="BY32" i="1"/>
  <c r="CA32" i="1" s="1"/>
  <c r="BO57" i="1"/>
  <c r="BP57" i="1" s="1"/>
  <c r="BS57" i="1" s="1"/>
  <c r="G57" i="1" s="1"/>
  <c r="AF57" i="1"/>
  <c r="AF70" i="1"/>
  <c r="BO70" i="1"/>
  <c r="BP70" i="1" s="1"/>
  <c r="BS70" i="1" s="1"/>
  <c r="G70" i="1" s="1"/>
  <c r="BV70" i="1" s="1"/>
  <c r="H70" i="1" s="1"/>
  <c r="BO38" i="1"/>
  <c r="BP38" i="1" s="1"/>
  <c r="BS38" i="1" s="1"/>
  <c r="G38" i="1" s="1"/>
  <c r="BV38" i="1" s="1"/>
  <c r="H38" i="1" s="1"/>
  <c r="AF38" i="1"/>
  <c r="BO18" i="1"/>
  <c r="BP18" i="1" s="1"/>
  <c r="BS18" i="1" s="1"/>
  <c r="G18" i="1" s="1"/>
  <c r="BV18" i="1" s="1"/>
  <c r="H18" i="1" s="1"/>
  <c r="BX18" i="1" s="1"/>
  <c r="BX12" i="1"/>
  <c r="BW40" i="1"/>
  <c r="BX40" i="1"/>
  <c r="BW69" i="1"/>
  <c r="BW72" i="1"/>
  <c r="BX72" i="1"/>
  <c r="BY33" i="1"/>
  <c r="CA33" i="1" s="1"/>
  <c r="BX62" i="1"/>
  <c r="BY24" i="1"/>
  <c r="CA24" i="1" s="1"/>
  <c r="CA86" i="1"/>
  <c r="AF65" i="1"/>
  <c r="BO65" i="1"/>
  <c r="BP65" i="1" s="1"/>
  <c r="BS65" i="1" s="1"/>
  <c r="G65" i="1" s="1"/>
  <c r="BY27" i="1"/>
  <c r="CA27" i="1" s="1"/>
  <c r="AF55" i="1"/>
  <c r="BO55" i="1"/>
  <c r="BP55" i="1" s="1"/>
  <c r="BS55" i="1" s="1"/>
  <c r="G55" i="1" s="1"/>
  <c r="AF34" i="1"/>
  <c r="BO34" i="1"/>
  <c r="BP34" i="1" s="1"/>
  <c r="BS34" i="1" s="1"/>
  <c r="G34" i="1" s="1"/>
  <c r="AF45" i="1"/>
  <c r="BO45" i="1"/>
  <c r="BP45" i="1" s="1"/>
  <c r="BS45" i="1" s="1"/>
  <c r="G45" i="1" s="1"/>
  <c r="CA82" i="1"/>
  <c r="BO66" i="1"/>
  <c r="BP66" i="1" s="1"/>
  <c r="BS66" i="1" s="1"/>
  <c r="G66" i="1" s="1"/>
  <c r="AF66" i="1"/>
  <c r="BO48" i="1"/>
  <c r="BP48" i="1" s="1"/>
  <c r="BS48" i="1" s="1"/>
  <c r="G48" i="1" s="1"/>
  <c r="BV48" i="1" s="1"/>
  <c r="H48" i="1" s="1"/>
  <c r="AF48" i="1"/>
  <c r="AF67" i="1"/>
  <c r="BO67" i="1"/>
  <c r="BP67" i="1" s="1"/>
  <c r="BS67" i="1" s="1"/>
  <c r="G67" i="1" s="1"/>
  <c r="BO46" i="1"/>
  <c r="BP46" i="1" s="1"/>
  <c r="BS46" i="1" s="1"/>
  <c r="G46" i="1" s="1"/>
  <c r="AF46" i="1"/>
  <c r="BO41" i="1"/>
  <c r="BP41" i="1" s="1"/>
  <c r="BS41" i="1" s="1"/>
  <c r="G41" i="1" s="1"/>
  <c r="AF41" i="1"/>
  <c r="AF44" i="1"/>
  <c r="BO44" i="1"/>
  <c r="BP44" i="1" s="1"/>
  <c r="BS44" i="1" s="1"/>
  <c r="G44" i="1" s="1"/>
  <c r="BY72" i="1"/>
  <c r="CA72" i="1" s="1"/>
  <c r="BY15" i="1"/>
  <c r="CA15" i="1" s="1"/>
  <c r="BY17" i="1"/>
  <c r="CA17" i="1" s="1"/>
  <c r="BY20" i="1"/>
  <c r="CA20" i="1" s="1"/>
  <c r="BY81" i="1"/>
  <c r="CA81" i="1" s="1"/>
  <c r="BY52" i="1"/>
  <c r="CA52" i="1" s="1"/>
  <c r="BO56" i="1"/>
  <c r="BP56" i="1" s="1"/>
  <c r="BS56" i="1" s="1"/>
  <c r="G56" i="1" s="1"/>
  <c r="AF56" i="1"/>
  <c r="BO60" i="1"/>
  <c r="BP60" i="1" s="1"/>
  <c r="BS60" i="1" s="1"/>
  <c r="G60" i="1" s="1"/>
  <c r="BV60" i="1" s="1"/>
  <c r="H60" i="1" s="1"/>
  <c r="AF60" i="1"/>
  <c r="BY54" i="1"/>
  <c r="CA54" i="1" s="1"/>
  <c r="BO58" i="1"/>
  <c r="BP58" i="1" s="1"/>
  <c r="BS58" i="1" s="1"/>
  <c r="G58" i="1" s="1"/>
  <c r="AF58" i="1"/>
  <c r="BO37" i="1"/>
  <c r="BP37" i="1" s="1"/>
  <c r="BS37" i="1" s="1"/>
  <c r="G37" i="1" s="1"/>
  <c r="AF37" i="1"/>
  <c r="BO49" i="1"/>
  <c r="BP49" i="1" s="1"/>
  <c r="BS49" i="1" s="1"/>
  <c r="G49" i="1" s="1"/>
  <c r="BV49" i="1" s="1"/>
  <c r="H49" i="1" s="1"/>
  <c r="AF49" i="1"/>
  <c r="CA12" i="1"/>
  <c r="AF51" i="1"/>
  <c r="BO51" i="1"/>
  <c r="BP51" i="1" s="1"/>
  <c r="BS51" i="1" s="1"/>
  <c r="G51" i="1" s="1"/>
  <c r="BY31" i="1"/>
  <c r="CA31" i="1" s="1"/>
  <c r="BO64" i="1"/>
  <c r="BP64" i="1" s="1"/>
  <c r="BS64" i="1" s="1"/>
  <c r="G64" i="1" s="1"/>
  <c r="AF64" i="1"/>
  <c r="BO89" i="1"/>
  <c r="BP89" i="1" s="1"/>
  <c r="BS89" i="1" s="1"/>
  <c r="G89" i="1" s="1"/>
  <c r="BV89" i="1" s="1"/>
  <c r="H89" i="1" s="1"/>
  <c r="AF89" i="1"/>
  <c r="BW3" i="1"/>
  <c r="BX3" i="1"/>
  <c r="BV84" i="1"/>
  <c r="H84" i="1" s="1"/>
  <c r="BY84" i="1"/>
  <c r="CA84" i="1" s="1"/>
  <c r="BW25" i="1"/>
  <c r="BX25" i="1"/>
  <c r="BV30" i="1"/>
  <c r="H30" i="1" s="1"/>
  <c r="BY30" i="1"/>
  <c r="CA30" i="1" s="1"/>
  <c r="BW82" i="1"/>
  <c r="BX82" i="1"/>
  <c r="BO13" i="1"/>
  <c r="BP13" i="1" s="1"/>
  <c r="BS13" i="1" s="1"/>
  <c r="G13" i="1" s="1"/>
  <c r="BV13" i="1" s="1"/>
  <c r="H13" i="1" s="1"/>
  <c r="AF13" i="1"/>
  <c r="BW14" i="1"/>
  <c r="BX14" i="1"/>
  <c r="BO7" i="1"/>
  <c r="BP7" i="1" s="1"/>
  <c r="BS7" i="1" s="1"/>
  <c r="G7" i="1" s="1"/>
  <c r="BV7" i="1" s="1"/>
  <c r="H7" i="1" s="1"/>
  <c r="AF7" i="1"/>
  <c r="BW86" i="1"/>
  <c r="BX86" i="1"/>
  <c r="BW26" i="1"/>
  <c r="BX26" i="1"/>
  <c r="BW87" i="1"/>
  <c r="BX87" i="1"/>
  <c r="BX33" i="1"/>
  <c r="BW33" i="1"/>
  <c r="BV23" i="1"/>
  <c r="H23" i="1" s="1"/>
  <c r="BY23" i="1"/>
  <c r="CA23" i="1" s="1"/>
  <c r="BW11" i="1"/>
  <c r="BX11" i="1"/>
  <c r="BV80" i="1"/>
  <c r="H80" i="1" s="1"/>
  <c r="BY80" i="1"/>
  <c r="CA80" i="1" s="1"/>
  <c r="BV76" i="1"/>
  <c r="H76" i="1" s="1"/>
  <c r="BY76" i="1"/>
  <c r="CA76" i="1" s="1"/>
  <c r="BO53" i="1"/>
  <c r="BP53" i="1" s="1"/>
  <c r="BS53" i="1" s="1"/>
  <c r="G53" i="1" s="1"/>
  <c r="AF53" i="1"/>
  <c r="BY14" i="1"/>
  <c r="CA14" i="1" s="1"/>
  <c r="BW17" i="1"/>
  <c r="BX17" i="1"/>
  <c r="BW15" i="1"/>
  <c r="BX15" i="1"/>
  <c r="BW24" i="1"/>
  <c r="BX24" i="1"/>
  <c r="BY11" i="1"/>
  <c r="CA11" i="1" s="1"/>
  <c r="BX54" i="1"/>
  <c r="BW54" i="1"/>
  <c r="BW27" i="1"/>
  <c r="BX27" i="1"/>
  <c r="BW20" i="1"/>
  <c r="BX20" i="1"/>
  <c r="BW5" i="1"/>
  <c r="BX5" i="1"/>
  <c r="BO85" i="1"/>
  <c r="BP85" i="1" s="1"/>
  <c r="BS85" i="1" s="1"/>
  <c r="G85" i="1" s="1"/>
  <c r="BV85" i="1" s="1"/>
  <c r="H85" i="1" s="1"/>
  <c r="AF85" i="1"/>
  <c r="BY25" i="1"/>
  <c r="CA25" i="1" s="1"/>
  <c r="BV21" i="1"/>
  <c r="H21" i="1" s="1"/>
  <c r="BY21" i="1"/>
  <c r="CA21" i="1" s="1"/>
  <c r="BY3" i="1"/>
  <c r="CA3" i="1" s="1"/>
  <c r="BX88" i="1"/>
  <c r="BW88" i="1"/>
  <c r="BY26" i="1"/>
  <c r="CA26" i="1" s="1"/>
  <c r="BW81" i="1"/>
  <c r="BX81" i="1"/>
  <c r="BW83" i="1"/>
  <c r="BX83" i="1"/>
  <c r="BY88" i="1"/>
  <c r="CA88" i="1" s="1"/>
  <c r="BW79" i="1"/>
  <c r="BX79" i="1"/>
  <c r="BW9" i="1"/>
  <c r="BX9" i="1"/>
  <c r="BY28" i="1" l="1"/>
  <c r="CA28" i="1" s="1"/>
  <c r="BX29" i="1"/>
  <c r="BW28" i="1"/>
  <c r="BY16" i="1"/>
  <c r="CA16" i="1" s="1"/>
  <c r="BW18" i="1"/>
  <c r="BW16" i="1"/>
  <c r="BX16" i="1"/>
  <c r="BV71" i="1"/>
  <c r="H71" i="1" s="1"/>
  <c r="BY71" i="1"/>
  <c r="CA71" i="1" s="1"/>
  <c r="BY50" i="1"/>
  <c r="CA50" i="1" s="1"/>
  <c r="BY18" i="1"/>
  <c r="CA18" i="1" s="1"/>
  <c r="BY70" i="1"/>
  <c r="CA70" i="1" s="1"/>
  <c r="BY29" i="1"/>
  <c r="CA29" i="1" s="1"/>
  <c r="BV22" i="1"/>
  <c r="H22" i="1" s="1"/>
  <c r="BY22" i="1"/>
  <c r="CA22" i="1" s="1"/>
  <c r="BW50" i="1"/>
  <c r="BV39" i="1"/>
  <c r="H39" i="1" s="1"/>
  <c r="BY39" i="1"/>
  <c r="CA39" i="1" s="1"/>
  <c r="BV57" i="1"/>
  <c r="H57" i="1" s="1"/>
  <c r="BY57" i="1"/>
  <c r="CA57" i="1" s="1"/>
  <c r="BX38" i="1"/>
  <c r="BW38" i="1"/>
  <c r="BY48" i="1"/>
  <c r="CA48" i="1" s="1"/>
  <c r="BX70" i="1"/>
  <c r="BW70" i="1"/>
  <c r="BY38" i="1"/>
  <c r="CA38" i="1" s="1"/>
  <c r="BV65" i="1"/>
  <c r="H65" i="1" s="1"/>
  <c r="BY65" i="1"/>
  <c r="CA65" i="1" s="1"/>
  <c r="BV46" i="1"/>
  <c r="H46" i="1" s="1"/>
  <c r="BY46" i="1"/>
  <c r="CA46" i="1" s="1"/>
  <c r="BW48" i="1"/>
  <c r="BX48" i="1"/>
  <c r="BV45" i="1"/>
  <c r="H45" i="1" s="1"/>
  <c r="BY45" i="1"/>
  <c r="CA45" i="1" s="1"/>
  <c r="BV55" i="1"/>
  <c r="H55" i="1" s="1"/>
  <c r="BY55" i="1"/>
  <c r="CA55" i="1" s="1"/>
  <c r="BV67" i="1"/>
  <c r="H67" i="1" s="1"/>
  <c r="BY67" i="1"/>
  <c r="CA67" i="1" s="1"/>
  <c r="BY89" i="1"/>
  <c r="CA89" i="1" s="1"/>
  <c r="BV44" i="1"/>
  <c r="H44" i="1" s="1"/>
  <c r="BY44" i="1"/>
  <c r="CA44" i="1" s="1"/>
  <c r="BV41" i="1"/>
  <c r="H41" i="1" s="1"/>
  <c r="BY41" i="1"/>
  <c r="CA41" i="1" s="1"/>
  <c r="BV66" i="1"/>
  <c r="H66" i="1" s="1"/>
  <c r="BY66" i="1"/>
  <c r="CA66" i="1" s="1"/>
  <c r="BV34" i="1"/>
  <c r="H34" i="1" s="1"/>
  <c r="BY34" i="1"/>
  <c r="CA34" i="1" s="1"/>
  <c r="BY49" i="1"/>
  <c r="CA49" i="1" s="1"/>
  <c r="BY60" i="1"/>
  <c r="CA60" i="1" s="1"/>
  <c r="BV56" i="1"/>
  <c r="H56" i="1" s="1"/>
  <c r="BY56" i="1"/>
  <c r="CA56" i="1" s="1"/>
  <c r="BY7" i="1"/>
  <c r="CA7" i="1" s="1"/>
  <c r="BV64" i="1"/>
  <c r="H64" i="1" s="1"/>
  <c r="BY64" i="1"/>
  <c r="CA64" i="1" s="1"/>
  <c r="BV37" i="1"/>
  <c r="H37" i="1" s="1"/>
  <c r="BY37" i="1"/>
  <c r="CA37" i="1" s="1"/>
  <c r="BY85" i="1"/>
  <c r="CA85" i="1" s="1"/>
  <c r="BV51" i="1"/>
  <c r="H51" i="1" s="1"/>
  <c r="BY51" i="1"/>
  <c r="CA51" i="1" s="1"/>
  <c r="BY13" i="1"/>
  <c r="CA13" i="1" s="1"/>
  <c r="BW49" i="1"/>
  <c r="BX49" i="1"/>
  <c r="BY58" i="1"/>
  <c r="CA58" i="1" s="1"/>
  <c r="BV58" i="1"/>
  <c r="H58" i="1" s="1"/>
  <c r="BX60" i="1"/>
  <c r="BW60" i="1"/>
  <c r="BX76" i="1"/>
  <c r="BW76" i="1"/>
  <c r="BX21" i="1"/>
  <c r="BW21" i="1"/>
  <c r="BW85" i="1"/>
  <c r="BX85" i="1"/>
  <c r="BV53" i="1"/>
  <c r="H53" i="1" s="1"/>
  <c r="BY53" i="1"/>
  <c r="CA53" i="1" s="1"/>
  <c r="BX80" i="1"/>
  <c r="BW80" i="1"/>
  <c r="BW23" i="1"/>
  <c r="BX23" i="1"/>
  <c r="BW7" i="1"/>
  <c r="BX7" i="1"/>
  <c r="BW13" i="1"/>
  <c r="BX13" i="1"/>
  <c r="BX30" i="1"/>
  <c r="BW30" i="1"/>
  <c r="BX84" i="1"/>
  <c r="BW84" i="1"/>
  <c r="BW89" i="1"/>
  <c r="BX89" i="1"/>
  <c r="BW71" i="1" l="1"/>
  <c r="BX71" i="1"/>
  <c r="BW39" i="1"/>
  <c r="BX39" i="1"/>
  <c r="BX22" i="1"/>
  <c r="BW22" i="1"/>
  <c r="BX57" i="1"/>
  <c r="BW57" i="1"/>
  <c r="BX65" i="1"/>
  <c r="BW65" i="1"/>
  <c r="BX66" i="1"/>
  <c r="BW66" i="1"/>
  <c r="BX44" i="1"/>
  <c r="BW44" i="1"/>
  <c r="BX55" i="1"/>
  <c r="BW55" i="1"/>
  <c r="BX34" i="1"/>
  <c r="BW34" i="1"/>
  <c r="BX41" i="1"/>
  <c r="BW41" i="1"/>
  <c r="BX67" i="1"/>
  <c r="BW67" i="1"/>
  <c r="BX45" i="1"/>
  <c r="BW45" i="1"/>
  <c r="BX46" i="1"/>
  <c r="BW46" i="1"/>
  <c r="BX56" i="1"/>
  <c r="BW56" i="1"/>
  <c r="BW37" i="1"/>
  <c r="BX37" i="1"/>
  <c r="BW51" i="1"/>
  <c r="BX51" i="1"/>
  <c r="BW58" i="1"/>
  <c r="BX58" i="1"/>
  <c r="BX64" i="1"/>
  <c r="BW64" i="1"/>
  <c r="BW53" i="1"/>
  <c r="BX53" i="1"/>
</calcChain>
</file>

<file path=xl/sharedStrings.xml><?xml version="1.0" encoding="utf-8"?>
<sst xmlns="http://schemas.openxmlformats.org/spreadsheetml/2006/main" count="341" uniqueCount="181">
  <si>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</si>
  <si>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</si>
  <si>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</si>
  <si>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</si>
  <si>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</si>
  <si>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</si>
  <si>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</si>
  <si>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</si>
  <si>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</si>
  <si>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</si>
  <si>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</si>
  <si>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</si>
  <si>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</si>
  <si>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</si>
  <si>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</si>
  <si>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</si>
  <si>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</si>
  <si>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</si>
  <si>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</si>
  <si>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</si>
  <si>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</si>
  <si>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</si>
  <si>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</si>
  <si>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</si>
  <si>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</si>
  <si>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</si>
  <si>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</si>
  <si>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</si>
  <si>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</si>
  <si>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</si>
  <si>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</si>
  <si>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</si>
  <si>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</si>
  <si>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</si>
  <si>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</si>
  <si>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</si>
  <si>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</si>
  <si>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</si>
  <si>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</si>
  <si>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</si>
  <si>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</si>
  <si>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</si>
  <si>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</si>
  <si>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</si>
  <si>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</si>
  <si>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</si>
  <si>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</si>
  <si>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</si>
  <si>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</si>
  <si>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</si>
  <si>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</si>
  <si>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</si>
  <si>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</si>
  <si>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</si>
  <si>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</si>
  <si>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</si>
  <si>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</si>
  <si>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</si>
  <si>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</si>
  <si>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</si>
  <si>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</si>
  <si>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</si>
  <si>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</si>
  <si>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</si>
  <si>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</si>
  <si>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</si>
  <si>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</si>
  <si>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</si>
  <si>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</si>
  <si>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</si>
  <si>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</si>
  <si>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</si>
  <si>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</si>
  <si>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</si>
  <si>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</si>
  <si>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</si>
  <si>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</si>
  <si>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</si>
  <si>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</si>
  <si>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</si>
  <si>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</si>
  <si>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</si>
  <si>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</si>
  <si>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</si>
  <si>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</si>
  <si>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09:18:00</t>
  </si>
  <si>
    <t>09:21:42</t>
  </si>
  <si>
    <t>09:24:04</t>
  </si>
  <si>
    <t>09:26:26</t>
  </si>
  <si>
    <t>09:28:48</t>
  </si>
  <si>
    <t>09:31:45</t>
  </si>
  <si>
    <t>09:34:13</t>
  </si>
  <si>
    <t>09:37:02</t>
  </si>
  <si>
    <t>09:39:45</t>
  </si>
  <si>
    <t>09:42:22</t>
  </si>
  <si>
    <t>10:08:43</t>
  </si>
  <si>
    <t>10:12:25</t>
  </si>
  <si>
    <t>10:14:47</t>
  </si>
  <si>
    <t>10:17:09</t>
  </si>
  <si>
    <t>10:19:31</t>
  </si>
  <si>
    <t>10:23:13</t>
  </si>
  <si>
    <t>10:25:44</t>
  </si>
  <si>
    <t>10:28:18</t>
  </si>
  <si>
    <t>10:30:49</t>
  </si>
  <si>
    <t>10:33:45</t>
  </si>
  <si>
    <t>10:37:05</t>
  </si>
  <si>
    <t>10:51:09</t>
  </si>
  <si>
    <t>10:54:51</t>
  </si>
  <si>
    <t>10:57:27</t>
  </si>
  <si>
    <t>10:59:49</t>
  </si>
  <si>
    <t>11:02:14</t>
  </si>
  <si>
    <t>11:05:39</t>
  </si>
  <si>
    <t>11:08:43</t>
  </si>
  <si>
    <t>11:11:16</t>
  </si>
  <si>
    <t>11:14:11</t>
  </si>
  <si>
    <t>11:17:07</t>
  </si>
  <si>
    <t>11:19:59</t>
  </si>
  <si>
    <t>11:37:57</t>
  </si>
  <si>
    <t>11:41:39</t>
  </si>
  <si>
    <t>11:44:01</t>
  </si>
  <si>
    <t>11:46:33</t>
  </si>
  <si>
    <t>11:48:55</t>
  </si>
  <si>
    <t>11:51:59</t>
  </si>
  <si>
    <t>11:54:23</t>
  </si>
  <si>
    <t>11:56:53</t>
  </si>
  <si>
    <t>11:59:17</t>
  </si>
  <si>
    <t>12:02:39</t>
  </si>
  <si>
    <t>12:05:07</t>
  </si>
  <si>
    <t>12:34:42</t>
  </si>
  <si>
    <t>12:38:24</t>
  </si>
  <si>
    <t>12:40:52</t>
  </si>
  <si>
    <t>12:43:21</t>
  </si>
  <si>
    <t>12:45:43</t>
  </si>
  <si>
    <t>12:48:29</t>
  </si>
  <si>
    <t>12:50:56</t>
  </si>
  <si>
    <t>12:53:18</t>
  </si>
  <si>
    <t>12:55:40</t>
  </si>
  <si>
    <t>12:59:05</t>
  </si>
  <si>
    <t>13:01:38</t>
  </si>
  <si>
    <t>13:27:38</t>
  </si>
  <si>
    <t>13:31:19</t>
  </si>
  <si>
    <t>13:33:45</t>
  </si>
  <si>
    <t>13:36:23</t>
  </si>
  <si>
    <t>13:38:48</t>
  </si>
  <si>
    <t>13:41:52</t>
  </si>
  <si>
    <t>13:44:23</t>
  </si>
  <si>
    <t>13:47:21</t>
  </si>
  <si>
    <t>13:49:48</t>
  </si>
  <si>
    <t>13:52:13</t>
  </si>
  <si>
    <t>13:54:50</t>
  </si>
  <si>
    <t>14:04:42</t>
  </si>
  <si>
    <t>14:08:24</t>
  </si>
  <si>
    <t>14:10:51</t>
  </si>
  <si>
    <t>14:13:16</t>
  </si>
  <si>
    <t>14:15:43</t>
  </si>
  <si>
    <t>14:18:55</t>
  </si>
  <si>
    <t>14:21:19</t>
  </si>
  <si>
    <t>14:23:44</t>
  </si>
  <si>
    <t>14:26:27</t>
  </si>
  <si>
    <t>14:29:16</t>
  </si>
  <si>
    <t>14:31:38</t>
  </si>
  <si>
    <t>14:41:29</t>
  </si>
  <si>
    <t>14:45:11</t>
  </si>
  <si>
    <t>14:47:33</t>
  </si>
  <si>
    <t>14:49:55</t>
  </si>
  <si>
    <t>14:52:30</t>
  </si>
  <si>
    <t>14:55:25</t>
  </si>
  <si>
    <t>14:58:11</t>
  </si>
  <si>
    <t>15:00:45</t>
  </si>
  <si>
    <t>15:03:26</t>
  </si>
  <si>
    <t>15:07:08</t>
  </si>
  <si>
    <t>15:09:47</t>
  </si>
  <si>
    <t>ID</t>
  </si>
  <si>
    <t>T1 PH Plot1 Leaf3</t>
  </si>
  <si>
    <t>T1 Samsun Plot1 Leaf4</t>
  </si>
  <si>
    <t>T1 Mammoth Plot2 Leaf4</t>
  </si>
  <si>
    <t>T1 SSuSingle Plot2 Leaf1</t>
  </si>
  <si>
    <t>T1 SSuSingle Plot3 Leaf4</t>
  </si>
  <si>
    <t>T1 Mammoth Plot3 Leaf2</t>
  </si>
  <si>
    <t>T1 Samsun Plot4 Leaf3</t>
  </si>
  <si>
    <t>T1 SSuSingle Plot4 Leaf3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</si>
</sst>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  <xf numFmtId="0" fontId="0" fillId="2" borderId="0" xfId="0" applyFill="1" applyProtection="1">
      <protection locked="0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89"/>
  <sheetViews>
    <sheetView tabSelected="1" zoomScale="85" zoomScaleNormal="85" workbookViewId="0">
      <selection activeCell="A91" sqref="A91"/>
    </sheetView>
  </sheetViews>
  <sheetFormatPr defaultRowHeight="14.5" x14ac:dyDescent="0.35"/>
  <cols>
    <col min="1" max="1" width="23.26953125" customWidth="1"/>
    <col min="2" max="2" width="13.453125" customWidth="1"/>
    <col min="3" max="3" width="14.81640625" customWidth="1"/>
    <col min="9" max="38" width="0" hidden="1" customWidth="1"/>
    <col min="39" max="39" width="9.1796875" style="2"/>
  </cols>
  <sheetData>
    <row r="1" spans="1:84" x14ac:dyDescent="0.35">
      <c r="A1" t="s">
        <v>172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3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</row>
    <row r="2" spans="1:84" x14ac:dyDescent="0.35">
      <c r="B2" s="1" t="s">
        <v>83</v>
      </c>
      <c r="C2" s="1" t="s">
        <v>83</v>
      </c>
      <c r="D2" s="1" t="s">
        <v>83</v>
      </c>
      <c r="E2" s="1" t="s">
        <v>83</v>
      </c>
      <c r="F2" s="1" t="s">
        <v>84</v>
      </c>
      <c r="G2" s="1" t="s">
        <v>84</v>
      </c>
      <c r="H2" s="1" t="s">
        <v>84</v>
      </c>
      <c r="I2" s="1" t="s">
        <v>83</v>
      </c>
      <c r="J2" s="1" t="s">
        <v>83</v>
      </c>
      <c r="K2" s="1" t="s">
        <v>83</v>
      </c>
      <c r="L2" s="1" t="s">
        <v>83</v>
      </c>
      <c r="M2" s="1" t="s">
        <v>83</v>
      </c>
      <c r="N2" s="1" t="s">
        <v>83</v>
      </c>
      <c r="O2" s="1" t="s">
        <v>83</v>
      </c>
      <c r="P2" s="1" t="s">
        <v>84</v>
      </c>
      <c r="Q2" s="1" t="s">
        <v>84</v>
      </c>
      <c r="R2" s="1" t="s">
        <v>84</v>
      </c>
      <c r="S2" s="1" t="s">
        <v>83</v>
      </c>
      <c r="T2" s="1" t="s">
        <v>83</v>
      </c>
      <c r="U2" s="1" t="s">
        <v>83</v>
      </c>
      <c r="V2" s="1" t="s">
        <v>83</v>
      </c>
      <c r="W2" s="1" t="s">
        <v>84</v>
      </c>
      <c r="X2" s="1" t="s">
        <v>84</v>
      </c>
      <c r="Y2" s="1" t="s">
        <v>84</v>
      </c>
      <c r="Z2" s="1" t="s">
        <v>84</v>
      </c>
      <c r="AA2" s="1" t="s">
        <v>84</v>
      </c>
      <c r="AB2" s="1" t="s">
        <v>83</v>
      </c>
      <c r="AC2" s="1" t="s">
        <v>83</v>
      </c>
      <c r="AD2" s="1" t="s">
        <v>84</v>
      </c>
      <c r="AE2" s="1" t="s">
        <v>84</v>
      </c>
      <c r="AF2" s="1" t="s">
        <v>84</v>
      </c>
      <c r="AG2" s="1" t="s">
        <v>84</v>
      </c>
      <c r="AH2" s="1" t="s">
        <v>83</v>
      </c>
      <c r="AI2" s="1" t="s">
        <v>84</v>
      </c>
      <c r="AJ2" s="1" t="s">
        <v>83</v>
      </c>
      <c r="AK2" s="1" t="s">
        <v>84</v>
      </c>
      <c r="AL2" s="1" t="s">
        <v>83</v>
      </c>
      <c r="AM2" s="3" t="s">
        <v>83</v>
      </c>
      <c r="AN2" s="1" t="s">
        <v>83</v>
      </c>
      <c r="AO2" s="1" t="s">
        <v>83</v>
      </c>
      <c r="AP2" s="1" t="s">
        <v>83</v>
      </c>
      <c r="AQ2" s="1" t="s">
        <v>83</v>
      </c>
      <c r="AR2" s="1" t="s">
        <v>83</v>
      </c>
      <c r="AS2" s="1" t="s">
        <v>83</v>
      </c>
      <c r="AT2" s="1" t="s">
        <v>83</v>
      </c>
      <c r="AU2" s="1" t="s">
        <v>83</v>
      </c>
      <c r="AV2" s="1" t="s">
        <v>83</v>
      </c>
      <c r="AW2" s="1" t="s">
        <v>83</v>
      </c>
      <c r="AX2" s="1" t="s">
        <v>83</v>
      </c>
      <c r="AY2" s="1" t="s">
        <v>83</v>
      </c>
      <c r="AZ2" s="1" t="s">
        <v>83</v>
      </c>
      <c r="BA2" s="1" t="s">
        <v>83</v>
      </c>
      <c r="BB2" s="1" t="s">
        <v>83</v>
      </c>
      <c r="BC2" s="1" t="s">
        <v>83</v>
      </c>
      <c r="BD2" s="1" t="s">
        <v>83</v>
      </c>
      <c r="BE2" s="1" t="s">
        <v>83</v>
      </c>
      <c r="BF2" s="1" t="s">
        <v>83</v>
      </c>
      <c r="BG2" s="1" t="s">
        <v>83</v>
      </c>
      <c r="BH2" s="1" t="s">
        <v>84</v>
      </c>
      <c r="BI2" s="1" t="s">
        <v>84</v>
      </c>
      <c r="BJ2" s="1" t="s">
        <v>84</v>
      </c>
      <c r="BK2" s="1" t="s">
        <v>84</v>
      </c>
      <c r="BL2" s="1" t="s">
        <v>84</v>
      </c>
      <c r="BM2" s="1" t="s">
        <v>84</v>
      </c>
      <c r="BN2" s="1" t="s">
        <v>84</v>
      </c>
      <c r="BO2" s="1" t="s">
        <v>84</v>
      </c>
      <c r="BP2" s="1" t="s">
        <v>84</v>
      </c>
      <c r="BQ2" s="1" t="s">
        <v>84</v>
      </c>
      <c r="BR2" s="1" t="s">
        <v>84</v>
      </c>
      <c r="BS2" s="1" t="s">
        <v>84</v>
      </c>
      <c r="BT2" s="1" t="s">
        <v>84</v>
      </c>
      <c r="BU2" s="1" t="s">
        <v>84</v>
      </c>
      <c r="BV2" s="1" t="s">
        <v>84</v>
      </c>
      <c r="BW2" s="1" t="s">
        <v>84</v>
      </c>
      <c r="BX2" s="1" t="s">
        <v>84</v>
      </c>
      <c r="BY2" s="1" t="s">
        <v>84</v>
      </c>
      <c r="BZ2" s="1" t="s">
        <v>84</v>
      </c>
      <c r="CA2" s="1" t="s">
        <v>84</v>
      </c>
      <c r="CB2" s="1" t="s">
        <v>84</v>
      </c>
      <c r="CC2" s="1" t="s">
        <v>84</v>
      </c>
      <c r="CD2" s="1" t="s">
        <v>84</v>
      </c>
      <c r="CE2" s="1" t="s">
        <v>84</v>
      </c>
      <c r="CF2" s="1" t="s">
        <v>84</v>
      </c>
    </row>
    <row r="3" spans="1:84" x14ac:dyDescent="0.35">
      <c r="A3" t="s">
        <v>173</v>
      </c>
      <c r="B3" s="1">
        <v>1</v>
      </c>
      <c r="C3" s="1" t="s">
        <v>85</v>
      </c>
      <c r="D3" s="1">
        <v>894.00003011710942</v>
      </c>
      <c r="E3" s="1">
        <v>0</v>
      </c>
      <c r="F3">
        <f t="shared" ref="F3:F12" si="0">(AO3-AP3*(1000-AQ3)/(1000-AR3))*BH3</f>
        <v>30.368217666656495</v>
      </c>
      <c r="G3">
        <f t="shared" ref="G3:G12" si="1">IF(BS3&lt;&gt;0,1/(1/BS3-1/AK3),0)</f>
        <v>0.5968574840061226</v>
      </c>
      <c r="H3">
        <f t="shared" ref="H3:H12" si="2">((BV3-BI3/2)*AP3-F3)/(BV3+BI3/2)</f>
        <v>286.14228262443123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t="e">
        <f t="shared" ref="P3:P12" si="3">CB3/L3</f>
        <v>#DIV/0!</v>
      </c>
      <c r="Q3" t="e">
        <f t="shared" ref="Q3:Q12" si="4">CD3/N3</f>
        <v>#DIV/0!</v>
      </c>
      <c r="R3" t="e">
        <f t="shared" ref="R3:R12" si="5">(N3-O3)/N3</f>
        <v>#DIV/0!</v>
      </c>
      <c r="S3" s="1">
        <v>-1</v>
      </c>
      <c r="T3" s="1">
        <v>0.87</v>
      </c>
      <c r="U3" s="1">
        <v>0.92</v>
      </c>
      <c r="V3" s="1">
        <v>9.9778871536254883</v>
      </c>
      <c r="W3">
        <f t="shared" ref="W3:W12" si="6">(V3*U3+(100-V3)*T3)/100</f>
        <v>0.87498894357681267</v>
      </c>
      <c r="X3">
        <f t="shared" ref="X3:X12" si="7">(F3-S3)/CC3</f>
        <v>2.1073101403172638E-2</v>
      </c>
      <c r="Y3" t="e">
        <f t="shared" ref="Y3:Y12" si="8">(N3-O3)/(N3-M3)</f>
        <v>#DIV/0!</v>
      </c>
      <c r="Z3" t="e">
        <f t="shared" ref="Z3:Z12" si="9">(L3-N3)/(L3-M3)</f>
        <v>#DIV/0!</v>
      </c>
      <c r="AA3" t="e">
        <f t="shared" ref="AA3:AA12" si="10">(L3-N3)/N3</f>
        <v>#DIV/0!</v>
      </c>
      <c r="AB3" s="1">
        <v>0</v>
      </c>
      <c r="AC3" s="1">
        <v>0.5</v>
      </c>
      <c r="AD3" t="e">
        <f t="shared" ref="AD3:AD12" si="11">R3*AC3*W3*AB3</f>
        <v>#DIV/0!</v>
      </c>
      <c r="AE3">
        <f t="shared" ref="AE3:AE12" si="12">BI3*1000</f>
        <v>6.4605023344313937</v>
      </c>
      <c r="AF3">
        <f t="shared" ref="AF3:AF12" si="13">(BN3-BT3)</f>
        <v>1.1092857996412233</v>
      </c>
      <c r="AG3">
        <f t="shared" ref="AG3:AG12" si="14">(AM3+BM3*E3)</f>
        <v>26.412425994873047</v>
      </c>
      <c r="AH3" s="1">
        <v>2</v>
      </c>
      <c r="AI3">
        <f t="shared" ref="AI3:AI12" si="15">(AH3*BB3+BC3)</f>
        <v>4.644859790802002</v>
      </c>
      <c r="AJ3" s="1">
        <v>1</v>
      </c>
      <c r="AK3">
        <f t="shared" ref="AK3:AK12" si="16">AI3*(AJ3+1)*(AJ3+1)/(AJ3*AJ3+1)</f>
        <v>9.2897195816040039</v>
      </c>
      <c r="AL3" s="1">
        <v>27.702922821044922</v>
      </c>
      <c r="AM3" s="3">
        <v>26.412425994873047</v>
      </c>
      <c r="AN3" s="1">
        <v>28.054723739624023</v>
      </c>
      <c r="AO3" s="1">
        <v>399.93304443359375</v>
      </c>
      <c r="AP3" s="1">
        <v>378.09744262695313</v>
      </c>
      <c r="AQ3" s="1">
        <v>19.474201202392578</v>
      </c>
      <c r="AR3" s="1">
        <v>23.671876907348633</v>
      </c>
      <c r="AS3" s="1">
        <v>51.795475006103516</v>
      </c>
      <c r="AT3" s="1">
        <v>62.960742950439453</v>
      </c>
      <c r="AU3" s="1">
        <v>300.52679443359375</v>
      </c>
      <c r="AV3" s="1">
        <v>1701.2135009765625</v>
      </c>
      <c r="AW3" s="1">
        <v>0.15213693678379059</v>
      </c>
      <c r="AX3" s="1">
        <v>99.198005676269531</v>
      </c>
      <c r="AY3" s="1">
        <v>0.98272746801376343</v>
      </c>
      <c r="AZ3" s="1">
        <v>-0.23799078166484833</v>
      </c>
      <c r="BA3" s="1">
        <v>1</v>
      </c>
      <c r="BB3" s="1">
        <v>-1.355140209197998</v>
      </c>
      <c r="BC3" s="1">
        <v>7.355140209197998</v>
      </c>
      <c r="BD3" s="1">
        <v>1</v>
      </c>
      <c r="BE3" s="1">
        <v>0</v>
      </c>
      <c r="BF3" s="1">
        <v>0.15999999642372131</v>
      </c>
      <c r="BG3" s="1">
        <v>111115</v>
      </c>
      <c r="BH3">
        <f t="shared" ref="BH3:BH12" si="17">AU3*0.000001/(AH3*0.0001)</f>
        <v>1.5026339721679687</v>
      </c>
      <c r="BI3">
        <f t="shared" ref="BI3:BI12" si="18">(AR3-AQ3)/(1000-AR3)*BH3</f>
        <v>6.4605023344313939E-3</v>
      </c>
      <c r="BJ3">
        <f t="shared" ref="BJ3:BJ12" si="19">(AM3+273.15)</f>
        <v>299.56242599487302</v>
      </c>
      <c r="BK3">
        <f t="shared" ref="BK3:BK12" si="20">(AL3+273.15)</f>
        <v>300.8529228210449</v>
      </c>
      <c r="BL3">
        <f t="shared" ref="BL3:BL12" si="21">(AV3*BD3+AW3*BE3)*BF3</f>
        <v>272.19415407223642</v>
      </c>
      <c r="BM3">
        <f t="shared" ref="BM3:BM12" si="22">((BL3+0.00000010773*(BK3^4-BJ3^4))-BI3*44100)/(AI3*51.4+0.00000043092*BJ3^3)</f>
        <v>9.3157030725670945E-3</v>
      </c>
      <c r="BN3">
        <f t="shared" ref="BN3:BN12" si="23">0.61365*EXP(17.502*AG3/(240.97+AG3))</f>
        <v>3.4574887794643465</v>
      </c>
      <c r="BO3">
        <f t="shared" ref="BO3:BO12" si="24">BN3*1000/AX3</f>
        <v>34.854418250582412</v>
      </c>
      <c r="BP3">
        <f t="shared" ref="BP3:BP12" si="25">(BO3-AR3)</f>
        <v>11.18254134323378</v>
      </c>
      <c r="BQ3">
        <f t="shared" ref="BQ3:BQ12" si="26">IF(E3,AM3,(AL3+AM3)/2)</f>
        <v>27.057674407958984</v>
      </c>
      <c r="BR3">
        <f t="shared" ref="BR3:BR12" si="27">0.61365*EXP(17.502*BQ3/(240.97+BQ3))</f>
        <v>3.5913015373461512</v>
      </c>
      <c r="BS3">
        <f t="shared" ref="BS3:BS12" si="28">IF(BP3&lt;&gt;0,(1000-(BO3+AR3)/2)/BP3*BI3,0)</f>
        <v>0.5608249063151769</v>
      </c>
      <c r="BT3">
        <f t="shared" ref="BT3:BT12" si="29">AR3*AX3/1000</f>
        <v>2.3482029798231232</v>
      </c>
      <c r="BU3">
        <f t="shared" ref="BU3:BU12" si="30">(BR3-BT3)</f>
        <v>1.243098557523028</v>
      </c>
      <c r="BV3">
        <f t="shared" ref="BV3:BV12" si="31">1/(1.6/G3+1.37/AK3)</f>
        <v>0.35358406003066173</v>
      </c>
      <c r="BW3">
        <f t="shared" ref="BW3:BW12" si="32">H3*AX3*0.001</f>
        <v>28.384743775999052</v>
      </c>
      <c r="BX3">
        <f t="shared" ref="BX3:BX12" si="33">H3/AP3</f>
        <v>0.75679507546088132</v>
      </c>
      <c r="BY3">
        <f t="shared" ref="BY3:BY12" si="34">(1-BI3*AX3/BN3/G3)*100</f>
        <v>68.944551512843162</v>
      </c>
      <c r="BZ3">
        <f t="shared" ref="BZ3:BZ12" si="35">(AP3-F3/(AK3/1.35))</f>
        <v>373.68427455553245</v>
      </c>
      <c r="CA3">
        <f t="shared" ref="CA3:CA12" si="36">F3*BY3/100/BZ3</f>
        <v>5.6029201382968241E-2</v>
      </c>
      <c r="CB3">
        <f t="shared" ref="CB3:CB12" si="37">(L3-K3)</f>
        <v>0</v>
      </c>
      <c r="CC3">
        <f t="shared" ref="CC3:CC12" si="38">AV3*W3</f>
        <v>1488.5430040180934</v>
      </c>
      <c r="CD3">
        <f t="shared" ref="CD3:CD12" si="39">(N3-M3)</f>
        <v>0</v>
      </c>
      <c r="CE3" t="e">
        <f t="shared" ref="CE3:CE12" si="40">(N3-O3)/(N3-K3)</f>
        <v>#DIV/0!</v>
      </c>
      <c r="CF3" t="e">
        <f t="shared" ref="CF3:CF12" si="41">(L3-N3)/(L3-K3)</f>
        <v>#DIV/0!</v>
      </c>
    </row>
    <row r="4" spans="1:84" x14ac:dyDescent="0.35">
      <c r="A4" t="s">
        <v>173</v>
      </c>
      <c r="B4" s="1">
        <v>2</v>
      </c>
      <c r="C4" s="1" t="s">
        <v>86</v>
      </c>
      <c r="D4" s="1">
        <v>1116.0000301171094</v>
      </c>
      <c r="E4" s="1">
        <v>0</v>
      </c>
      <c r="F4">
        <f t="shared" si="0"/>
        <v>-4.8288274328143626</v>
      </c>
      <c r="G4">
        <f t="shared" si="1"/>
        <v>0.58594049970206263</v>
      </c>
      <c r="H4">
        <f t="shared" si="2"/>
        <v>46.621034646264128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t="e">
        <f t="shared" si="3"/>
        <v>#DIV/0!</v>
      </c>
      <c r="Q4" t="e">
        <f t="shared" si="4"/>
        <v>#DIV/0!</v>
      </c>
      <c r="R4" t="e">
        <f t="shared" si="5"/>
        <v>#DIV/0!</v>
      </c>
      <c r="S4" s="1">
        <v>-1</v>
      </c>
      <c r="T4" s="1">
        <v>0.87</v>
      </c>
      <c r="U4" s="1">
        <v>0.92</v>
      </c>
      <c r="V4" s="1">
        <v>9.9778871536254883</v>
      </c>
      <c r="W4">
        <f t="shared" si="6"/>
        <v>0.87498894357681267</v>
      </c>
      <c r="X4">
        <f t="shared" si="7"/>
        <v>-2.5733696791168485E-3</v>
      </c>
      <c r="Y4" t="e">
        <f t="shared" si="8"/>
        <v>#DIV/0!</v>
      </c>
      <c r="Z4" t="e">
        <f t="shared" si="9"/>
        <v>#DIV/0!</v>
      </c>
      <c r="AA4" t="e">
        <f t="shared" si="10"/>
        <v>#DIV/0!</v>
      </c>
      <c r="AB4" s="1">
        <v>0</v>
      </c>
      <c r="AC4" s="1">
        <v>0.5</v>
      </c>
      <c r="AD4" t="e">
        <f t="shared" si="11"/>
        <v>#DIV/0!</v>
      </c>
      <c r="AE4">
        <f t="shared" si="12"/>
        <v>6.5219128627223961</v>
      </c>
      <c r="AF4">
        <f t="shared" si="13"/>
        <v>1.139027850700197</v>
      </c>
      <c r="AG4">
        <f t="shared" si="14"/>
        <v>26.625570297241211</v>
      </c>
      <c r="AH4" s="1">
        <v>2</v>
      </c>
      <c r="AI4">
        <f t="shared" si="15"/>
        <v>4.644859790802002</v>
      </c>
      <c r="AJ4" s="1">
        <v>1</v>
      </c>
      <c r="AK4">
        <f t="shared" si="16"/>
        <v>9.2897195816040039</v>
      </c>
      <c r="AL4" s="1">
        <v>27.763055801391602</v>
      </c>
      <c r="AM4" s="3">
        <v>26.625570297241211</v>
      </c>
      <c r="AN4" s="1">
        <v>28.051414489746094</v>
      </c>
      <c r="AO4" s="1">
        <v>30.406553268432617</v>
      </c>
      <c r="AP4" s="1">
        <v>33.474788665771484</v>
      </c>
      <c r="AQ4" s="1">
        <v>19.5771484375</v>
      </c>
      <c r="AR4" s="1">
        <v>23.814041137695313</v>
      </c>
      <c r="AS4" s="1">
        <v>51.883689880371094</v>
      </c>
      <c r="AT4" s="1">
        <v>63.112907409667969</v>
      </c>
      <c r="AU4" s="1">
        <v>300.53155517578125</v>
      </c>
      <c r="AV4" s="1">
        <v>1700.43896484375</v>
      </c>
      <c r="AW4" s="1">
        <v>0.10363225638866425</v>
      </c>
      <c r="AX4" s="1">
        <v>99.192459106445313</v>
      </c>
      <c r="AY4" s="1">
        <v>0.41582340002059937</v>
      </c>
      <c r="AZ4" s="1">
        <v>-0.24124014377593994</v>
      </c>
      <c r="BA4" s="1">
        <v>1</v>
      </c>
      <c r="BB4" s="1">
        <v>-1.355140209197998</v>
      </c>
      <c r="BC4" s="1">
        <v>7.355140209197998</v>
      </c>
      <c r="BD4" s="1">
        <v>1</v>
      </c>
      <c r="BE4" s="1">
        <v>0</v>
      </c>
      <c r="BF4" s="1">
        <v>0.15999999642372131</v>
      </c>
      <c r="BG4" s="1">
        <v>111135</v>
      </c>
      <c r="BH4">
        <f t="shared" si="17"/>
        <v>1.5026577758789061</v>
      </c>
      <c r="BI4">
        <f t="shared" si="18"/>
        <v>6.5219128627223965E-3</v>
      </c>
      <c r="BJ4">
        <f t="shared" si="19"/>
        <v>299.77557029724119</v>
      </c>
      <c r="BK4">
        <f t="shared" si="20"/>
        <v>300.91305580139158</v>
      </c>
      <c r="BL4">
        <f t="shared" si="21"/>
        <v>272.07022829375637</v>
      </c>
      <c r="BM4">
        <f t="shared" si="22"/>
        <v>-9.0511607420855431E-3</v>
      </c>
      <c r="BN4">
        <f t="shared" si="23"/>
        <v>3.5012011524102458</v>
      </c>
      <c r="BO4">
        <f t="shared" si="24"/>
        <v>35.297049634116242</v>
      </c>
      <c r="BP4">
        <f t="shared" si="25"/>
        <v>11.483008496420929</v>
      </c>
      <c r="BQ4">
        <f t="shared" si="26"/>
        <v>27.194313049316406</v>
      </c>
      <c r="BR4">
        <f t="shared" si="27"/>
        <v>3.6202108391563881</v>
      </c>
      <c r="BS4">
        <f t="shared" si="28"/>
        <v>0.5511756063820713</v>
      </c>
      <c r="BT4">
        <f t="shared" si="29"/>
        <v>2.3621733017100488</v>
      </c>
      <c r="BU4">
        <f t="shared" si="30"/>
        <v>1.2580375374463393</v>
      </c>
      <c r="BV4">
        <f t="shared" si="31"/>
        <v>0.34744811936712594</v>
      </c>
      <c r="BW4">
        <f t="shared" si="32"/>
        <v>4.6244550726497247</v>
      </c>
      <c r="BX4">
        <f t="shared" si="33"/>
        <v>1.3927208058503711</v>
      </c>
      <c r="BY4">
        <f t="shared" si="34"/>
        <v>68.465709123853031</v>
      </c>
      <c r="BZ4">
        <f t="shared" si="35"/>
        <v>34.176523198986942</v>
      </c>
      <c r="CA4">
        <f t="shared" si="36"/>
        <v>-9.6735730694265012E-2</v>
      </c>
      <c r="CB4">
        <f t="shared" si="37"/>
        <v>0</v>
      </c>
      <c r="CC4">
        <f t="shared" si="38"/>
        <v>1487.8652934654817</v>
      </c>
      <c r="CD4">
        <f t="shared" si="39"/>
        <v>0</v>
      </c>
      <c r="CE4" t="e">
        <f t="shared" si="40"/>
        <v>#DIV/0!</v>
      </c>
      <c r="CF4" t="e">
        <f t="shared" si="41"/>
        <v>#DIV/0!</v>
      </c>
    </row>
    <row r="5" spans="1:84" x14ac:dyDescent="0.35">
      <c r="A5" t="s">
        <v>173</v>
      </c>
      <c r="B5" s="1">
        <v>3</v>
      </c>
      <c r="C5" s="1" t="s">
        <v>87</v>
      </c>
      <c r="D5" s="1">
        <v>1258.0000301171094</v>
      </c>
      <c r="E5" s="1">
        <v>0</v>
      </c>
      <c r="F5">
        <f t="shared" si="0"/>
        <v>-1.5488032343089306</v>
      </c>
      <c r="G5">
        <f t="shared" si="1"/>
        <v>0.58974117859242781</v>
      </c>
      <c r="H5">
        <f t="shared" si="2"/>
        <v>54.172987353536342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t="e">
        <f t="shared" si="3"/>
        <v>#DIV/0!</v>
      </c>
      <c r="Q5" t="e">
        <f t="shared" si="4"/>
        <v>#DIV/0!</v>
      </c>
      <c r="R5" t="e">
        <f t="shared" si="5"/>
        <v>#DIV/0!</v>
      </c>
      <c r="S5" s="1">
        <v>-1</v>
      </c>
      <c r="T5" s="1">
        <v>0.87</v>
      </c>
      <c r="U5" s="1">
        <v>0.92</v>
      </c>
      <c r="V5" s="1">
        <v>9.9778871536254883</v>
      </c>
      <c r="W5">
        <f t="shared" si="6"/>
        <v>0.87498894357681267</v>
      </c>
      <c r="X5">
        <f t="shared" si="7"/>
        <v>-3.6872537006623512E-4</v>
      </c>
      <c r="Y5" t="e">
        <f t="shared" si="8"/>
        <v>#DIV/0!</v>
      </c>
      <c r="Z5" t="e">
        <f t="shared" si="9"/>
        <v>#DIV/0!</v>
      </c>
      <c r="AA5" t="e">
        <f t="shared" si="10"/>
        <v>#DIV/0!</v>
      </c>
      <c r="AB5" s="1">
        <v>0</v>
      </c>
      <c r="AC5" s="1">
        <v>0.5</v>
      </c>
      <c r="AD5" t="e">
        <f t="shared" si="11"/>
        <v>#DIV/0!</v>
      </c>
      <c r="AE5">
        <f t="shared" si="12"/>
        <v>6.4619951557944901</v>
      </c>
      <c r="AF5">
        <f t="shared" si="13"/>
        <v>1.1218235572517843</v>
      </c>
      <c r="AG5">
        <f t="shared" si="14"/>
        <v>26.521499633789063</v>
      </c>
      <c r="AH5" s="1">
        <v>2</v>
      </c>
      <c r="AI5">
        <f t="shared" si="15"/>
        <v>4.644859790802002</v>
      </c>
      <c r="AJ5" s="1">
        <v>1</v>
      </c>
      <c r="AK5">
        <f t="shared" si="16"/>
        <v>9.2897195816040039</v>
      </c>
      <c r="AL5" s="1">
        <v>27.714023590087891</v>
      </c>
      <c r="AM5" s="3">
        <v>26.521499633789063</v>
      </c>
      <c r="AN5" s="1">
        <v>28.051183700561523</v>
      </c>
      <c r="AO5" s="1">
        <v>49.899349212646484</v>
      </c>
      <c r="AP5" s="1">
        <v>50.71197509765625</v>
      </c>
      <c r="AQ5" s="1">
        <v>19.574554443359375</v>
      </c>
      <c r="AR5" s="1">
        <v>23.772686004638672</v>
      </c>
      <c r="AS5" s="1">
        <v>52.024436950683594</v>
      </c>
      <c r="AT5" s="1">
        <v>63.182136535644531</v>
      </c>
      <c r="AU5" s="1">
        <v>300.53256225585938</v>
      </c>
      <c r="AV5" s="1">
        <v>1701.0264892578125</v>
      </c>
      <c r="AW5" s="1">
        <v>0.16348625719547272</v>
      </c>
      <c r="AX5" s="1">
        <v>99.188392639160156</v>
      </c>
      <c r="AY5" s="1">
        <v>0.55587410926818848</v>
      </c>
      <c r="AZ5" s="1">
        <v>-0.23917028307914734</v>
      </c>
      <c r="BA5" s="1">
        <v>1</v>
      </c>
      <c r="BB5" s="1">
        <v>-1.355140209197998</v>
      </c>
      <c r="BC5" s="1">
        <v>7.355140209197998</v>
      </c>
      <c r="BD5" s="1">
        <v>1</v>
      </c>
      <c r="BE5" s="1">
        <v>0</v>
      </c>
      <c r="BF5" s="1">
        <v>0.15999999642372131</v>
      </c>
      <c r="BG5" s="1">
        <v>111115</v>
      </c>
      <c r="BH5">
        <f t="shared" si="17"/>
        <v>1.5026628112792968</v>
      </c>
      <c r="BI5">
        <f t="shared" si="18"/>
        <v>6.46199515579449E-3</v>
      </c>
      <c r="BJ5">
        <f t="shared" si="19"/>
        <v>299.67149963378904</v>
      </c>
      <c r="BK5">
        <f t="shared" si="20"/>
        <v>300.86402359008787</v>
      </c>
      <c r="BL5">
        <f t="shared" si="21"/>
        <v>272.16423219790522</v>
      </c>
      <c r="BM5">
        <f t="shared" si="22"/>
        <v>4.4032113566931088E-3</v>
      </c>
      <c r="BN5">
        <f t="shared" si="23"/>
        <v>3.4797980707673526</v>
      </c>
      <c r="BO5">
        <f t="shared" si="24"/>
        <v>35.082714601763875</v>
      </c>
      <c r="BP5">
        <f t="shared" si="25"/>
        <v>11.310028597125203</v>
      </c>
      <c r="BQ5">
        <f t="shared" si="26"/>
        <v>27.117761611938477</v>
      </c>
      <c r="BR5">
        <f t="shared" si="27"/>
        <v>3.6039895601034506</v>
      </c>
      <c r="BS5">
        <f t="shared" si="28"/>
        <v>0.55453736877227822</v>
      </c>
      <c r="BT5">
        <f t="shared" si="29"/>
        <v>2.3579745135155683</v>
      </c>
      <c r="BU5">
        <f t="shared" si="30"/>
        <v>1.2460150465878823</v>
      </c>
      <c r="BV5">
        <f t="shared" si="31"/>
        <v>0.34958563715447388</v>
      </c>
      <c r="BW5">
        <f t="shared" si="32"/>
        <v>5.3733315400588211</v>
      </c>
      <c r="BX5">
        <f t="shared" si="33"/>
        <v>1.0682484215851424</v>
      </c>
      <c r="BY5">
        <f t="shared" si="34"/>
        <v>68.767123476847772</v>
      </c>
      <c r="BZ5">
        <f t="shared" si="35"/>
        <v>50.937050176397868</v>
      </c>
      <c r="CA5">
        <f t="shared" si="36"/>
        <v>-2.0909483938748825E-2</v>
      </c>
      <c r="CB5">
        <f t="shared" si="37"/>
        <v>0</v>
      </c>
      <c r="CC5">
        <f t="shared" si="38"/>
        <v>1488.3793708318678</v>
      </c>
      <c r="CD5">
        <f t="shared" si="39"/>
        <v>0</v>
      </c>
      <c r="CE5" t="e">
        <f t="shared" si="40"/>
        <v>#DIV/0!</v>
      </c>
      <c r="CF5" t="e">
        <f t="shared" si="41"/>
        <v>#DIV/0!</v>
      </c>
    </row>
    <row r="6" spans="1:84" x14ac:dyDescent="0.35">
      <c r="A6" t="s">
        <v>173</v>
      </c>
      <c r="B6" s="1">
        <v>4</v>
      </c>
      <c r="C6" s="1" t="s">
        <v>88</v>
      </c>
      <c r="D6" s="1">
        <v>1400.0000301171094</v>
      </c>
      <c r="E6" s="1">
        <v>0</v>
      </c>
      <c r="F6">
        <f t="shared" si="0"/>
        <v>3.3208319810473697</v>
      </c>
      <c r="G6">
        <f t="shared" si="1"/>
        <v>0.59382264670457696</v>
      </c>
      <c r="H6">
        <f t="shared" si="2"/>
        <v>86.231215264908499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t="e">
        <f t="shared" si="3"/>
        <v>#DIV/0!</v>
      </c>
      <c r="Q6" t="e">
        <f t="shared" si="4"/>
        <v>#DIV/0!</v>
      </c>
      <c r="R6" t="e">
        <f t="shared" si="5"/>
        <v>#DIV/0!</v>
      </c>
      <c r="S6" s="1">
        <v>-1</v>
      </c>
      <c r="T6" s="1">
        <v>0.87</v>
      </c>
      <c r="U6" s="1">
        <v>0.92</v>
      </c>
      <c r="V6" s="1">
        <v>9.9778871536254883</v>
      </c>
      <c r="W6">
        <f t="shared" si="6"/>
        <v>0.87498894357681267</v>
      </c>
      <c r="X6">
        <f t="shared" si="7"/>
        <v>2.902588203536761E-3</v>
      </c>
      <c r="Y6" t="e">
        <f t="shared" si="8"/>
        <v>#DIV/0!</v>
      </c>
      <c r="Z6" t="e">
        <f t="shared" si="9"/>
        <v>#DIV/0!</v>
      </c>
      <c r="AA6" t="e">
        <f t="shared" si="10"/>
        <v>#DIV/0!</v>
      </c>
      <c r="AB6" s="1">
        <v>0</v>
      </c>
      <c r="AC6" s="1">
        <v>0.5</v>
      </c>
      <c r="AD6" t="e">
        <f t="shared" si="11"/>
        <v>#DIV/0!</v>
      </c>
      <c r="AE6">
        <f t="shared" si="12"/>
        <v>6.42261395963778</v>
      </c>
      <c r="AF6">
        <f t="shared" si="13"/>
        <v>1.1078961035531911</v>
      </c>
      <c r="AG6">
        <f t="shared" si="14"/>
        <v>26.426139831542969</v>
      </c>
      <c r="AH6" s="1">
        <v>2</v>
      </c>
      <c r="AI6">
        <f t="shared" si="15"/>
        <v>4.644859790802002</v>
      </c>
      <c r="AJ6" s="1">
        <v>1</v>
      </c>
      <c r="AK6">
        <f t="shared" si="16"/>
        <v>9.2897195816040039</v>
      </c>
      <c r="AL6" s="1">
        <v>27.671791076660156</v>
      </c>
      <c r="AM6" s="3">
        <v>26.426139831542969</v>
      </c>
      <c r="AN6" s="1">
        <v>28.053789138793945</v>
      </c>
      <c r="AO6" s="1">
        <v>99.969978332519531</v>
      </c>
      <c r="AP6" s="1">
        <v>97.343963623046875</v>
      </c>
      <c r="AQ6" s="1">
        <v>19.544231414794922</v>
      </c>
      <c r="AR6" s="1">
        <v>23.716995239257813</v>
      </c>
      <c r="AS6" s="1">
        <v>52.070964813232422</v>
      </c>
      <c r="AT6" s="1">
        <v>63.1885986328125</v>
      </c>
      <c r="AU6" s="1">
        <v>300.53408813476563</v>
      </c>
      <c r="AV6" s="1">
        <v>1701.2940673828125</v>
      </c>
      <c r="AW6" s="1">
        <v>0.11583573371171951</v>
      </c>
      <c r="AX6" s="1">
        <v>99.185867309570313</v>
      </c>
      <c r="AY6" s="1">
        <v>0.63217490911483765</v>
      </c>
      <c r="AZ6" s="1">
        <v>-0.24218942224979401</v>
      </c>
      <c r="BA6" s="1">
        <v>1</v>
      </c>
      <c r="BB6" s="1">
        <v>-1.355140209197998</v>
      </c>
      <c r="BC6" s="1">
        <v>7.355140209197998</v>
      </c>
      <c r="BD6" s="1">
        <v>1</v>
      </c>
      <c r="BE6" s="1">
        <v>0</v>
      </c>
      <c r="BF6" s="1">
        <v>0.15999999642372131</v>
      </c>
      <c r="BG6" s="1">
        <v>111115</v>
      </c>
      <c r="BH6">
        <f t="shared" si="17"/>
        <v>1.502670440673828</v>
      </c>
      <c r="BI6">
        <f t="shared" si="18"/>
        <v>6.4226139596377805E-3</v>
      </c>
      <c r="BJ6">
        <f t="shared" si="19"/>
        <v>299.57613983154295</v>
      </c>
      <c r="BK6">
        <f t="shared" si="20"/>
        <v>300.82179107666013</v>
      </c>
      <c r="BL6">
        <f t="shared" si="21"/>
        <v>272.20704469694829</v>
      </c>
      <c r="BM6">
        <f t="shared" si="22"/>
        <v>1.3948069603758958E-2</v>
      </c>
      <c r="BN6">
        <f t="shared" si="23"/>
        <v>3.4602868463359275</v>
      </c>
      <c r="BO6">
        <f t="shared" si="24"/>
        <v>34.886894072680548</v>
      </c>
      <c r="BP6">
        <f t="shared" si="25"/>
        <v>11.169898833422735</v>
      </c>
      <c r="BQ6">
        <f t="shared" si="26"/>
        <v>27.048965454101563</v>
      </c>
      <c r="BR6">
        <f t="shared" si="27"/>
        <v>3.5894657924393649</v>
      </c>
      <c r="BS6">
        <f t="shared" si="28"/>
        <v>0.55814461472033206</v>
      </c>
      <c r="BT6">
        <f t="shared" si="29"/>
        <v>2.3523907427827364</v>
      </c>
      <c r="BU6">
        <f t="shared" si="30"/>
        <v>1.2370750496566285</v>
      </c>
      <c r="BV6">
        <f t="shared" si="31"/>
        <v>0.35187949086132597</v>
      </c>
      <c r="BW6">
        <f t="shared" si="32"/>
        <v>8.5529178752082089</v>
      </c>
      <c r="BX6">
        <f t="shared" si="33"/>
        <v>0.88584039580336804</v>
      </c>
      <c r="BY6">
        <f t="shared" si="34"/>
        <v>68.997782699747404</v>
      </c>
      <c r="BZ6">
        <f t="shared" si="35"/>
        <v>96.861373902761699</v>
      </c>
      <c r="CA6">
        <f t="shared" si="36"/>
        <v>2.3655460807390546E-2</v>
      </c>
      <c r="CB6">
        <f t="shared" si="37"/>
        <v>0</v>
      </c>
      <c r="CC6">
        <f t="shared" si="38"/>
        <v>1488.613498732786</v>
      </c>
      <c r="CD6">
        <f t="shared" si="39"/>
        <v>0</v>
      </c>
      <c r="CE6" t="e">
        <f t="shared" si="40"/>
        <v>#DIV/0!</v>
      </c>
      <c r="CF6" t="e">
        <f t="shared" si="41"/>
        <v>#DIV/0!</v>
      </c>
    </row>
    <row r="7" spans="1:84" x14ac:dyDescent="0.35">
      <c r="A7" t="s">
        <v>173</v>
      </c>
      <c r="B7" s="1">
        <v>5</v>
      </c>
      <c r="C7" s="1" t="s">
        <v>89</v>
      </c>
      <c r="D7" s="1">
        <v>1542.0000301171094</v>
      </c>
      <c r="E7" s="1">
        <v>0</v>
      </c>
      <c r="F7">
        <f t="shared" si="0"/>
        <v>13.116444431515323</v>
      </c>
      <c r="G7">
        <f t="shared" si="1"/>
        <v>0.59613203138364046</v>
      </c>
      <c r="H7">
        <f t="shared" si="2"/>
        <v>150.19012095383121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t="e">
        <f t="shared" si="3"/>
        <v>#DIV/0!</v>
      </c>
      <c r="Q7" t="e">
        <f t="shared" si="4"/>
        <v>#DIV/0!</v>
      </c>
      <c r="R7" t="e">
        <f t="shared" si="5"/>
        <v>#DIV/0!</v>
      </c>
      <c r="S7" s="1">
        <v>-1</v>
      </c>
      <c r="T7" s="1">
        <v>0.87</v>
      </c>
      <c r="U7" s="1">
        <v>0.92</v>
      </c>
      <c r="V7" s="1">
        <v>9.9778871536254883</v>
      </c>
      <c r="W7">
        <f t="shared" si="6"/>
        <v>0.87498894357681267</v>
      </c>
      <c r="X7">
        <f t="shared" si="7"/>
        <v>9.4833338319233549E-3</v>
      </c>
      <c r="Y7" t="e">
        <f t="shared" si="8"/>
        <v>#DIV/0!</v>
      </c>
      <c r="Z7" t="e">
        <f t="shared" si="9"/>
        <v>#DIV/0!</v>
      </c>
      <c r="AA7" t="e">
        <f t="shared" si="10"/>
        <v>#DIV/0!</v>
      </c>
      <c r="AB7" s="1">
        <v>0</v>
      </c>
      <c r="AC7" s="1">
        <v>0.5</v>
      </c>
      <c r="AD7" t="e">
        <f t="shared" si="11"/>
        <v>#DIV/0!</v>
      </c>
      <c r="AE7">
        <f t="shared" si="12"/>
        <v>6.4353019869088124</v>
      </c>
      <c r="AF7">
        <f t="shared" si="13"/>
        <v>1.1061052676667775</v>
      </c>
      <c r="AG7">
        <f t="shared" si="14"/>
        <v>26.389520645141602</v>
      </c>
      <c r="AH7" s="1">
        <v>2</v>
      </c>
      <c r="AI7">
        <f t="shared" si="15"/>
        <v>4.644859790802002</v>
      </c>
      <c r="AJ7" s="1">
        <v>1</v>
      </c>
      <c r="AK7">
        <f t="shared" si="16"/>
        <v>9.2897195816040039</v>
      </c>
      <c r="AL7" s="1">
        <v>27.672611236572266</v>
      </c>
      <c r="AM7" s="3">
        <v>26.389520645141602</v>
      </c>
      <c r="AN7" s="1">
        <v>28.055047988891602</v>
      </c>
      <c r="AO7" s="1">
        <v>199.97637939453125</v>
      </c>
      <c r="AP7" s="1">
        <v>190.43186950683594</v>
      </c>
      <c r="AQ7" s="1">
        <v>19.478691101074219</v>
      </c>
      <c r="AR7" s="1">
        <v>23.660036087036133</v>
      </c>
      <c r="AS7" s="1">
        <v>51.894298553466797</v>
      </c>
      <c r="AT7" s="1">
        <v>63.032741546630859</v>
      </c>
      <c r="AU7" s="1">
        <v>300.52734375</v>
      </c>
      <c r="AV7" s="1">
        <v>1701.224853515625</v>
      </c>
      <c r="AW7" s="1">
        <v>0.11457692831754684</v>
      </c>
      <c r="AX7" s="1">
        <v>99.184738159179688</v>
      </c>
      <c r="AY7" s="1">
        <v>0.84895956516265869</v>
      </c>
      <c r="AZ7" s="1">
        <v>-0.2408631443977356</v>
      </c>
      <c r="BA7" s="1">
        <v>1</v>
      </c>
      <c r="BB7" s="1">
        <v>-1.355140209197998</v>
      </c>
      <c r="BC7" s="1">
        <v>7.355140209197998</v>
      </c>
      <c r="BD7" s="1">
        <v>1</v>
      </c>
      <c r="BE7" s="1">
        <v>0</v>
      </c>
      <c r="BF7" s="1">
        <v>0.15999999642372131</v>
      </c>
      <c r="BG7" s="1">
        <v>111115</v>
      </c>
      <c r="BH7">
        <f t="shared" si="17"/>
        <v>1.50263671875</v>
      </c>
      <c r="BI7">
        <f t="shared" si="18"/>
        <v>6.4353019869088125E-3</v>
      </c>
      <c r="BJ7">
        <f t="shared" si="19"/>
        <v>299.53952064514158</v>
      </c>
      <c r="BK7">
        <f t="shared" si="20"/>
        <v>300.82261123657224</v>
      </c>
      <c r="BL7">
        <f t="shared" si="21"/>
        <v>272.19597047844582</v>
      </c>
      <c r="BM7">
        <f t="shared" si="22"/>
        <v>1.3401750028663282E-2</v>
      </c>
      <c r="BN7">
        <f t="shared" si="23"/>
        <v>3.4528197517961985</v>
      </c>
      <c r="BO7">
        <f t="shared" si="24"/>
        <v>34.812006523169259</v>
      </c>
      <c r="BP7">
        <f t="shared" si="25"/>
        <v>11.151970436133126</v>
      </c>
      <c r="BQ7">
        <f t="shared" si="26"/>
        <v>27.031065940856934</v>
      </c>
      <c r="BR7">
        <f t="shared" si="27"/>
        <v>3.585695357474298</v>
      </c>
      <c r="BS7">
        <f t="shared" si="28"/>
        <v>0.56018435456693505</v>
      </c>
      <c r="BT7">
        <f t="shared" si="29"/>
        <v>2.346714484129421</v>
      </c>
      <c r="BU7">
        <f t="shared" si="30"/>
        <v>1.2389808733448771</v>
      </c>
      <c r="BV7">
        <f t="shared" si="31"/>
        <v>0.35317667915929296</v>
      </c>
      <c r="BW7">
        <f t="shared" si="32"/>
        <v>14.896567820901275</v>
      </c>
      <c r="BX7">
        <f t="shared" si="33"/>
        <v>0.78868164946750063</v>
      </c>
      <c r="BY7">
        <f t="shared" si="34"/>
        <v>68.990310513706447</v>
      </c>
      <c r="BZ7">
        <f t="shared" si="35"/>
        <v>188.5257624573174</v>
      </c>
      <c r="CA7">
        <f t="shared" si="36"/>
        <v>4.7999146767587847E-2</v>
      </c>
      <c r="CB7">
        <f t="shared" si="37"/>
        <v>0</v>
      </c>
      <c r="CC7">
        <f t="shared" si="38"/>
        <v>1488.5529373642546</v>
      </c>
      <c r="CD7">
        <f t="shared" si="39"/>
        <v>0</v>
      </c>
      <c r="CE7" t="e">
        <f t="shared" si="40"/>
        <v>#DIV/0!</v>
      </c>
      <c r="CF7" t="e">
        <f t="shared" si="41"/>
        <v>#DIV/0!</v>
      </c>
    </row>
    <row r="8" spans="1:84" x14ac:dyDescent="0.35">
      <c r="A8" t="s">
        <v>173</v>
      </c>
      <c r="B8" s="1">
        <v>6</v>
      </c>
      <c r="C8" s="1" t="s">
        <v>90</v>
      </c>
      <c r="D8" s="1">
        <v>1719.0000301171094</v>
      </c>
      <c r="E8" s="1">
        <v>0</v>
      </c>
      <c r="F8">
        <f t="shared" si="0"/>
        <v>34.221840912766062</v>
      </c>
      <c r="G8">
        <f t="shared" si="1"/>
        <v>0.59830545116582567</v>
      </c>
      <c r="H8">
        <f t="shared" si="2"/>
        <v>468.64898118219378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t="e">
        <f t="shared" si="3"/>
        <v>#DIV/0!</v>
      </c>
      <c r="Q8" t="e">
        <f t="shared" si="4"/>
        <v>#DIV/0!</v>
      </c>
      <c r="R8" t="e">
        <f t="shared" si="5"/>
        <v>#DIV/0!</v>
      </c>
      <c r="S8" s="1">
        <v>-1</v>
      </c>
      <c r="T8" s="1">
        <v>0.87</v>
      </c>
      <c r="U8" s="1">
        <v>0.92</v>
      </c>
      <c r="V8" s="1">
        <v>9.9778871536254883</v>
      </c>
      <c r="W8">
        <f t="shared" si="6"/>
        <v>0.87498894357681267</v>
      </c>
      <c r="X8">
        <f t="shared" si="7"/>
        <v>2.36653398620062E-2</v>
      </c>
      <c r="Y8" t="e">
        <f t="shared" si="8"/>
        <v>#DIV/0!</v>
      </c>
      <c r="Z8" t="e">
        <f t="shared" si="9"/>
        <v>#DIV/0!</v>
      </c>
      <c r="AA8" t="e">
        <f t="shared" si="10"/>
        <v>#DIV/0!</v>
      </c>
      <c r="AB8" s="1">
        <v>0</v>
      </c>
      <c r="AC8" s="1">
        <v>0.5</v>
      </c>
      <c r="AD8" t="e">
        <f t="shared" si="11"/>
        <v>#DIV/0!</v>
      </c>
      <c r="AE8">
        <f t="shared" si="12"/>
        <v>6.4753762036800335</v>
      </c>
      <c r="AF8">
        <f t="shared" si="13"/>
        <v>1.10918277586355</v>
      </c>
      <c r="AG8">
        <f t="shared" si="14"/>
        <v>26.396751403808594</v>
      </c>
      <c r="AH8" s="1">
        <v>2</v>
      </c>
      <c r="AI8">
        <f t="shared" si="15"/>
        <v>4.644859790802002</v>
      </c>
      <c r="AJ8" s="1">
        <v>1</v>
      </c>
      <c r="AK8">
        <f t="shared" si="16"/>
        <v>9.2897195816040039</v>
      </c>
      <c r="AL8" s="1">
        <v>27.714210510253906</v>
      </c>
      <c r="AM8" s="3">
        <v>26.396751403808594</v>
      </c>
      <c r="AN8" s="1">
        <v>28.054550170898438</v>
      </c>
      <c r="AO8" s="1">
        <v>599.99639892578125</v>
      </c>
      <c r="AP8" s="1">
        <v>574.7447509765625</v>
      </c>
      <c r="AQ8" s="1">
        <v>19.436599731445313</v>
      </c>
      <c r="AR8" s="1">
        <v>23.644109725952148</v>
      </c>
      <c r="AS8" s="1">
        <v>51.655567169189453</v>
      </c>
      <c r="AT8" s="1">
        <v>62.836875915527344</v>
      </c>
      <c r="AU8" s="1">
        <v>300.523193359375</v>
      </c>
      <c r="AV8" s="1">
        <v>1700.9703369140625</v>
      </c>
      <c r="AW8" s="1">
        <v>0.12290827184915543</v>
      </c>
      <c r="AX8" s="1">
        <v>99.183700561523438</v>
      </c>
      <c r="AY8" s="1">
        <v>0.65897238254547119</v>
      </c>
      <c r="AZ8" s="1">
        <v>-0.23551836609840393</v>
      </c>
      <c r="BA8" s="1">
        <v>1</v>
      </c>
      <c r="BB8" s="1">
        <v>-1.355140209197998</v>
      </c>
      <c r="BC8" s="1">
        <v>7.355140209197998</v>
      </c>
      <c r="BD8" s="1">
        <v>1</v>
      </c>
      <c r="BE8" s="1">
        <v>0</v>
      </c>
      <c r="BF8" s="1">
        <v>0.15999999642372131</v>
      </c>
      <c r="BG8" s="1">
        <v>111115</v>
      </c>
      <c r="BH8">
        <f t="shared" si="17"/>
        <v>1.5026159667968748</v>
      </c>
      <c r="BI8">
        <f t="shared" si="18"/>
        <v>6.4753762036800335E-3</v>
      </c>
      <c r="BJ8">
        <f t="shared" si="19"/>
        <v>299.54675140380857</v>
      </c>
      <c r="BK8">
        <f t="shared" si="20"/>
        <v>300.86421051025388</v>
      </c>
      <c r="BL8">
        <f t="shared" si="21"/>
        <v>272.15524782310604</v>
      </c>
      <c r="BM8">
        <f t="shared" si="22"/>
        <v>7.7944770492727657E-3</v>
      </c>
      <c r="BN8">
        <f t="shared" si="23"/>
        <v>3.4542930749661918</v>
      </c>
      <c r="BO8">
        <f t="shared" si="24"/>
        <v>34.82722519335222</v>
      </c>
      <c r="BP8">
        <f t="shared" si="25"/>
        <v>11.183115467400071</v>
      </c>
      <c r="BQ8">
        <f t="shared" si="26"/>
        <v>27.05548095703125</v>
      </c>
      <c r="BR8">
        <f t="shared" si="27"/>
        <v>3.5908391065306651</v>
      </c>
      <c r="BS8">
        <f t="shared" si="28"/>
        <v>0.56210313455473315</v>
      </c>
      <c r="BT8">
        <f t="shared" si="29"/>
        <v>2.3451102991026418</v>
      </c>
      <c r="BU8">
        <f t="shared" si="30"/>
        <v>1.2457288074280233</v>
      </c>
      <c r="BV8">
        <f t="shared" si="31"/>
        <v>0.35439701750395886</v>
      </c>
      <c r="BW8">
        <f t="shared" si="32"/>
        <v>46.482340218037741</v>
      </c>
      <c r="BX8">
        <f t="shared" si="33"/>
        <v>0.81540367334525654</v>
      </c>
      <c r="BY8">
        <f t="shared" si="34"/>
        <v>68.924138933368525</v>
      </c>
      <c r="BZ8">
        <f t="shared" si="35"/>
        <v>569.77156692871233</v>
      </c>
      <c r="CA8">
        <f t="shared" si="36"/>
        <v>4.1397483737938723E-2</v>
      </c>
      <c r="CB8">
        <f t="shared" si="37"/>
        <v>0</v>
      </c>
      <c r="CC8">
        <f t="shared" si="38"/>
        <v>1488.3302381519306</v>
      </c>
      <c r="CD8">
        <f t="shared" si="39"/>
        <v>0</v>
      </c>
      <c r="CE8" t="e">
        <f t="shared" si="40"/>
        <v>#DIV/0!</v>
      </c>
      <c r="CF8" t="e">
        <f t="shared" si="41"/>
        <v>#DIV/0!</v>
      </c>
    </row>
    <row r="9" spans="1:84" x14ac:dyDescent="0.35">
      <c r="A9" t="s">
        <v>173</v>
      </c>
      <c r="B9" s="1">
        <v>7</v>
      </c>
      <c r="C9" s="1" t="s">
        <v>91</v>
      </c>
      <c r="D9" s="1">
        <v>1867.0000301171094</v>
      </c>
      <c r="E9" s="1">
        <v>0</v>
      </c>
      <c r="F9">
        <f t="shared" si="0"/>
        <v>42.348708808228928</v>
      </c>
      <c r="G9">
        <f t="shared" si="1"/>
        <v>0.6007115360406311</v>
      </c>
      <c r="H9">
        <f t="shared" si="2"/>
        <v>734.03256668640256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t="e">
        <f t="shared" si="3"/>
        <v>#DIV/0!</v>
      </c>
      <c r="Q9" t="e">
        <f t="shared" si="4"/>
        <v>#DIV/0!</v>
      </c>
      <c r="R9" t="e">
        <f t="shared" si="5"/>
        <v>#DIV/0!</v>
      </c>
      <c r="S9" s="1">
        <v>-1</v>
      </c>
      <c r="T9" s="1">
        <v>0.87</v>
      </c>
      <c r="U9" s="1">
        <v>0.92</v>
      </c>
      <c r="V9" s="1">
        <v>9.9778871536254883</v>
      </c>
      <c r="W9">
        <f t="shared" si="6"/>
        <v>0.87498894357681267</v>
      </c>
      <c r="X9">
        <f t="shared" si="7"/>
        <v>2.914635895189099E-2</v>
      </c>
      <c r="Y9" t="e">
        <f t="shared" si="8"/>
        <v>#DIV/0!</v>
      </c>
      <c r="Z9" t="e">
        <f t="shared" si="9"/>
        <v>#DIV/0!</v>
      </c>
      <c r="AA9" t="e">
        <f t="shared" si="10"/>
        <v>#DIV/0!</v>
      </c>
      <c r="AB9" s="1">
        <v>0</v>
      </c>
      <c r="AC9" s="1">
        <v>0.5</v>
      </c>
      <c r="AD9" t="e">
        <f t="shared" si="11"/>
        <v>#DIV/0!</v>
      </c>
      <c r="AE9">
        <f t="shared" si="12"/>
        <v>6.6678998296378644</v>
      </c>
      <c r="AF9">
        <f t="shared" si="13"/>
        <v>1.1374786708581737</v>
      </c>
      <c r="AG9">
        <f t="shared" si="14"/>
        <v>26.614486694335938</v>
      </c>
      <c r="AH9" s="1">
        <v>2</v>
      </c>
      <c r="AI9">
        <f t="shared" si="15"/>
        <v>4.644859790802002</v>
      </c>
      <c r="AJ9" s="1">
        <v>1</v>
      </c>
      <c r="AK9">
        <f t="shared" si="16"/>
        <v>9.2897195816040039</v>
      </c>
      <c r="AL9" s="1">
        <v>27.840774536132813</v>
      </c>
      <c r="AM9" s="3">
        <v>26.614486694335938</v>
      </c>
      <c r="AN9" s="1">
        <v>28.05488395690918</v>
      </c>
      <c r="AO9" s="1">
        <v>900.124755859375</v>
      </c>
      <c r="AP9" s="1">
        <v>868.088623046875</v>
      </c>
      <c r="AQ9" s="1">
        <v>19.477249145507813</v>
      </c>
      <c r="AR9" s="1">
        <v>23.809209823608398</v>
      </c>
      <c r="AS9" s="1">
        <v>51.381328582763672</v>
      </c>
      <c r="AT9" s="1">
        <v>62.807723999023438</v>
      </c>
      <c r="AU9" s="1">
        <v>300.51715087890625</v>
      </c>
      <c r="AV9" s="1">
        <v>1699.7666015625</v>
      </c>
      <c r="AW9" s="1">
        <v>0.19726575911045074</v>
      </c>
      <c r="AX9" s="1">
        <v>99.181686401367188</v>
      </c>
      <c r="AY9" s="1">
        <v>0.21521016955375671</v>
      </c>
      <c r="AZ9" s="1">
        <v>-0.23770685493946075</v>
      </c>
      <c r="BA9" s="1">
        <v>1</v>
      </c>
      <c r="BB9" s="1">
        <v>-1.355140209197998</v>
      </c>
      <c r="BC9" s="1">
        <v>7.355140209197998</v>
      </c>
      <c r="BD9" s="1">
        <v>1</v>
      </c>
      <c r="BE9" s="1">
        <v>0</v>
      </c>
      <c r="BF9" s="1">
        <v>0.15999999642372131</v>
      </c>
      <c r="BG9" s="1">
        <v>111115</v>
      </c>
      <c r="BH9">
        <f t="shared" si="17"/>
        <v>1.5025857543945311</v>
      </c>
      <c r="BI9">
        <f t="shared" si="18"/>
        <v>6.6678998296378642E-3</v>
      </c>
      <c r="BJ9">
        <f t="shared" si="19"/>
        <v>299.76448669433591</v>
      </c>
      <c r="BK9">
        <f t="shared" si="20"/>
        <v>300.99077453613279</v>
      </c>
      <c r="BL9">
        <f t="shared" si="21"/>
        <v>271.96265017116093</v>
      </c>
      <c r="BM9">
        <f t="shared" si="22"/>
        <v>-3.1036396765247099E-2</v>
      </c>
      <c r="BN9">
        <f t="shared" si="23"/>
        <v>3.498916253047653</v>
      </c>
      <c r="BO9">
        <f t="shared" si="24"/>
        <v>35.277845941117427</v>
      </c>
      <c r="BP9">
        <f t="shared" si="25"/>
        <v>11.468636117509028</v>
      </c>
      <c r="BQ9">
        <f t="shared" si="26"/>
        <v>27.227630615234375</v>
      </c>
      <c r="BR9">
        <f t="shared" si="27"/>
        <v>3.6272907239031178</v>
      </c>
      <c r="BS9">
        <f t="shared" si="28"/>
        <v>0.56422633683748147</v>
      </c>
      <c r="BT9">
        <f t="shared" si="29"/>
        <v>2.3614375821894793</v>
      </c>
      <c r="BU9">
        <f t="shared" si="30"/>
        <v>1.2658531417136385</v>
      </c>
      <c r="BV9">
        <f t="shared" si="31"/>
        <v>0.35574745302094113</v>
      </c>
      <c r="BW9">
        <f t="shared" si="32"/>
        <v>72.802587837481425</v>
      </c>
      <c r="BX9">
        <f t="shared" si="33"/>
        <v>0.84557330576461931</v>
      </c>
      <c r="BY9">
        <f t="shared" si="34"/>
        <v>68.535485468721518</v>
      </c>
      <c r="BZ9">
        <f t="shared" si="35"/>
        <v>861.93442685301773</v>
      </c>
      <c r="CA9">
        <f t="shared" si="36"/>
        <v>3.3672971246111114E-2</v>
      </c>
      <c r="CB9">
        <f t="shared" si="37"/>
        <v>0</v>
      </c>
      <c r="CC9">
        <f t="shared" si="38"/>
        <v>1487.276983028321</v>
      </c>
      <c r="CD9">
        <f t="shared" si="39"/>
        <v>0</v>
      </c>
      <c r="CE9" t="e">
        <f t="shared" si="40"/>
        <v>#DIV/0!</v>
      </c>
      <c r="CF9" t="e">
        <f t="shared" si="41"/>
        <v>#DIV/0!</v>
      </c>
    </row>
    <row r="10" spans="1:84" x14ac:dyDescent="0.35">
      <c r="A10" t="s">
        <v>173</v>
      </c>
      <c r="B10" s="1">
        <v>8</v>
      </c>
      <c r="C10" s="1" t="s">
        <v>92</v>
      </c>
      <c r="D10" s="1">
        <v>2036.0000301171094</v>
      </c>
      <c r="E10" s="1">
        <v>0</v>
      </c>
      <c r="F10">
        <f t="shared" si="0"/>
        <v>45.785604323573679</v>
      </c>
      <c r="G10">
        <f t="shared" si="1"/>
        <v>0.6077225457345381</v>
      </c>
      <c r="H10">
        <f t="shared" si="2"/>
        <v>1016.4112667609133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t="e">
        <f t="shared" si="3"/>
        <v>#DIV/0!</v>
      </c>
      <c r="Q10" t="e">
        <f t="shared" si="4"/>
        <v>#DIV/0!</v>
      </c>
      <c r="R10" t="e">
        <f t="shared" si="5"/>
        <v>#DIV/0!</v>
      </c>
      <c r="S10" s="1">
        <v>-1</v>
      </c>
      <c r="T10" s="1">
        <v>0.87</v>
      </c>
      <c r="U10" s="1">
        <v>0.92</v>
      </c>
      <c r="V10" s="1">
        <v>9.9778871536254883</v>
      </c>
      <c r="W10">
        <f t="shared" si="6"/>
        <v>0.87498894357681267</v>
      </c>
      <c r="X10">
        <f t="shared" si="7"/>
        <v>3.1477482766191348E-2</v>
      </c>
      <c r="Y10" t="e">
        <f t="shared" si="8"/>
        <v>#DIV/0!</v>
      </c>
      <c r="Z10" t="e">
        <f t="shared" si="9"/>
        <v>#DIV/0!</v>
      </c>
      <c r="AA10" t="e">
        <f t="shared" si="10"/>
        <v>#DIV/0!</v>
      </c>
      <c r="AB10" s="1">
        <v>0</v>
      </c>
      <c r="AC10" s="1">
        <v>0.5</v>
      </c>
      <c r="AD10" t="e">
        <f t="shared" si="11"/>
        <v>#DIV/0!</v>
      </c>
      <c r="AE10">
        <f t="shared" si="12"/>
        <v>6.8120250095039259</v>
      </c>
      <c r="AF10">
        <f t="shared" si="13"/>
        <v>1.1492023197891719</v>
      </c>
      <c r="AG10">
        <f t="shared" si="14"/>
        <v>26.759206771850586</v>
      </c>
      <c r="AH10" s="1">
        <v>2</v>
      </c>
      <c r="AI10">
        <f t="shared" si="15"/>
        <v>4.644859790802002</v>
      </c>
      <c r="AJ10" s="1">
        <v>1</v>
      </c>
      <c r="AK10">
        <f t="shared" si="16"/>
        <v>9.2897195816040039</v>
      </c>
      <c r="AL10" s="1">
        <v>27.920932769775391</v>
      </c>
      <c r="AM10" s="3">
        <v>26.759206771850586</v>
      </c>
      <c r="AN10" s="1">
        <v>28.054342269897461</v>
      </c>
      <c r="AO10" s="1">
        <v>1200.1085205078125</v>
      </c>
      <c r="AP10" s="1">
        <v>1164.35791015625</v>
      </c>
      <c r="AQ10" s="1">
        <v>19.567649841308594</v>
      </c>
      <c r="AR10" s="1">
        <v>23.99250602722168</v>
      </c>
      <c r="AS10" s="1">
        <v>51.379035949707031</v>
      </c>
      <c r="AT10" s="1">
        <v>62.996368408203125</v>
      </c>
      <c r="AU10" s="1">
        <v>300.51089477539063</v>
      </c>
      <c r="AV10" s="1">
        <v>1698.672607421875</v>
      </c>
      <c r="AW10" s="1">
        <v>0.14983977377414703</v>
      </c>
      <c r="AX10" s="1">
        <v>99.183090209960938</v>
      </c>
      <c r="AY10" s="1">
        <v>-0.22901590168476105</v>
      </c>
      <c r="AZ10" s="1">
        <v>-0.23296289145946503</v>
      </c>
      <c r="BA10" s="1">
        <v>1</v>
      </c>
      <c r="BB10" s="1">
        <v>-1.355140209197998</v>
      </c>
      <c r="BC10" s="1">
        <v>7.355140209197998</v>
      </c>
      <c r="BD10" s="1">
        <v>1</v>
      </c>
      <c r="BE10" s="1">
        <v>0</v>
      </c>
      <c r="BF10" s="1">
        <v>0.15999999642372131</v>
      </c>
      <c r="BG10" s="1">
        <v>111115</v>
      </c>
      <c r="BH10">
        <f t="shared" si="17"/>
        <v>1.502554473876953</v>
      </c>
      <c r="BI10">
        <f t="shared" si="18"/>
        <v>6.8120250095039256E-3</v>
      </c>
      <c r="BJ10">
        <f t="shared" si="19"/>
        <v>299.90920677185056</v>
      </c>
      <c r="BK10">
        <f t="shared" si="20"/>
        <v>301.07093276977537</v>
      </c>
      <c r="BL10">
        <f t="shared" si="21"/>
        <v>271.78761111257336</v>
      </c>
      <c r="BM10">
        <f t="shared" si="22"/>
        <v>-6.0070264172066547E-2</v>
      </c>
      <c r="BN10">
        <f t="shared" si="23"/>
        <v>3.5288532094501313</v>
      </c>
      <c r="BO10">
        <f t="shared" si="24"/>
        <v>35.57918191477895</v>
      </c>
      <c r="BP10">
        <f t="shared" si="25"/>
        <v>11.58667588755727</v>
      </c>
      <c r="BQ10">
        <f t="shared" si="26"/>
        <v>27.340069770812988</v>
      </c>
      <c r="BR10">
        <f t="shared" si="27"/>
        <v>3.651273002568991</v>
      </c>
      <c r="BS10">
        <f t="shared" si="28"/>
        <v>0.57040717800190754</v>
      </c>
      <c r="BT10">
        <f t="shared" si="29"/>
        <v>2.3796508896609594</v>
      </c>
      <c r="BU10">
        <f t="shared" si="30"/>
        <v>1.2716221129080316</v>
      </c>
      <c r="BV10">
        <f t="shared" si="31"/>
        <v>0.35967920723917235</v>
      </c>
      <c r="BW10">
        <f t="shared" si="32"/>
        <v>100.81081036156834</v>
      </c>
      <c r="BX10">
        <f t="shared" si="33"/>
        <v>0.87293714234699271</v>
      </c>
      <c r="BY10">
        <f t="shared" si="34"/>
        <v>68.495330546652582</v>
      </c>
      <c r="BZ10">
        <f t="shared" si="35"/>
        <v>1157.7042576650354</v>
      </c>
      <c r="CA10">
        <f t="shared" si="36"/>
        <v>2.708895714650476E-2</v>
      </c>
      <c r="CB10">
        <f t="shared" si="37"/>
        <v>0</v>
      </c>
      <c r="CC10">
        <f t="shared" si="38"/>
        <v>1486.3197502509363</v>
      </c>
      <c r="CD10">
        <f t="shared" si="39"/>
        <v>0</v>
      </c>
      <c r="CE10" t="e">
        <f t="shared" si="40"/>
        <v>#DIV/0!</v>
      </c>
      <c r="CF10" t="e">
        <f t="shared" si="41"/>
        <v>#DIV/0!</v>
      </c>
    </row>
    <row r="11" spans="1:84" x14ac:dyDescent="0.35">
      <c r="A11" t="s">
        <v>173</v>
      </c>
      <c r="B11" s="1">
        <v>9</v>
      </c>
      <c r="C11" s="1" t="s">
        <v>93</v>
      </c>
      <c r="D11" s="1">
        <v>2199.0000301171094</v>
      </c>
      <c r="E11" s="1">
        <v>0</v>
      </c>
      <c r="F11">
        <f t="shared" si="0"/>
        <v>47.058155738935824</v>
      </c>
      <c r="G11">
        <f t="shared" si="1"/>
        <v>0.60966771951370136</v>
      </c>
      <c r="H11">
        <f t="shared" si="2"/>
        <v>1500.842528218298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t="e">
        <f t="shared" si="3"/>
        <v>#DIV/0!</v>
      </c>
      <c r="Q11" t="e">
        <f t="shared" si="4"/>
        <v>#DIV/0!</v>
      </c>
      <c r="R11" t="e">
        <f t="shared" si="5"/>
        <v>#DIV/0!</v>
      </c>
      <c r="S11" s="1">
        <v>-1</v>
      </c>
      <c r="T11" s="1">
        <v>0.87</v>
      </c>
      <c r="U11" s="1">
        <v>0.92</v>
      </c>
      <c r="V11" s="1">
        <v>9.9778871536254883</v>
      </c>
      <c r="W11">
        <f t="shared" si="6"/>
        <v>0.87498894357681267</v>
      </c>
      <c r="X11">
        <f t="shared" si="7"/>
        <v>3.233703766447809E-2</v>
      </c>
      <c r="Y11" t="e">
        <f t="shared" si="8"/>
        <v>#DIV/0!</v>
      </c>
      <c r="Z11" t="e">
        <f t="shared" si="9"/>
        <v>#DIV/0!</v>
      </c>
      <c r="AA11" t="e">
        <f t="shared" si="10"/>
        <v>#DIV/0!</v>
      </c>
      <c r="AB11" s="1">
        <v>0</v>
      </c>
      <c r="AC11" s="1">
        <v>0.5</v>
      </c>
      <c r="AD11" t="e">
        <f t="shared" si="11"/>
        <v>#DIV/0!</v>
      </c>
      <c r="AE11">
        <f t="shared" si="12"/>
        <v>6.8560060403110432</v>
      </c>
      <c r="AF11">
        <f t="shared" si="13"/>
        <v>1.1530456572959134</v>
      </c>
      <c r="AG11">
        <f t="shared" si="14"/>
        <v>26.818729400634766</v>
      </c>
      <c r="AH11" s="1">
        <v>2</v>
      </c>
      <c r="AI11">
        <f t="shared" si="15"/>
        <v>4.644859790802002</v>
      </c>
      <c r="AJ11" s="1">
        <v>1</v>
      </c>
      <c r="AK11">
        <f t="shared" si="16"/>
        <v>9.2897195816040039</v>
      </c>
      <c r="AL11" s="1">
        <v>27.945049285888672</v>
      </c>
      <c r="AM11" s="3">
        <v>26.818729400634766</v>
      </c>
      <c r="AN11" s="1">
        <v>28.049716949462891</v>
      </c>
      <c r="AO11" s="1">
        <v>1700.2269287109375</v>
      </c>
      <c r="AP11" s="1">
        <v>1661.32763671875</v>
      </c>
      <c r="AQ11" s="1">
        <v>19.62525749206543</v>
      </c>
      <c r="AR11" s="1">
        <v>24.078296661376953</v>
      </c>
      <c r="AS11" s="1">
        <v>51.456268310546875</v>
      </c>
      <c r="AT11" s="1">
        <v>63.133659362792969</v>
      </c>
      <c r="AU11" s="1">
        <v>300.510498046875</v>
      </c>
      <c r="AV11" s="1">
        <v>1698.4951171875</v>
      </c>
      <c r="AW11" s="1">
        <v>0.16906972229480743</v>
      </c>
      <c r="AX11" s="1">
        <v>99.18414306640625</v>
      </c>
      <c r="AY11" s="1">
        <v>-2.2196164131164551</v>
      </c>
      <c r="AZ11" s="1">
        <v>-0.23267735540866852</v>
      </c>
      <c r="BA11" s="1">
        <v>1</v>
      </c>
      <c r="BB11" s="1">
        <v>-1.355140209197998</v>
      </c>
      <c r="BC11" s="1">
        <v>7.355140209197998</v>
      </c>
      <c r="BD11" s="1">
        <v>1</v>
      </c>
      <c r="BE11" s="1">
        <v>0</v>
      </c>
      <c r="BF11" s="1">
        <v>0.15999999642372131</v>
      </c>
      <c r="BG11" s="1">
        <v>111115</v>
      </c>
      <c r="BH11">
        <f t="shared" si="17"/>
        <v>1.502552490234375</v>
      </c>
      <c r="BI11">
        <f t="shared" si="18"/>
        <v>6.8560060403110431E-3</v>
      </c>
      <c r="BJ11">
        <f t="shared" si="19"/>
        <v>299.96872940063474</v>
      </c>
      <c r="BK11">
        <f t="shared" si="20"/>
        <v>301.09504928588865</v>
      </c>
      <c r="BL11">
        <f t="shared" si="21"/>
        <v>271.75921267570811</v>
      </c>
      <c r="BM11">
        <f t="shared" si="22"/>
        <v>-6.9560026464495994E-2</v>
      </c>
      <c r="BN11">
        <f t="shared" si="23"/>
        <v>3.5412308781532968</v>
      </c>
      <c r="BO11">
        <f t="shared" si="24"/>
        <v>35.703599070088806</v>
      </c>
      <c r="BP11">
        <f t="shared" si="25"/>
        <v>11.625302408711853</v>
      </c>
      <c r="BQ11">
        <f t="shared" si="26"/>
        <v>27.381889343261719</v>
      </c>
      <c r="BR11">
        <f t="shared" si="27"/>
        <v>3.660227989296053</v>
      </c>
      <c r="BS11">
        <f t="shared" si="28"/>
        <v>0.57212047371849239</v>
      </c>
      <c r="BT11">
        <f t="shared" si="29"/>
        <v>2.3881852208573835</v>
      </c>
      <c r="BU11">
        <f t="shared" si="30"/>
        <v>1.2720427684386695</v>
      </c>
      <c r="BV11">
        <f t="shared" si="31"/>
        <v>0.36076920254830108</v>
      </c>
      <c r="BW11">
        <f t="shared" si="32"/>
        <v>148.85978003895053</v>
      </c>
      <c r="BX11">
        <f t="shared" si="33"/>
        <v>0.90339948306799822</v>
      </c>
      <c r="BY11">
        <f t="shared" si="34"/>
        <v>68.503231834268036</v>
      </c>
      <c r="BZ11">
        <f t="shared" si="35"/>
        <v>1654.4890545969208</v>
      </c>
      <c r="CA11">
        <f t="shared" si="36"/>
        <v>1.9484176962795186E-2</v>
      </c>
      <c r="CB11">
        <f t="shared" si="37"/>
        <v>0</v>
      </c>
      <c r="CC11">
        <f t="shared" si="38"/>
        <v>1486.1644482582653</v>
      </c>
      <c r="CD11">
        <f t="shared" si="39"/>
        <v>0</v>
      </c>
      <c r="CE11" t="e">
        <f t="shared" si="40"/>
        <v>#DIV/0!</v>
      </c>
      <c r="CF11" t="e">
        <f t="shared" si="41"/>
        <v>#DIV/0!</v>
      </c>
    </row>
    <row r="12" spans="1:84" x14ac:dyDescent="0.35">
      <c r="A12" t="s">
        <v>173</v>
      </c>
      <c r="B12" s="1">
        <v>10</v>
      </c>
      <c r="C12" s="1" t="s">
        <v>94</v>
      </c>
      <c r="D12" s="1">
        <v>2356.0000301171094</v>
      </c>
      <c r="E12" s="1">
        <v>0</v>
      </c>
      <c r="F12">
        <f t="shared" si="0"/>
        <v>48.389117028983655</v>
      </c>
      <c r="G12">
        <f t="shared" si="1"/>
        <v>0.6013146046992035</v>
      </c>
      <c r="H12">
        <f t="shared" si="2"/>
        <v>1788.3682041246386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t="e">
        <f t="shared" si="3"/>
        <v>#DIV/0!</v>
      </c>
      <c r="Q12" t="e">
        <f t="shared" si="4"/>
        <v>#DIV/0!</v>
      </c>
      <c r="R12" t="e">
        <f t="shared" si="5"/>
        <v>#DIV/0!</v>
      </c>
      <c r="S12" s="1">
        <v>-1</v>
      </c>
      <c r="T12" s="1">
        <v>0.87</v>
      </c>
      <c r="U12" s="1">
        <v>0.92</v>
      </c>
      <c r="V12" s="1">
        <v>9.9778871536254883</v>
      </c>
      <c r="W12">
        <f t="shared" si="6"/>
        <v>0.87498894357681267</v>
      </c>
      <c r="X12">
        <f t="shared" si="7"/>
        <v>3.3219756152677422E-2</v>
      </c>
      <c r="Y12" t="e">
        <f t="shared" si="8"/>
        <v>#DIV/0!</v>
      </c>
      <c r="Z12" t="e">
        <f t="shared" si="9"/>
        <v>#DIV/0!</v>
      </c>
      <c r="AA12" t="e">
        <f t="shared" si="10"/>
        <v>#DIV/0!</v>
      </c>
      <c r="AB12" s="1">
        <v>0</v>
      </c>
      <c r="AC12" s="1">
        <v>0.5</v>
      </c>
      <c r="AD12" t="e">
        <f t="shared" si="11"/>
        <v>#DIV/0!</v>
      </c>
      <c r="AE12">
        <f t="shared" si="12"/>
        <v>6.6608566251884289</v>
      </c>
      <c r="AF12">
        <f t="shared" si="13"/>
        <v>1.1350495037908117</v>
      </c>
      <c r="AG12">
        <f t="shared" si="14"/>
        <v>26.686643600463867</v>
      </c>
      <c r="AH12" s="1">
        <v>2</v>
      </c>
      <c r="AI12">
        <f t="shared" si="15"/>
        <v>4.644859790802002</v>
      </c>
      <c r="AJ12" s="1">
        <v>1</v>
      </c>
      <c r="AK12">
        <f t="shared" si="16"/>
        <v>9.2897195816040039</v>
      </c>
      <c r="AL12" s="1">
        <v>27.851299285888672</v>
      </c>
      <c r="AM12" s="3">
        <v>26.686643600463867</v>
      </c>
      <c r="AN12" s="1">
        <v>28.052070617675781</v>
      </c>
      <c r="AO12" s="1">
        <v>2000.201171875</v>
      </c>
      <c r="AP12" s="1">
        <v>1959.3115234375</v>
      </c>
      <c r="AQ12" s="1">
        <v>19.656604766845703</v>
      </c>
      <c r="AR12" s="1">
        <v>23.983245849609375</v>
      </c>
      <c r="AS12" s="1">
        <v>51.822643280029297</v>
      </c>
      <c r="AT12" s="1">
        <v>63.230209350585938</v>
      </c>
      <c r="AU12" s="1">
        <v>300.51522827148438</v>
      </c>
      <c r="AV12" s="1">
        <v>1699.152099609375</v>
      </c>
      <c r="AW12" s="1">
        <v>0.13925540447235107</v>
      </c>
      <c r="AX12" s="1">
        <v>99.184463500976563</v>
      </c>
      <c r="AY12" s="1">
        <v>-3.6746518611907959</v>
      </c>
      <c r="AZ12" s="1">
        <v>-0.23200520873069763</v>
      </c>
      <c r="BA12" s="1">
        <v>1</v>
      </c>
      <c r="BB12" s="1">
        <v>-1.355140209197998</v>
      </c>
      <c r="BC12" s="1">
        <v>7.355140209197998</v>
      </c>
      <c r="BD12" s="1">
        <v>1</v>
      </c>
      <c r="BE12" s="1">
        <v>0</v>
      </c>
      <c r="BF12" s="1">
        <v>0.15999999642372131</v>
      </c>
      <c r="BG12" s="1">
        <v>111115</v>
      </c>
      <c r="BH12">
        <f t="shared" si="17"/>
        <v>1.5025761413574217</v>
      </c>
      <c r="BI12">
        <f t="shared" si="18"/>
        <v>6.6608566251884285E-3</v>
      </c>
      <c r="BJ12">
        <f t="shared" si="19"/>
        <v>299.83664360046384</v>
      </c>
      <c r="BK12">
        <f t="shared" si="20"/>
        <v>301.00129928588865</v>
      </c>
      <c r="BL12">
        <f t="shared" si="21"/>
        <v>271.86432986085856</v>
      </c>
      <c r="BM12">
        <f t="shared" si="22"/>
        <v>-3.3040050861083782E-2</v>
      </c>
      <c r="BN12">
        <f t="shared" si="23"/>
        <v>3.5138148763963404</v>
      </c>
      <c r="BO12">
        <f t="shared" si="24"/>
        <v>35.427069445828515</v>
      </c>
      <c r="BP12">
        <f t="shared" si="25"/>
        <v>11.44382359621914</v>
      </c>
      <c r="BQ12">
        <f t="shared" si="26"/>
        <v>27.26897144317627</v>
      </c>
      <c r="BR12">
        <f t="shared" si="27"/>
        <v>3.6360923264920109</v>
      </c>
      <c r="BS12">
        <f t="shared" si="28"/>
        <v>0.5647583410149406</v>
      </c>
      <c r="BT12">
        <f t="shared" si="29"/>
        <v>2.3787653726055287</v>
      </c>
      <c r="BU12">
        <f t="shared" si="30"/>
        <v>1.2573269538864822</v>
      </c>
      <c r="BV12">
        <f t="shared" si="31"/>
        <v>0.35608584146413141</v>
      </c>
      <c r="BW12">
        <f t="shared" si="32"/>
        <v>177.37834086830722</v>
      </c>
      <c r="BX12">
        <f t="shared" si="33"/>
        <v>0.91275337419903957</v>
      </c>
      <c r="BY12">
        <f t="shared" si="34"/>
        <v>68.732503865175843</v>
      </c>
      <c r="BZ12">
        <f t="shared" si="35"/>
        <v>1952.2795234492023</v>
      </c>
      <c r="CA12">
        <f t="shared" si="36"/>
        <v>1.7036009102584865E-2</v>
      </c>
      <c r="CB12">
        <f t="shared" si="37"/>
        <v>0</v>
      </c>
      <c r="CC12">
        <f t="shared" si="38"/>
        <v>1486.7393006135303</v>
      </c>
      <c r="CD12">
        <f t="shared" si="39"/>
        <v>0</v>
      </c>
      <c r="CE12" t="e">
        <f t="shared" si="40"/>
        <v>#DIV/0!</v>
      </c>
      <c r="CF12" t="e">
        <f t="shared" si="41"/>
        <v>#DIV/0!</v>
      </c>
    </row>
    <row r="13" spans="1:84" x14ac:dyDescent="0.35">
      <c r="A13" t="s">
        <v>174</v>
      </c>
      <c r="B13" s="1">
        <v>11</v>
      </c>
      <c r="C13" s="1" t="s">
        <v>95</v>
      </c>
      <c r="D13" s="1">
        <v>3937.0000301171094</v>
      </c>
      <c r="E13" s="1">
        <v>0</v>
      </c>
      <c r="F13">
        <f t="shared" ref="F13:F23" si="42">(AO13-AP13*(1000-AQ13)/(1000-AR13))*BH13</f>
        <v>36.122799977329777</v>
      </c>
      <c r="G13">
        <f t="shared" ref="G13:G23" si="43">IF(BS13&lt;&gt;0,1/(1/BS13-1/AK13),0)</f>
        <v>0.45236021220509953</v>
      </c>
      <c r="H13">
        <f t="shared" ref="H13:H23" si="44">((BV13-BI13/2)*AP13-F13)/(BV13+BI13/2)</f>
        <v>234.65501894513582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t="e">
        <f t="shared" ref="P13:P23" si="45">CB13/L13</f>
        <v>#DIV/0!</v>
      </c>
      <c r="Q13" t="e">
        <f t="shared" ref="Q13:Q23" si="46">CD13/N13</f>
        <v>#DIV/0!</v>
      </c>
      <c r="R13" t="e">
        <f t="shared" ref="R13:R23" si="47">(N13-O13)/N13</f>
        <v>#DIV/0!</v>
      </c>
      <c r="S13" s="1">
        <v>-1</v>
      </c>
      <c r="T13" s="1">
        <v>0.87</v>
      </c>
      <c r="U13" s="1">
        <v>0.92</v>
      </c>
      <c r="V13" s="1">
        <v>10.217374801635742</v>
      </c>
      <c r="W13">
        <f t="shared" ref="W13:W23" si="48">(V13*U13+(100-V13)*T13)/100</f>
        <v>0.87510868740081793</v>
      </c>
      <c r="X13">
        <f t="shared" ref="X13:X23" si="49">(F13-S13)/CC13</f>
        <v>2.4957196657228481E-2</v>
      </c>
      <c r="Y13" t="e">
        <f t="shared" ref="Y13:Y23" si="50">(N13-O13)/(N13-M13)</f>
        <v>#DIV/0!</v>
      </c>
      <c r="Z13" t="e">
        <f t="shared" ref="Z13:Z23" si="51">(L13-N13)/(L13-M13)</f>
        <v>#DIV/0!</v>
      </c>
      <c r="AA13" t="e">
        <f t="shared" ref="AA13:AA23" si="52">(L13-N13)/N13</f>
        <v>#DIV/0!</v>
      </c>
      <c r="AB13" s="1">
        <v>0</v>
      </c>
      <c r="AC13" s="1">
        <v>0.5</v>
      </c>
      <c r="AD13" t="e">
        <f t="shared" ref="AD13:AD23" si="53">R13*AC13*W13*AB13</f>
        <v>#DIV/0!</v>
      </c>
      <c r="AE13">
        <f t="shared" ref="AE13:AE23" si="54">BI13*1000</f>
        <v>6.0080453293413214</v>
      </c>
      <c r="AF13">
        <f t="shared" ref="AF13:AF23" si="55">(BN13-BT13)</f>
        <v>1.3373013480614415</v>
      </c>
      <c r="AG13">
        <f t="shared" ref="AG13:AG23" si="56">(AM13+BM13*E13)</f>
        <v>28.162714004516602</v>
      </c>
      <c r="AH13" s="1">
        <v>2</v>
      </c>
      <c r="AI13">
        <f t="shared" ref="AI13:AI23" si="57">(AH13*BB13+BC13)</f>
        <v>4.644859790802002</v>
      </c>
      <c r="AJ13" s="1">
        <v>1</v>
      </c>
      <c r="AK13">
        <f t="shared" ref="AK13:AK23" si="58">AI13*(AJ13+1)*(AJ13+1)/(AJ13*AJ13+1)</f>
        <v>9.2897195816040039</v>
      </c>
      <c r="AL13" s="1">
        <v>28.263843536376953</v>
      </c>
      <c r="AM13" s="3">
        <v>28.162714004516602</v>
      </c>
      <c r="AN13" s="1">
        <v>28.044929504394531</v>
      </c>
      <c r="AO13" s="1">
        <v>400.03057861328125</v>
      </c>
      <c r="AP13" s="1">
        <v>374.49090576171875</v>
      </c>
      <c r="AQ13" s="1">
        <v>21.245904922485352</v>
      </c>
      <c r="AR13" s="1">
        <v>25.144121170043945</v>
      </c>
      <c r="AS13" s="1">
        <v>54.678634643554688</v>
      </c>
      <c r="AT13" s="1">
        <v>64.712165832519531</v>
      </c>
      <c r="AU13" s="1">
        <v>300.49530029296875</v>
      </c>
      <c r="AV13" s="1">
        <v>1699.74169921875</v>
      </c>
      <c r="AW13" s="1">
        <v>0.20301586389541626</v>
      </c>
      <c r="AX13" s="1">
        <v>99.175636291503906</v>
      </c>
      <c r="AY13" s="1">
        <v>1.5263903141021729</v>
      </c>
      <c r="AZ13" s="1">
        <v>-0.20755529403686523</v>
      </c>
      <c r="BA13" s="1">
        <v>1</v>
      </c>
      <c r="BB13" s="1">
        <v>-1.355140209197998</v>
      </c>
      <c r="BC13" s="1">
        <v>7.355140209197998</v>
      </c>
      <c r="BD13" s="1">
        <v>1</v>
      </c>
      <c r="BE13" s="1">
        <v>0</v>
      </c>
      <c r="BF13" s="1">
        <v>0.15999999642372131</v>
      </c>
      <c r="BG13" s="1">
        <v>111115</v>
      </c>
      <c r="BH13">
        <f t="shared" ref="BH13:BH23" si="59">AU13*0.000001/(AH13*0.0001)</f>
        <v>1.5024765014648436</v>
      </c>
      <c r="BI13">
        <f t="shared" ref="BI13:BI23" si="60">(AR13-AQ13)/(1000-AR13)*BH13</f>
        <v>6.0080453293413216E-3</v>
      </c>
      <c r="BJ13">
        <f t="shared" ref="BJ13:BJ23" si="61">(AM13+273.15)</f>
        <v>301.31271400451658</v>
      </c>
      <c r="BK13">
        <f t="shared" ref="BK13:BK23" si="62">(AL13+273.15)</f>
        <v>301.41384353637693</v>
      </c>
      <c r="BL13">
        <f t="shared" ref="BL13:BL23" si="63">(AV13*BD13+AW13*BE13)*BF13</f>
        <v>271.95866579624999</v>
      </c>
      <c r="BM13">
        <f t="shared" ref="BM13:BM23" si="64">((BL13+0.00000010773*(BK13^4-BJ13^4))-BI13*44100)/(AI13*51.4+0.00000043092*BJ13^3)</f>
        <v>3.2716538624490248E-2</v>
      </c>
      <c r="BN13">
        <f t="shared" ref="BN13:BN23" si="65">0.61365*EXP(17.502*AG13/(240.97+AG13))</f>
        <v>3.8309855640912236</v>
      </c>
      <c r="BO13">
        <f t="shared" ref="BO13:BO23" si="66">BN13*1000/AX13</f>
        <v>38.628293271856862</v>
      </c>
      <c r="BP13">
        <f t="shared" ref="BP13:BP23" si="67">(BO13-AR13)</f>
        <v>13.484172101812916</v>
      </c>
      <c r="BQ13">
        <f t="shared" ref="BQ13:BQ23" si="68">IF(E13,AM13,(AL13+AM13)/2)</f>
        <v>28.213278770446777</v>
      </c>
      <c r="BR13">
        <f t="shared" ref="BR13:BR23" si="69">0.61365*EXP(17.502*BQ13/(240.97+BQ13))</f>
        <v>3.8422792047012595</v>
      </c>
      <c r="BS13">
        <f t="shared" ref="BS13:BS23" si="70">IF(BP13&lt;&gt;0,(1000-(BO13+AR13)/2)/BP13*BI13,0)</f>
        <v>0.43135548160165277</v>
      </c>
      <c r="BT13">
        <f t="shared" ref="BT13:BT23" si="71">AR13*AX13/1000</f>
        <v>2.4936842160297821</v>
      </c>
      <c r="BU13">
        <f t="shared" ref="BU13:BU23" si="72">(BR13-BT13)</f>
        <v>1.3485949886714774</v>
      </c>
      <c r="BV13">
        <f t="shared" ref="BV13:BV23" si="73">1/(1.6/G13+1.37/AK13)</f>
        <v>0.27140878500682686</v>
      </c>
      <c r="BW13">
        <f t="shared" ref="BW13:BW23" si="74">H13*AX13*0.001</f>
        <v>23.272060812878749</v>
      </c>
      <c r="BX13">
        <f t="shared" ref="BX13:BX23" si="75">H13/AP13</f>
        <v>0.62659737615749267</v>
      </c>
      <c r="BY13">
        <f t="shared" ref="BY13:BY23" si="76">(1-BI13*AX13/BN13/G13)*100</f>
        <v>65.617038451978701</v>
      </c>
      <c r="BZ13">
        <f t="shared" ref="BZ13:BZ23" si="77">(AP13-F13/(AK13/1.35))</f>
        <v>369.24147066940833</v>
      </c>
      <c r="CA13">
        <f t="shared" ref="CA13:CA23" si="78">F13*BY13/100/BZ13</f>
        <v>6.419298327483236E-2</v>
      </c>
      <c r="CB13">
        <f t="shared" ref="CB13:CB23" si="79">(L13-K13)</f>
        <v>0</v>
      </c>
      <c r="CC13">
        <f t="shared" ref="CC13:CC23" si="80">AV13*W13</f>
        <v>1487.4587273237562</v>
      </c>
      <c r="CD13">
        <f t="shared" ref="CD13:CD23" si="81">(N13-M13)</f>
        <v>0</v>
      </c>
      <c r="CE13" t="e">
        <f t="shared" ref="CE13:CE23" si="82">(N13-O13)/(N13-K13)</f>
        <v>#DIV/0!</v>
      </c>
      <c r="CF13" t="e">
        <f t="shared" ref="CF13:CF23" si="83">(L13-N13)/(L13-K13)</f>
        <v>#DIV/0!</v>
      </c>
    </row>
    <row r="14" spans="1:84" x14ac:dyDescent="0.35">
      <c r="A14" t="s">
        <v>174</v>
      </c>
      <c r="B14" s="1">
        <v>12</v>
      </c>
      <c r="C14" s="1" t="s">
        <v>96</v>
      </c>
      <c r="D14" s="1">
        <v>4159.0000301171094</v>
      </c>
      <c r="E14" s="1">
        <v>0</v>
      </c>
      <c r="F14">
        <f t="shared" si="42"/>
        <v>-5.7601989102601321</v>
      </c>
      <c r="G14">
        <f t="shared" si="43"/>
        <v>0.43242804457632888</v>
      </c>
      <c r="H14">
        <f t="shared" si="44"/>
        <v>55.453630067922695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t="e">
        <f t="shared" si="45"/>
        <v>#DIV/0!</v>
      </c>
      <c r="Q14" t="e">
        <f t="shared" si="46"/>
        <v>#DIV/0!</v>
      </c>
      <c r="R14" t="e">
        <f t="shared" si="47"/>
        <v>#DIV/0!</v>
      </c>
      <c r="S14" s="1">
        <v>-1</v>
      </c>
      <c r="T14" s="1">
        <v>0.87</v>
      </c>
      <c r="U14" s="1">
        <v>0.92</v>
      </c>
      <c r="V14" s="1">
        <v>10.217374801635742</v>
      </c>
      <c r="W14">
        <f t="shared" si="48"/>
        <v>0.87510868740081793</v>
      </c>
      <c r="X14">
        <f t="shared" si="49"/>
        <v>-3.2012876738723036E-3</v>
      </c>
      <c r="Y14" t="e">
        <f t="shared" si="50"/>
        <v>#DIV/0!</v>
      </c>
      <c r="Z14" t="e">
        <f t="shared" si="51"/>
        <v>#DIV/0!</v>
      </c>
      <c r="AA14" t="e">
        <f t="shared" si="52"/>
        <v>#DIV/0!</v>
      </c>
      <c r="AB14" s="1">
        <v>0</v>
      </c>
      <c r="AC14" s="1">
        <v>0.5</v>
      </c>
      <c r="AD14" t="e">
        <f t="shared" si="53"/>
        <v>#DIV/0!</v>
      </c>
      <c r="AE14">
        <f t="shared" si="54"/>
        <v>5.9014351356815293</v>
      </c>
      <c r="AF14">
        <f t="shared" si="55"/>
        <v>1.3708746148616289</v>
      </c>
      <c r="AG14">
        <f t="shared" si="56"/>
        <v>28.402423858642578</v>
      </c>
      <c r="AH14" s="1">
        <v>2</v>
      </c>
      <c r="AI14">
        <f t="shared" si="57"/>
        <v>4.644859790802002</v>
      </c>
      <c r="AJ14" s="1">
        <v>1</v>
      </c>
      <c r="AK14">
        <f t="shared" si="58"/>
        <v>9.2897195816040039</v>
      </c>
      <c r="AL14" s="1">
        <v>28.287973403930664</v>
      </c>
      <c r="AM14" s="3">
        <v>28.402423858642578</v>
      </c>
      <c r="AN14" s="1">
        <v>28.047512054443359</v>
      </c>
      <c r="AO14" s="1">
        <v>30.611223220825195</v>
      </c>
      <c r="AP14" s="1">
        <v>34.310276031494141</v>
      </c>
      <c r="AQ14" s="1">
        <v>21.518060684204102</v>
      </c>
      <c r="AR14" s="1">
        <v>25.346324920654297</v>
      </c>
      <c r="AS14" s="1">
        <v>55.303249359130859</v>
      </c>
      <c r="AT14" s="1">
        <v>65.143218994140625</v>
      </c>
      <c r="AU14" s="1">
        <v>300.49417114257813</v>
      </c>
      <c r="AV14" s="1">
        <v>1699.1761474609375</v>
      </c>
      <c r="AW14" s="1">
        <v>0.12118746340274811</v>
      </c>
      <c r="AX14" s="1">
        <v>99.182350158691406</v>
      </c>
      <c r="AY14" s="1">
        <v>0.52277719974517822</v>
      </c>
      <c r="AZ14" s="1">
        <v>-0.21156683564186096</v>
      </c>
      <c r="BA14" s="1">
        <v>1</v>
      </c>
      <c r="BB14" s="1">
        <v>-1.355140209197998</v>
      </c>
      <c r="BC14" s="1">
        <v>7.355140209197998</v>
      </c>
      <c r="BD14" s="1">
        <v>1</v>
      </c>
      <c r="BE14" s="1">
        <v>0</v>
      </c>
      <c r="BF14" s="1">
        <v>0.15999999642372131</v>
      </c>
      <c r="BG14" s="1">
        <v>111135</v>
      </c>
      <c r="BH14">
        <f t="shared" si="59"/>
        <v>1.5024708557128905</v>
      </c>
      <c r="BI14">
        <f t="shared" si="60"/>
        <v>5.9014351356815294E-3</v>
      </c>
      <c r="BJ14">
        <f t="shared" si="61"/>
        <v>301.55242385864256</v>
      </c>
      <c r="BK14">
        <f t="shared" si="62"/>
        <v>301.43797340393064</v>
      </c>
      <c r="BL14">
        <f t="shared" si="63"/>
        <v>271.86817751702256</v>
      </c>
      <c r="BM14">
        <f t="shared" si="64"/>
        <v>4.0960950809901288E-2</v>
      </c>
      <c r="BN14">
        <f t="shared" si="65"/>
        <v>3.8847826883779297</v>
      </c>
      <c r="BO14">
        <f t="shared" si="66"/>
        <v>39.168084665893595</v>
      </c>
      <c r="BP14">
        <f t="shared" si="67"/>
        <v>13.821759745239298</v>
      </c>
      <c r="BQ14">
        <f t="shared" si="68"/>
        <v>28.345198631286621</v>
      </c>
      <c r="BR14">
        <f t="shared" si="69"/>
        <v>3.8718803414511793</v>
      </c>
      <c r="BS14">
        <f t="shared" si="70"/>
        <v>0.41319422701604419</v>
      </c>
      <c r="BT14">
        <f t="shared" si="71"/>
        <v>2.5139080735163009</v>
      </c>
      <c r="BU14">
        <f t="shared" si="72"/>
        <v>1.3579722679348785</v>
      </c>
      <c r="BV14">
        <f t="shared" si="73"/>
        <v>0.25990819460840953</v>
      </c>
      <c r="BW14">
        <f t="shared" si="74"/>
        <v>5.500021354967247</v>
      </c>
      <c r="BX14">
        <f t="shared" si="75"/>
        <v>1.6162396949829438</v>
      </c>
      <c r="BY14">
        <f t="shared" si="76"/>
        <v>65.157328103333541</v>
      </c>
      <c r="BZ14">
        <f t="shared" si="77"/>
        <v>35.14735926748871</v>
      </c>
      <c r="CA14">
        <f t="shared" si="78"/>
        <v>-0.10678445782510146</v>
      </c>
      <c r="CB14">
        <f t="shared" si="79"/>
        <v>0</v>
      </c>
      <c r="CC14">
        <f t="shared" si="80"/>
        <v>1486.9638080673196</v>
      </c>
      <c r="CD14">
        <f t="shared" si="81"/>
        <v>0</v>
      </c>
      <c r="CE14" t="e">
        <f t="shared" si="82"/>
        <v>#DIV/0!</v>
      </c>
      <c r="CF14" t="e">
        <f t="shared" si="83"/>
        <v>#DIV/0!</v>
      </c>
    </row>
    <row r="15" spans="1:84" x14ac:dyDescent="0.35">
      <c r="A15" t="s">
        <v>174</v>
      </c>
      <c r="B15" s="1">
        <v>13</v>
      </c>
      <c r="C15" s="1" t="s">
        <v>97</v>
      </c>
      <c r="D15" s="1">
        <v>4301.0000301171094</v>
      </c>
      <c r="E15" s="1">
        <v>0</v>
      </c>
      <c r="F15">
        <f t="shared" si="42"/>
        <v>-1.9313667113471518</v>
      </c>
      <c r="G15">
        <f t="shared" si="43"/>
        <v>0.43137850724676063</v>
      </c>
      <c r="H15">
        <f t="shared" si="44"/>
        <v>57.240106394784533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t="e">
        <f t="shared" si="45"/>
        <v>#DIV/0!</v>
      </c>
      <c r="Q15" t="e">
        <f t="shared" si="46"/>
        <v>#DIV/0!</v>
      </c>
      <c r="R15" t="e">
        <f t="shared" si="47"/>
        <v>#DIV/0!</v>
      </c>
      <c r="S15" s="1">
        <v>-1</v>
      </c>
      <c r="T15" s="1">
        <v>0.87</v>
      </c>
      <c r="U15" s="1">
        <v>0.92</v>
      </c>
      <c r="V15" s="1">
        <v>10.217374801635742</v>
      </c>
      <c r="W15">
        <f t="shared" si="48"/>
        <v>0.87510868740081793</v>
      </c>
      <c r="X15">
        <f t="shared" si="49"/>
        <v>-6.2649756144938357E-4</v>
      </c>
      <c r="Y15" t="e">
        <f t="shared" si="50"/>
        <v>#DIV/0!</v>
      </c>
      <c r="Z15" t="e">
        <f t="shared" si="51"/>
        <v>#DIV/0!</v>
      </c>
      <c r="AA15" t="e">
        <f t="shared" si="52"/>
        <v>#DIV/0!</v>
      </c>
      <c r="AB15" s="1">
        <v>0</v>
      </c>
      <c r="AC15" s="1">
        <v>0.5</v>
      </c>
      <c r="AD15" t="e">
        <f t="shared" si="53"/>
        <v>#DIV/0!</v>
      </c>
      <c r="AE15">
        <f t="shared" si="54"/>
        <v>5.9072194639861939</v>
      </c>
      <c r="AF15">
        <f t="shared" si="55"/>
        <v>1.3752249850272529</v>
      </c>
      <c r="AG15">
        <f t="shared" si="56"/>
        <v>28.465494155883789</v>
      </c>
      <c r="AH15" s="1">
        <v>2</v>
      </c>
      <c r="AI15">
        <f t="shared" si="57"/>
        <v>4.644859790802002</v>
      </c>
      <c r="AJ15" s="1">
        <v>1</v>
      </c>
      <c r="AK15">
        <f t="shared" si="58"/>
        <v>9.2897195816040039</v>
      </c>
      <c r="AL15" s="1">
        <v>28.314697265625</v>
      </c>
      <c r="AM15" s="3">
        <v>28.465494155883789</v>
      </c>
      <c r="AN15" s="1">
        <v>28.044708251953125</v>
      </c>
      <c r="AO15" s="1">
        <v>49.940120697021484</v>
      </c>
      <c r="AP15" s="1">
        <v>51.024971008300781</v>
      </c>
      <c r="AQ15" s="1">
        <v>21.614822387695313</v>
      </c>
      <c r="AR15" s="1">
        <v>25.446456909179688</v>
      </c>
      <c r="AS15" s="1">
        <v>55.465385437011719</v>
      </c>
      <c r="AT15" s="1">
        <v>65.297828674316406</v>
      </c>
      <c r="AU15" s="1">
        <v>300.49325561523438</v>
      </c>
      <c r="AV15" s="1">
        <v>1698.78857421875</v>
      </c>
      <c r="AW15" s="1">
        <v>9.9345318973064423E-2</v>
      </c>
      <c r="AX15" s="1">
        <v>99.181640625</v>
      </c>
      <c r="AY15" s="1">
        <v>0.70715278387069702</v>
      </c>
      <c r="AZ15" s="1">
        <v>-0.21139870584011078</v>
      </c>
      <c r="BA15" s="1">
        <v>1</v>
      </c>
      <c r="BB15" s="1">
        <v>-1.355140209197998</v>
      </c>
      <c r="BC15" s="1">
        <v>7.355140209197998</v>
      </c>
      <c r="BD15" s="1">
        <v>1</v>
      </c>
      <c r="BE15" s="1">
        <v>0</v>
      </c>
      <c r="BF15" s="1">
        <v>0.15999999642372131</v>
      </c>
      <c r="BG15" s="1">
        <v>111115</v>
      </c>
      <c r="BH15">
        <f t="shared" si="59"/>
        <v>1.5024662780761717</v>
      </c>
      <c r="BI15">
        <f t="shared" si="60"/>
        <v>5.9072194639861941E-3</v>
      </c>
      <c r="BJ15">
        <f t="shared" si="61"/>
        <v>301.61549415588377</v>
      </c>
      <c r="BK15">
        <f t="shared" si="62"/>
        <v>301.46469726562498</v>
      </c>
      <c r="BL15">
        <f t="shared" si="63"/>
        <v>271.80616579965863</v>
      </c>
      <c r="BM15">
        <f t="shared" si="64"/>
        <v>3.7977988782847964E-2</v>
      </c>
      <c r="BN15">
        <f t="shared" si="65"/>
        <v>3.8990463293730611</v>
      </c>
      <c r="BO15">
        <f t="shared" si="66"/>
        <v>39.312178189460766</v>
      </c>
      <c r="BP15">
        <f t="shared" si="67"/>
        <v>13.865721280281079</v>
      </c>
      <c r="BQ15">
        <f t="shared" si="68"/>
        <v>28.390095710754395</v>
      </c>
      <c r="BR15">
        <f t="shared" si="69"/>
        <v>3.8819999444907154</v>
      </c>
      <c r="BS15">
        <f t="shared" si="70"/>
        <v>0.41223587389262656</v>
      </c>
      <c r="BT15">
        <f t="shared" si="71"/>
        <v>2.5238213443458082</v>
      </c>
      <c r="BU15">
        <f t="shared" si="72"/>
        <v>1.3581786001449072</v>
      </c>
      <c r="BV15">
        <f t="shared" si="73"/>
        <v>0.25930149946519226</v>
      </c>
      <c r="BW15">
        <f t="shared" si="74"/>
        <v>5.6771676617842841</v>
      </c>
      <c r="BX15">
        <f t="shared" si="75"/>
        <v>1.1218057602712341</v>
      </c>
      <c r="BY15">
        <f t="shared" si="76"/>
        <v>65.166469410791962</v>
      </c>
      <c r="BZ15">
        <f t="shared" si="77"/>
        <v>51.3056409507479</v>
      </c>
      <c r="CA15">
        <f t="shared" si="78"/>
        <v>-2.4531483747927203E-2</v>
      </c>
      <c r="CB15">
        <f t="shared" si="79"/>
        <v>0</v>
      </c>
      <c r="CC15">
        <f t="shared" si="80"/>
        <v>1486.6246393560773</v>
      </c>
      <c r="CD15">
        <f t="shared" si="81"/>
        <v>0</v>
      </c>
      <c r="CE15" t="e">
        <f t="shared" si="82"/>
        <v>#DIV/0!</v>
      </c>
      <c r="CF15" t="e">
        <f t="shared" si="83"/>
        <v>#DIV/0!</v>
      </c>
    </row>
    <row r="16" spans="1:84" x14ac:dyDescent="0.35">
      <c r="A16" t="s">
        <v>174</v>
      </c>
      <c r="B16" s="1">
        <v>14</v>
      </c>
      <c r="C16" s="1" t="s">
        <v>98</v>
      </c>
      <c r="D16" s="1">
        <v>4443.0000301171094</v>
      </c>
      <c r="E16" s="1">
        <v>0</v>
      </c>
      <c r="F16">
        <f t="shared" si="42"/>
        <v>2.9576440370297639</v>
      </c>
      <c r="G16">
        <f t="shared" si="43"/>
        <v>0.43646697924663203</v>
      </c>
      <c r="H16">
        <f t="shared" si="44"/>
        <v>84.342813774011276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t="e">
        <f t="shared" si="45"/>
        <v>#DIV/0!</v>
      </c>
      <c r="Q16" t="e">
        <f t="shared" si="46"/>
        <v>#DIV/0!</v>
      </c>
      <c r="R16" t="e">
        <f t="shared" si="47"/>
        <v>#DIV/0!</v>
      </c>
      <c r="S16" s="1">
        <v>-1</v>
      </c>
      <c r="T16" s="1">
        <v>0.87</v>
      </c>
      <c r="U16" s="1">
        <v>0.92</v>
      </c>
      <c r="V16" s="1">
        <v>10.217374801635742</v>
      </c>
      <c r="W16">
        <f t="shared" si="48"/>
        <v>0.87510868740081793</v>
      </c>
      <c r="X16">
        <f t="shared" si="49"/>
        <v>2.6633115278183062E-3</v>
      </c>
      <c r="Y16" t="e">
        <f t="shared" si="50"/>
        <v>#DIV/0!</v>
      </c>
      <c r="Z16" t="e">
        <f t="shared" si="51"/>
        <v>#DIV/0!</v>
      </c>
      <c r="AA16" t="e">
        <f t="shared" si="52"/>
        <v>#DIV/0!</v>
      </c>
      <c r="AB16" s="1">
        <v>0</v>
      </c>
      <c r="AC16" s="1">
        <v>0.5</v>
      </c>
      <c r="AD16" t="e">
        <f t="shared" si="53"/>
        <v>#DIV/0!</v>
      </c>
      <c r="AE16">
        <f t="shared" si="54"/>
        <v>5.9835690739033023</v>
      </c>
      <c r="AF16">
        <f t="shared" si="55"/>
        <v>1.3772061592787566</v>
      </c>
      <c r="AG16">
        <f t="shared" si="56"/>
        <v>28.514324188232422</v>
      </c>
      <c r="AH16" s="1">
        <v>2</v>
      </c>
      <c r="AI16">
        <f t="shared" si="57"/>
        <v>4.644859790802002</v>
      </c>
      <c r="AJ16" s="1">
        <v>1</v>
      </c>
      <c r="AK16">
        <f t="shared" si="58"/>
        <v>9.2897195816040039</v>
      </c>
      <c r="AL16" s="1">
        <v>28.346071243286133</v>
      </c>
      <c r="AM16" s="3">
        <v>28.514324188232422</v>
      </c>
      <c r="AN16" s="1">
        <v>28.045013427734375</v>
      </c>
      <c r="AO16" s="1">
        <v>100.05552673339844</v>
      </c>
      <c r="AP16" s="1">
        <v>97.697929382324219</v>
      </c>
      <c r="AQ16" s="1">
        <v>21.659692764282227</v>
      </c>
      <c r="AR16" s="1">
        <v>25.540458679199219</v>
      </c>
      <c r="AS16" s="1">
        <v>55.477447509765625</v>
      </c>
      <c r="AT16" s="1">
        <v>65.415023803710938</v>
      </c>
      <c r="AU16" s="1">
        <v>300.49459838867188</v>
      </c>
      <c r="AV16" s="1">
        <v>1698.0589599609375</v>
      </c>
      <c r="AW16" s="1">
        <v>0.15748356282711029</v>
      </c>
      <c r="AX16" s="1">
        <v>99.172637939453125</v>
      </c>
      <c r="AY16" s="1">
        <v>0.95355933904647827</v>
      </c>
      <c r="AZ16" s="1">
        <v>-0.20902539789676666</v>
      </c>
      <c r="BA16" s="1">
        <v>1</v>
      </c>
      <c r="BB16" s="1">
        <v>-1.355140209197998</v>
      </c>
      <c r="BC16" s="1">
        <v>7.355140209197998</v>
      </c>
      <c r="BD16" s="1">
        <v>1</v>
      </c>
      <c r="BE16" s="1">
        <v>0</v>
      </c>
      <c r="BF16" s="1">
        <v>0.15999999642372131</v>
      </c>
      <c r="BG16" s="1">
        <v>111115</v>
      </c>
      <c r="BH16">
        <f t="shared" si="59"/>
        <v>1.502472991943359</v>
      </c>
      <c r="BI16">
        <f t="shared" si="60"/>
        <v>5.9835690739033021E-3</v>
      </c>
      <c r="BJ16">
        <f t="shared" si="61"/>
        <v>301.6643241882324</v>
      </c>
      <c r="BK16">
        <f t="shared" si="62"/>
        <v>301.49607124328611</v>
      </c>
      <c r="BL16">
        <f t="shared" si="63"/>
        <v>271.68942752101793</v>
      </c>
      <c r="BM16">
        <f t="shared" si="64"/>
        <v>2.3247849307719847E-2</v>
      </c>
      <c r="BN16">
        <f t="shared" si="65"/>
        <v>3.9101208206785438</v>
      </c>
      <c r="BO16">
        <f t="shared" si="66"/>
        <v>39.427415685622385</v>
      </c>
      <c r="BP16">
        <f t="shared" si="67"/>
        <v>13.886957006423167</v>
      </c>
      <c r="BQ16">
        <f t="shared" si="68"/>
        <v>28.430197715759277</v>
      </c>
      <c r="BR16">
        <f t="shared" si="69"/>
        <v>3.8910582570800063</v>
      </c>
      <c r="BS16">
        <f t="shared" si="70"/>
        <v>0.41688032801587271</v>
      </c>
      <c r="BT16">
        <f t="shared" si="71"/>
        <v>2.5329146613997873</v>
      </c>
      <c r="BU16">
        <f t="shared" si="72"/>
        <v>1.358143595680219</v>
      </c>
      <c r="BV16">
        <f t="shared" si="73"/>
        <v>0.26224188694555889</v>
      </c>
      <c r="BW16">
        <f t="shared" si="74"/>
        <v>8.3644993332047406</v>
      </c>
      <c r="BX16">
        <f t="shared" si="75"/>
        <v>0.86330195846781999</v>
      </c>
      <c r="BY16">
        <f t="shared" si="76"/>
        <v>65.229526548673107</v>
      </c>
      <c r="BZ16">
        <f t="shared" si="77"/>
        <v>97.268118835846906</v>
      </c>
      <c r="CA16">
        <f t="shared" si="78"/>
        <v>1.9834424942518514E-2</v>
      </c>
      <c r="CB16">
        <f t="shared" si="79"/>
        <v>0</v>
      </c>
      <c r="CC16">
        <f t="shared" si="80"/>
        <v>1485.986147580614</v>
      </c>
      <c r="CD16">
        <f t="shared" si="81"/>
        <v>0</v>
      </c>
      <c r="CE16" t="e">
        <f t="shared" si="82"/>
        <v>#DIV/0!</v>
      </c>
      <c r="CF16" t="e">
        <f t="shared" si="83"/>
        <v>#DIV/0!</v>
      </c>
    </row>
    <row r="17" spans="1:84" x14ac:dyDescent="0.35">
      <c r="A17" t="s">
        <v>174</v>
      </c>
      <c r="B17" s="1">
        <v>15</v>
      </c>
      <c r="C17" s="1" t="s">
        <v>99</v>
      </c>
      <c r="D17" s="1">
        <v>4585.0000301171094</v>
      </c>
      <c r="E17" s="1">
        <v>0</v>
      </c>
      <c r="F17">
        <f t="shared" si="42"/>
        <v>11.854899890854309</v>
      </c>
      <c r="G17">
        <f t="shared" si="43"/>
        <v>0.43585572090077063</v>
      </c>
      <c r="H17">
        <f t="shared" si="44"/>
        <v>142.18996118970549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t="e">
        <f t="shared" si="45"/>
        <v>#DIV/0!</v>
      </c>
      <c r="Q17" t="e">
        <f t="shared" si="46"/>
        <v>#DIV/0!</v>
      </c>
      <c r="R17" t="e">
        <f t="shared" si="47"/>
        <v>#DIV/0!</v>
      </c>
      <c r="S17" s="1">
        <v>-1</v>
      </c>
      <c r="T17" s="1">
        <v>0.87</v>
      </c>
      <c r="U17" s="1">
        <v>0.92</v>
      </c>
      <c r="V17" s="1">
        <v>10.217374801635742</v>
      </c>
      <c r="W17">
        <f t="shared" si="48"/>
        <v>0.87510868740081793</v>
      </c>
      <c r="X17">
        <f t="shared" si="49"/>
        <v>8.6398841738171018E-3</v>
      </c>
      <c r="Y17" t="e">
        <f t="shared" si="50"/>
        <v>#DIV/0!</v>
      </c>
      <c r="Z17" t="e">
        <f t="shared" si="51"/>
        <v>#DIV/0!</v>
      </c>
      <c r="AA17" t="e">
        <f t="shared" si="52"/>
        <v>#DIV/0!</v>
      </c>
      <c r="AB17" s="1">
        <v>0</v>
      </c>
      <c r="AC17" s="1">
        <v>0.5</v>
      </c>
      <c r="AD17" t="e">
        <f t="shared" si="53"/>
        <v>#DIV/0!</v>
      </c>
      <c r="AE17">
        <f t="shared" si="54"/>
        <v>6.0518581318421765</v>
      </c>
      <c r="AF17">
        <f t="shared" si="55"/>
        <v>1.3946356642208144</v>
      </c>
      <c r="AG17">
        <f t="shared" si="56"/>
        <v>28.592092514038086</v>
      </c>
      <c r="AH17" s="1">
        <v>2</v>
      </c>
      <c r="AI17">
        <f t="shared" si="57"/>
        <v>4.644859790802002</v>
      </c>
      <c r="AJ17" s="1">
        <v>1</v>
      </c>
      <c r="AK17">
        <f t="shared" si="58"/>
        <v>9.2897195816040039</v>
      </c>
      <c r="AL17" s="1">
        <v>28.394485473632813</v>
      </c>
      <c r="AM17" s="3">
        <v>28.592092514038086</v>
      </c>
      <c r="AN17" s="1">
        <v>28.044479370117188</v>
      </c>
      <c r="AO17" s="1">
        <v>199.97084045410156</v>
      </c>
      <c r="AP17" s="1">
        <v>191.31022644042969</v>
      </c>
      <c r="AQ17" s="1">
        <v>21.61860466003418</v>
      </c>
      <c r="AR17" s="1">
        <v>25.543544769287109</v>
      </c>
      <c r="AS17" s="1">
        <v>55.213768005371094</v>
      </c>
      <c r="AT17" s="1">
        <v>65.2376708984375</v>
      </c>
      <c r="AU17" s="1">
        <v>300.50253295898438</v>
      </c>
      <c r="AV17" s="1">
        <v>1700.1951904296875</v>
      </c>
      <c r="AW17" s="1">
        <v>0.16437268257141113</v>
      </c>
      <c r="AX17" s="1">
        <v>99.1710205078125</v>
      </c>
      <c r="AY17" s="1">
        <v>1.2589708566665649</v>
      </c>
      <c r="AZ17" s="1">
        <v>-0.21104460954666138</v>
      </c>
      <c r="BA17" s="1">
        <v>1</v>
      </c>
      <c r="BB17" s="1">
        <v>-1.355140209197998</v>
      </c>
      <c r="BC17" s="1">
        <v>7.355140209197998</v>
      </c>
      <c r="BD17" s="1">
        <v>1</v>
      </c>
      <c r="BE17" s="1">
        <v>0</v>
      </c>
      <c r="BF17" s="1">
        <v>0.15999999642372131</v>
      </c>
      <c r="BG17" s="1">
        <v>111115</v>
      </c>
      <c r="BH17">
        <f t="shared" si="59"/>
        <v>1.5025126647949218</v>
      </c>
      <c r="BI17">
        <f t="shared" si="60"/>
        <v>6.0518581318421763E-3</v>
      </c>
      <c r="BJ17">
        <f t="shared" si="61"/>
        <v>301.74209251403806</v>
      </c>
      <c r="BK17">
        <f t="shared" si="62"/>
        <v>301.54448547363279</v>
      </c>
      <c r="BL17">
        <f t="shared" si="63"/>
        <v>272.03122438837818</v>
      </c>
      <c r="BM17">
        <f t="shared" si="64"/>
        <v>1.1202470948420045E-2</v>
      </c>
      <c r="BN17">
        <f t="shared" si="65"/>
        <v>3.9278150663780131</v>
      </c>
      <c r="BO17">
        <f t="shared" si="66"/>
        <v>39.606480262735495</v>
      </c>
      <c r="BP17">
        <f t="shared" si="67"/>
        <v>14.062935493448386</v>
      </c>
      <c r="BQ17">
        <f t="shared" si="68"/>
        <v>28.493288993835449</v>
      </c>
      <c r="BR17">
        <f t="shared" si="69"/>
        <v>3.9053467484113491</v>
      </c>
      <c r="BS17">
        <f t="shared" si="70"/>
        <v>0.41632266465133677</v>
      </c>
      <c r="BT17">
        <f t="shared" si="71"/>
        <v>2.5331794021571987</v>
      </c>
      <c r="BU17">
        <f t="shared" si="72"/>
        <v>1.3721673462541504</v>
      </c>
      <c r="BV17">
        <f t="shared" si="73"/>
        <v>0.26188880976991069</v>
      </c>
      <c r="BW17">
        <f t="shared" si="74"/>
        <v>14.101123557149345</v>
      </c>
      <c r="BX17">
        <f t="shared" si="75"/>
        <v>0.74324286701934716</v>
      </c>
      <c r="BY17">
        <f t="shared" si="76"/>
        <v>64.942597200994939</v>
      </c>
      <c r="BZ17">
        <f t="shared" si="77"/>
        <v>189.58744948122572</v>
      </c>
      <c r="CA17">
        <f t="shared" si="78"/>
        <v>4.0608594639388824E-2</v>
      </c>
      <c r="CB17">
        <f t="shared" si="79"/>
        <v>0</v>
      </c>
      <c r="CC17">
        <f t="shared" si="80"/>
        <v>1487.8555814221074</v>
      </c>
      <c r="CD17">
        <f t="shared" si="81"/>
        <v>0</v>
      </c>
      <c r="CE17" t="e">
        <f t="shared" si="82"/>
        <v>#DIV/0!</v>
      </c>
      <c r="CF17" t="e">
        <f t="shared" si="83"/>
        <v>#DIV/0!</v>
      </c>
    </row>
    <row r="18" spans="1:84" x14ac:dyDescent="0.35">
      <c r="A18" t="s">
        <v>174</v>
      </c>
      <c r="B18" s="1">
        <v>16</v>
      </c>
      <c r="C18" s="1" t="s">
        <v>100</v>
      </c>
      <c r="D18" s="1">
        <v>4807.0000301171094</v>
      </c>
      <c r="E18" s="1">
        <v>0</v>
      </c>
      <c r="F18">
        <f t="shared" si="42"/>
        <v>37.529543638148716</v>
      </c>
      <c r="G18">
        <f t="shared" si="43"/>
        <v>0.43728947910489147</v>
      </c>
      <c r="H18">
        <f t="shared" si="44"/>
        <v>418.47885384766579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t="e">
        <f t="shared" si="45"/>
        <v>#DIV/0!</v>
      </c>
      <c r="Q18" t="e">
        <f t="shared" si="46"/>
        <v>#DIV/0!</v>
      </c>
      <c r="R18" t="e">
        <f t="shared" si="47"/>
        <v>#DIV/0!</v>
      </c>
      <c r="S18" s="1">
        <v>-1</v>
      </c>
      <c r="T18" s="1">
        <v>0.87</v>
      </c>
      <c r="U18" s="1">
        <v>0.92</v>
      </c>
      <c r="V18" s="1">
        <v>10.217374801635742</v>
      </c>
      <c r="W18">
        <f t="shared" si="48"/>
        <v>0.87510868740081793</v>
      </c>
      <c r="X18">
        <f t="shared" si="49"/>
        <v>2.587845259846799E-2</v>
      </c>
      <c r="Y18" t="e">
        <f t="shared" si="50"/>
        <v>#DIV/0!</v>
      </c>
      <c r="Z18" t="e">
        <f t="shared" si="51"/>
        <v>#DIV/0!</v>
      </c>
      <c r="AA18" t="e">
        <f t="shared" si="52"/>
        <v>#DIV/0!</v>
      </c>
      <c r="AB18" s="1">
        <v>0</v>
      </c>
      <c r="AC18" s="1">
        <v>0.5</v>
      </c>
      <c r="AD18" t="e">
        <f t="shared" si="53"/>
        <v>#DIV/0!</v>
      </c>
      <c r="AE18">
        <f t="shared" si="54"/>
        <v>5.8464488918189286</v>
      </c>
      <c r="AF18">
        <f t="shared" si="55"/>
        <v>1.343380932106963</v>
      </c>
      <c r="AG18">
        <f t="shared" si="56"/>
        <v>28.392116546630859</v>
      </c>
      <c r="AH18" s="1">
        <v>2</v>
      </c>
      <c r="AI18">
        <f t="shared" si="57"/>
        <v>4.644859790802002</v>
      </c>
      <c r="AJ18" s="1">
        <v>1</v>
      </c>
      <c r="AK18">
        <f t="shared" si="58"/>
        <v>9.2897195816040039</v>
      </c>
      <c r="AL18" s="1">
        <v>28.338874816894531</v>
      </c>
      <c r="AM18" s="3">
        <v>28.392116546630859</v>
      </c>
      <c r="AN18" s="1">
        <v>28.045385360717773</v>
      </c>
      <c r="AO18" s="1">
        <v>599.5609130859375</v>
      </c>
      <c r="AP18" s="1">
        <v>572.35540771484375</v>
      </c>
      <c r="AQ18" s="1">
        <v>21.810972213745117</v>
      </c>
      <c r="AR18" s="1">
        <v>25.602540969848633</v>
      </c>
      <c r="AS18" s="1">
        <v>55.884269714355469</v>
      </c>
      <c r="AT18" s="1">
        <v>65.600105285644531</v>
      </c>
      <c r="AU18" s="1">
        <v>300.4964599609375</v>
      </c>
      <c r="AV18" s="1">
        <v>1701.349609375</v>
      </c>
      <c r="AW18" s="1">
        <v>0.12235845625400543</v>
      </c>
      <c r="AX18" s="1">
        <v>99.172775268554688</v>
      </c>
      <c r="AY18" s="1">
        <v>1.594304084777832</v>
      </c>
      <c r="AZ18" s="1">
        <v>-0.21228648722171783</v>
      </c>
      <c r="BA18" s="1">
        <v>0.75</v>
      </c>
      <c r="BB18" s="1">
        <v>-1.355140209197998</v>
      </c>
      <c r="BC18" s="1">
        <v>7.355140209197998</v>
      </c>
      <c r="BD18" s="1">
        <v>1</v>
      </c>
      <c r="BE18" s="1">
        <v>0</v>
      </c>
      <c r="BF18" s="1">
        <v>0.15999999642372131</v>
      </c>
      <c r="BG18" s="1">
        <v>111115</v>
      </c>
      <c r="BH18">
        <f t="shared" si="59"/>
        <v>1.5024822998046874</v>
      </c>
      <c r="BI18">
        <f t="shared" si="60"/>
        <v>5.8464488918189284E-3</v>
      </c>
      <c r="BJ18">
        <f t="shared" si="61"/>
        <v>301.54211654663084</v>
      </c>
      <c r="BK18">
        <f t="shared" si="62"/>
        <v>301.48887481689451</v>
      </c>
      <c r="BL18">
        <f t="shared" si="63"/>
        <v>272.21593141549965</v>
      </c>
      <c r="BM18">
        <f t="shared" si="64"/>
        <v>5.4911346931033424E-2</v>
      </c>
      <c r="BN18">
        <f t="shared" si="65"/>
        <v>3.8824559740137254</v>
      </c>
      <c r="BO18">
        <f t="shared" si="66"/>
        <v>39.148405028499383</v>
      </c>
      <c r="BP18">
        <f t="shared" si="67"/>
        <v>13.54586405865075</v>
      </c>
      <c r="BQ18">
        <f t="shared" si="68"/>
        <v>28.365495681762695</v>
      </c>
      <c r="BR18">
        <f t="shared" si="69"/>
        <v>3.8764523532957291</v>
      </c>
      <c r="BS18">
        <f t="shared" si="70"/>
        <v>0.41763060068272095</v>
      </c>
      <c r="BT18">
        <f t="shared" si="71"/>
        <v>2.5390750419067625</v>
      </c>
      <c r="BU18">
        <f t="shared" si="72"/>
        <v>1.3373773113889666</v>
      </c>
      <c r="BV18">
        <f t="shared" si="73"/>
        <v>0.2627169218273987</v>
      </c>
      <c r="BW18">
        <f t="shared" si="74"/>
        <v>41.501709327276899</v>
      </c>
      <c r="BX18">
        <f t="shared" si="75"/>
        <v>0.73115209222616162</v>
      </c>
      <c r="BY18">
        <f t="shared" si="76"/>
        <v>65.848557204518372</v>
      </c>
      <c r="BZ18">
        <f t="shared" si="77"/>
        <v>566.90154191551107</v>
      </c>
      <c r="CA18">
        <f t="shared" si="78"/>
        <v>4.3592513309558309E-2</v>
      </c>
      <c r="CB18">
        <f t="shared" si="79"/>
        <v>0</v>
      </c>
      <c r="CC18">
        <f t="shared" si="80"/>
        <v>1488.8658234700506</v>
      </c>
      <c r="CD18">
        <f t="shared" si="81"/>
        <v>0</v>
      </c>
      <c r="CE18" t="e">
        <f t="shared" si="82"/>
        <v>#DIV/0!</v>
      </c>
      <c r="CF18" t="e">
        <f t="shared" si="83"/>
        <v>#DIV/0!</v>
      </c>
    </row>
    <row r="19" spans="1:84" x14ac:dyDescent="0.35">
      <c r="A19" t="s">
        <v>174</v>
      </c>
      <c r="B19" s="1">
        <v>17</v>
      </c>
      <c r="C19" s="1" t="s">
        <v>101</v>
      </c>
      <c r="D19" s="1">
        <v>4958.0000301171094</v>
      </c>
      <c r="E19" s="1">
        <v>0</v>
      </c>
      <c r="F19">
        <f t="shared" si="42"/>
        <v>46.400993857407194</v>
      </c>
      <c r="G19">
        <f t="shared" si="43"/>
        <v>0.43954655156904443</v>
      </c>
      <c r="H19">
        <f t="shared" si="44"/>
        <v>673.17567866405818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t="e">
        <f t="shared" si="45"/>
        <v>#DIV/0!</v>
      </c>
      <c r="Q19" t="e">
        <f t="shared" si="46"/>
        <v>#DIV/0!</v>
      </c>
      <c r="R19" t="e">
        <f t="shared" si="47"/>
        <v>#DIV/0!</v>
      </c>
      <c r="S19" s="1">
        <v>-1</v>
      </c>
      <c r="T19" s="1">
        <v>0.87</v>
      </c>
      <c r="U19" s="1">
        <v>0.92</v>
      </c>
      <c r="V19" s="1">
        <v>10.217374801635742</v>
      </c>
      <c r="W19">
        <f t="shared" si="48"/>
        <v>0.87510868740081793</v>
      </c>
      <c r="X19">
        <f t="shared" si="49"/>
        <v>3.1835757296345503E-2</v>
      </c>
      <c r="Y19" t="e">
        <f t="shared" si="50"/>
        <v>#DIV/0!</v>
      </c>
      <c r="Z19" t="e">
        <f t="shared" si="51"/>
        <v>#DIV/0!</v>
      </c>
      <c r="AA19" t="e">
        <f t="shared" si="52"/>
        <v>#DIV/0!</v>
      </c>
      <c r="AB19" s="1">
        <v>0</v>
      </c>
      <c r="AC19" s="1">
        <v>0.5</v>
      </c>
      <c r="AD19" t="e">
        <f t="shared" si="53"/>
        <v>#DIV/0!</v>
      </c>
      <c r="AE19">
        <f t="shared" si="54"/>
        <v>5.7782375448796035</v>
      </c>
      <c r="AF19">
        <f t="shared" si="55"/>
        <v>1.3211875727585332</v>
      </c>
      <c r="AG19">
        <f t="shared" si="56"/>
        <v>28.341239929199219</v>
      </c>
      <c r="AH19" s="1">
        <v>2</v>
      </c>
      <c r="AI19">
        <f t="shared" si="57"/>
        <v>4.644859790802002</v>
      </c>
      <c r="AJ19" s="1">
        <v>1</v>
      </c>
      <c r="AK19">
        <f t="shared" si="58"/>
        <v>9.2897195816040039</v>
      </c>
      <c r="AL19" s="1">
        <v>28.326725006103516</v>
      </c>
      <c r="AM19" s="3">
        <v>28.341239929199219</v>
      </c>
      <c r="AN19" s="1">
        <v>28.043107986450195</v>
      </c>
      <c r="AO19" s="1">
        <v>899.97625732421875</v>
      </c>
      <c r="AP19" s="1">
        <v>865.763916015625</v>
      </c>
      <c r="AQ19" s="1">
        <v>21.964056015014648</v>
      </c>
      <c r="AR19" s="1">
        <v>25.710960388183594</v>
      </c>
      <c r="AS19" s="1">
        <v>56.316444396972656</v>
      </c>
      <c r="AT19" s="1">
        <v>65.923995971679688</v>
      </c>
      <c r="AU19" s="1">
        <v>300.497314453125</v>
      </c>
      <c r="AV19" s="1">
        <v>1701.4150390625</v>
      </c>
      <c r="AW19" s="1">
        <v>0.15009883046150208</v>
      </c>
      <c r="AX19" s="1">
        <v>99.171775817871094</v>
      </c>
      <c r="AY19" s="1">
        <v>1.081181526184082</v>
      </c>
      <c r="AZ19" s="1">
        <v>-0.22348891198635101</v>
      </c>
      <c r="BA19" s="1">
        <v>1</v>
      </c>
      <c r="BB19" s="1">
        <v>-1.355140209197998</v>
      </c>
      <c r="BC19" s="1">
        <v>7.355140209197998</v>
      </c>
      <c r="BD19" s="1">
        <v>1</v>
      </c>
      <c r="BE19" s="1">
        <v>0</v>
      </c>
      <c r="BF19" s="1">
        <v>0.15999999642372131</v>
      </c>
      <c r="BG19" s="1">
        <v>111125</v>
      </c>
      <c r="BH19">
        <f t="shared" si="59"/>
        <v>1.5024865722656249</v>
      </c>
      <c r="BI19">
        <f t="shared" si="60"/>
        <v>5.7782375448796035E-3</v>
      </c>
      <c r="BJ19">
        <f t="shared" si="61"/>
        <v>301.4912399291992</v>
      </c>
      <c r="BK19">
        <f t="shared" si="62"/>
        <v>301.47672500610349</v>
      </c>
      <c r="BL19">
        <f t="shared" si="63"/>
        <v>272.22640016526566</v>
      </c>
      <c r="BM19">
        <f t="shared" si="64"/>
        <v>6.878620280619363E-2</v>
      </c>
      <c r="BN19">
        <f t="shared" si="65"/>
        <v>3.8709891724376404</v>
      </c>
      <c r="BO19">
        <f t="shared" si="66"/>
        <v>39.03317390974938</v>
      </c>
      <c r="BP19">
        <f t="shared" si="67"/>
        <v>13.322213521565786</v>
      </c>
      <c r="BQ19">
        <f t="shared" si="68"/>
        <v>28.333982467651367</v>
      </c>
      <c r="BR19">
        <f t="shared" si="69"/>
        <v>3.8693558630296896</v>
      </c>
      <c r="BS19">
        <f t="shared" si="70"/>
        <v>0.41968881838015598</v>
      </c>
      <c r="BT19">
        <f t="shared" si="71"/>
        <v>2.5498015996791072</v>
      </c>
      <c r="BU19">
        <f t="shared" si="72"/>
        <v>1.3195542633505823</v>
      </c>
      <c r="BV19">
        <f t="shared" si="73"/>
        <v>0.26402013866104634</v>
      </c>
      <c r="BW19">
        <f t="shared" si="74"/>
        <v>66.760027490515199</v>
      </c>
      <c r="BX19">
        <f t="shared" si="75"/>
        <v>0.77755109240647646</v>
      </c>
      <c r="BY19">
        <f t="shared" si="76"/>
        <v>66.321196958615729</v>
      </c>
      <c r="BZ19">
        <f t="shared" si="77"/>
        <v>859.02083392824477</v>
      </c>
      <c r="CA19">
        <f t="shared" si="78"/>
        <v>3.582415386388263E-2</v>
      </c>
      <c r="CB19">
        <f t="shared" si="79"/>
        <v>0</v>
      </c>
      <c r="CC19">
        <f t="shared" si="80"/>
        <v>1488.9230815579958</v>
      </c>
      <c r="CD19">
        <f t="shared" si="81"/>
        <v>0</v>
      </c>
      <c r="CE19" t="e">
        <f t="shared" si="82"/>
        <v>#DIV/0!</v>
      </c>
      <c r="CF19" t="e">
        <f t="shared" si="83"/>
        <v>#DIV/0!</v>
      </c>
    </row>
    <row r="20" spans="1:84" x14ac:dyDescent="0.35">
      <c r="A20" t="s">
        <v>174</v>
      </c>
      <c r="B20" s="1">
        <v>18</v>
      </c>
      <c r="C20" s="1" t="s">
        <v>102</v>
      </c>
      <c r="D20" s="1">
        <v>5112.0000301171094</v>
      </c>
      <c r="E20" s="1">
        <v>0</v>
      </c>
      <c r="F20">
        <f t="shared" si="42"/>
        <v>50.181167322623253</v>
      </c>
      <c r="G20">
        <f t="shared" si="43"/>
        <v>0.43257045819967316</v>
      </c>
      <c r="H20">
        <f t="shared" si="44"/>
        <v>945.84198491924417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t="e">
        <f t="shared" si="45"/>
        <v>#DIV/0!</v>
      </c>
      <c r="Q20" t="e">
        <f t="shared" si="46"/>
        <v>#DIV/0!</v>
      </c>
      <c r="R20" t="e">
        <f t="shared" si="47"/>
        <v>#DIV/0!</v>
      </c>
      <c r="S20" s="1">
        <v>-1</v>
      </c>
      <c r="T20" s="1">
        <v>0.87</v>
      </c>
      <c r="U20" s="1">
        <v>0.92</v>
      </c>
      <c r="V20" s="1">
        <v>10.217374801635742</v>
      </c>
      <c r="W20">
        <f t="shared" si="48"/>
        <v>0.87510868740081793</v>
      </c>
      <c r="X20">
        <f t="shared" si="49"/>
        <v>3.4395715939241969E-2</v>
      </c>
      <c r="Y20" t="e">
        <f t="shared" si="50"/>
        <v>#DIV/0!</v>
      </c>
      <c r="Z20" t="e">
        <f t="shared" si="51"/>
        <v>#DIV/0!</v>
      </c>
      <c r="AA20" t="e">
        <f t="shared" si="52"/>
        <v>#DIV/0!</v>
      </c>
      <c r="AB20" s="1">
        <v>0</v>
      </c>
      <c r="AC20" s="1">
        <v>0.5</v>
      </c>
      <c r="AD20" t="e">
        <f t="shared" si="53"/>
        <v>#DIV/0!</v>
      </c>
      <c r="AE20">
        <f t="shared" si="54"/>
        <v>5.7072076859327838</v>
      </c>
      <c r="AF20">
        <f t="shared" si="55"/>
        <v>1.3248822557115645</v>
      </c>
      <c r="AG20">
        <f t="shared" si="56"/>
        <v>28.396505355834961</v>
      </c>
      <c r="AH20" s="1">
        <v>2</v>
      </c>
      <c r="AI20">
        <f t="shared" si="57"/>
        <v>4.644859790802002</v>
      </c>
      <c r="AJ20" s="1">
        <v>1</v>
      </c>
      <c r="AK20">
        <f t="shared" si="58"/>
        <v>9.2897195816040039</v>
      </c>
      <c r="AL20" s="1">
        <v>28.344131469726563</v>
      </c>
      <c r="AM20" s="3">
        <v>28.396505355834961</v>
      </c>
      <c r="AN20" s="1">
        <v>28.048425674438477</v>
      </c>
      <c r="AO20" s="1">
        <v>1199.80224609375</v>
      </c>
      <c r="AP20" s="1">
        <v>1161.9886474609375</v>
      </c>
      <c r="AQ20" s="1">
        <v>22.09893798828125</v>
      </c>
      <c r="AR20" s="1">
        <v>25.79954719543457</v>
      </c>
      <c r="AS20" s="1">
        <v>56.606201171875</v>
      </c>
      <c r="AT20" s="1">
        <v>66.084480285644531</v>
      </c>
      <c r="AU20" s="1">
        <v>300.4891357421875</v>
      </c>
      <c r="AV20" s="1">
        <v>1700.37158203125</v>
      </c>
      <c r="AW20" s="1">
        <v>8.1691600382328033E-2</v>
      </c>
      <c r="AX20" s="1">
        <v>99.1708984375</v>
      </c>
      <c r="AY20" s="1">
        <v>0.39733141660690308</v>
      </c>
      <c r="AZ20" s="1">
        <v>-0.22867451608181</v>
      </c>
      <c r="BA20" s="1">
        <v>1</v>
      </c>
      <c r="BB20" s="1">
        <v>-1.355140209197998</v>
      </c>
      <c r="BC20" s="1">
        <v>7.355140209197998</v>
      </c>
      <c r="BD20" s="1">
        <v>1</v>
      </c>
      <c r="BE20" s="1">
        <v>0</v>
      </c>
      <c r="BF20" s="1">
        <v>0.15999999642372131</v>
      </c>
      <c r="BG20" s="1">
        <v>111115</v>
      </c>
      <c r="BH20">
        <f t="shared" si="59"/>
        <v>1.5024456787109373</v>
      </c>
      <c r="BI20">
        <f t="shared" si="60"/>
        <v>5.7072076859327834E-3</v>
      </c>
      <c r="BJ20">
        <f t="shared" si="61"/>
        <v>301.54650535583494</v>
      </c>
      <c r="BK20">
        <f t="shared" si="62"/>
        <v>301.49413146972654</v>
      </c>
      <c r="BL20">
        <f t="shared" si="63"/>
        <v>272.05944704399735</v>
      </c>
      <c r="BM20">
        <f t="shared" si="64"/>
        <v>7.8834598956426874E-2</v>
      </c>
      <c r="BN20">
        <f t="shared" si="65"/>
        <v>3.8834465303634942</v>
      </c>
      <c r="BO20">
        <f t="shared" si="66"/>
        <v>39.159134297960811</v>
      </c>
      <c r="BP20">
        <f t="shared" si="67"/>
        <v>13.359587102526241</v>
      </c>
      <c r="BQ20">
        <f t="shared" si="68"/>
        <v>28.370318412780762</v>
      </c>
      <c r="BR20">
        <f t="shared" si="69"/>
        <v>3.8775393896564356</v>
      </c>
      <c r="BS20">
        <f t="shared" si="70"/>
        <v>0.41332425174615189</v>
      </c>
      <c r="BT20">
        <f t="shared" si="71"/>
        <v>2.5585642746519297</v>
      </c>
      <c r="BU20">
        <f t="shared" si="72"/>
        <v>1.3189751150045059</v>
      </c>
      <c r="BV20">
        <f t="shared" si="73"/>
        <v>0.25999050947486069</v>
      </c>
      <c r="BW20">
        <f t="shared" si="74"/>
        <v>93.799999424349764</v>
      </c>
      <c r="BX20">
        <f t="shared" si="75"/>
        <v>0.81398556430478419</v>
      </c>
      <c r="BY20">
        <f t="shared" si="76"/>
        <v>66.307461126291727</v>
      </c>
      <c r="BZ20">
        <f t="shared" si="77"/>
        <v>1154.6962232612132</v>
      </c>
      <c r="CA20">
        <f t="shared" si="78"/>
        <v>2.8816114008922908E-2</v>
      </c>
      <c r="CB20">
        <f t="shared" si="79"/>
        <v>0</v>
      </c>
      <c r="CC20">
        <f t="shared" si="80"/>
        <v>1488.0099432450195</v>
      </c>
      <c r="CD20">
        <f t="shared" si="81"/>
        <v>0</v>
      </c>
      <c r="CE20" t="e">
        <f t="shared" si="82"/>
        <v>#DIV/0!</v>
      </c>
      <c r="CF20" t="e">
        <f t="shared" si="83"/>
        <v>#DIV/0!</v>
      </c>
    </row>
    <row r="21" spans="1:84" x14ac:dyDescent="0.35">
      <c r="A21" t="s">
        <v>174</v>
      </c>
      <c r="B21" s="1">
        <v>19</v>
      </c>
      <c r="C21" s="1" t="s">
        <v>103</v>
      </c>
      <c r="D21" s="1">
        <v>5263.0000301171094</v>
      </c>
      <c r="E21" s="1">
        <v>0</v>
      </c>
      <c r="F21">
        <f t="shared" si="42"/>
        <v>51.679523382607506</v>
      </c>
      <c r="G21">
        <f t="shared" si="43"/>
        <v>0.41879913603900853</v>
      </c>
      <c r="H21">
        <f t="shared" si="44"/>
        <v>1420.4890436748349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t="e">
        <f t="shared" si="45"/>
        <v>#DIV/0!</v>
      </c>
      <c r="Q21" t="e">
        <f t="shared" si="46"/>
        <v>#DIV/0!</v>
      </c>
      <c r="R21" t="e">
        <f t="shared" si="47"/>
        <v>#DIV/0!</v>
      </c>
      <c r="S21" s="1">
        <v>-1</v>
      </c>
      <c r="T21" s="1">
        <v>0.87</v>
      </c>
      <c r="U21" s="1">
        <v>0.92</v>
      </c>
      <c r="V21" s="1">
        <v>10.217374801635742</v>
      </c>
      <c r="W21">
        <f t="shared" si="48"/>
        <v>0.87510868740081793</v>
      </c>
      <c r="X21">
        <f t="shared" si="49"/>
        <v>3.5396781087920187E-2</v>
      </c>
      <c r="Y21" t="e">
        <f t="shared" si="50"/>
        <v>#DIV/0!</v>
      </c>
      <c r="Z21" t="e">
        <f t="shared" si="51"/>
        <v>#DIV/0!</v>
      </c>
      <c r="AA21" t="e">
        <f t="shared" si="52"/>
        <v>#DIV/0!</v>
      </c>
      <c r="AB21" s="1">
        <v>0</v>
      </c>
      <c r="AC21" s="1">
        <v>0.5</v>
      </c>
      <c r="AD21" t="e">
        <f t="shared" si="53"/>
        <v>#DIV/0!</v>
      </c>
      <c r="AE21">
        <f t="shared" si="54"/>
        <v>5.6045604699089564</v>
      </c>
      <c r="AF21">
        <f t="shared" si="55"/>
        <v>1.3418142799193657</v>
      </c>
      <c r="AG21">
        <f t="shared" si="56"/>
        <v>28.454313278198242</v>
      </c>
      <c r="AH21" s="1">
        <v>2</v>
      </c>
      <c r="AI21">
        <f t="shared" si="57"/>
        <v>4.644859790802002</v>
      </c>
      <c r="AJ21" s="1">
        <v>1</v>
      </c>
      <c r="AK21">
        <f t="shared" si="58"/>
        <v>9.2897195816040039</v>
      </c>
      <c r="AL21" s="1">
        <v>28.345310211181641</v>
      </c>
      <c r="AM21" s="3">
        <v>28.454313278198242</v>
      </c>
      <c r="AN21" s="1">
        <v>28.045845031738281</v>
      </c>
      <c r="AO21" s="1">
        <v>1700.38623046875</v>
      </c>
      <c r="AP21" s="1">
        <v>1659.7998046875</v>
      </c>
      <c r="AQ21" s="1">
        <v>22.127571105957031</v>
      </c>
      <c r="AR21" s="1">
        <v>25.761581420898438</v>
      </c>
      <c r="AS21" s="1">
        <v>56.673255920410156</v>
      </c>
      <c r="AT21" s="1">
        <v>65.981536865234375</v>
      </c>
      <c r="AU21" s="1">
        <v>300.5042724609375</v>
      </c>
      <c r="AV21" s="1">
        <v>1700.6544189453125</v>
      </c>
      <c r="AW21" s="1">
        <v>0.10699927061796188</v>
      </c>
      <c r="AX21" s="1">
        <v>99.16705322265625</v>
      </c>
      <c r="AY21" s="1">
        <v>-1.5794080495834351</v>
      </c>
      <c r="AZ21" s="1">
        <v>-0.22690831124782562</v>
      </c>
      <c r="BA21" s="1">
        <v>1</v>
      </c>
      <c r="BB21" s="1">
        <v>-1.355140209197998</v>
      </c>
      <c r="BC21" s="1">
        <v>7.355140209197998</v>
      </c>
      <c r="BD21" s="1">
        <v>1</v>
      </c>
      <c r="BE21" s="1">
        <v>0</v>
      </c>
      <c r="BF21" s="1">
        <v>0.15999999642372131</v>
      </c>
      <c r="BG21" s="1">
        <v>111115</v>
      </c>
      <c r="BH21">
        <f t="shared" si="59"/>
        <v>1.5025213623046874</v>
      </c>
      <c r="BI21">
        <f t="shared" si="60"/>
        <v>5.6045604699089561E-3</v>
      </c>
      <c r="BJ21">
        <f t="shared" si="61"/>
        <v>301.60431327819822</v>
      </c>
      <c r="BK21">
        <f t="shared" si="62"/>
        <v>301.49531021118162</v>
      </c>
      <c r="BL21">
        <f t="shared" si="63"/>
        <v>272.10470094923585</v>
      </c>
      <c r="BM21">
        <f t="shared" si="64"/>
        <v>9.4407771073970734E-2</v>
      </c>
      <c r="BN21">
        <f t="shared" si="65"/>
        <v>3.8965143957853936</v>
      </c>
      <c r="BO21">
        <f t="shared" si="66"/>
        <v>39.292428978772705</v>
      </c>
      <c r="BP21">
        <f t="shared" si="67"/>
        <v>13.530847557874267</v>
      </c>
      <c r="BQ21">
        <f t="shared" si="68"/>
        <v>28.399811744689941</v>
      </c>
      <c r="BR21">
        <f t="shared" si="69"/>
        <v>3.8841929295082429</v>
      </c>
      <c r="BS21">
        <f t="shared" si="70"/>
        <v>0.40073327847123319</v>
      </c>
      <c r="BT21">
        <f t="shared" si="71"/>
        <v>2.5547001158660279</v>
      </c>
      <c r="BU21">
        <f t="shared" si="72"/>
        <v>1.3294928136422151</v>
      </c>
      <c r="BV21">
        <f t="shared" si="73"/>
        <v>0.25202107788680733</v>
      </c>
      <c r="BW21">
        <f t="shared" si="74"/>
        <v>140.86571259630242</v>
      </c>
      <c r="BX21">
        <f t="shared" si="75"/>
        <v>0.85581950284798258</v>
      </c>
      <c r="BY21">
        <f t="shared" si="76"/>
        <v>65.941391112496419</v>
      </c>
      <c r="BZ21">
        <f t="shared" si="77"/>
        <v>1652.2896364898854</v>
      </c>
      <c r="CA21">
        <f t="shared" si="78"/>
        <v>2.06248322849708E-2</v>
      </c>
      <c r="CB21">
        <f t="shared" si="79"/>
        <v>0</v>
      </c>
      <c r="CC21">
        <f t="shared" si="80"/>
        <v>1488.2574562856332</v>
      </c>
      <c r="CD21">
        <f t="shared" si="81"/>
        <v>0</v>
      </c>
      <c r="CE21" t="e">
        <f t="shared" si="82"/>
        <v>#DIV/0!</v>
      </c>
      <c r="CF21" t="e">
        <f t="shared" si="83"/>
        <v>#DIV/0!</v>
      </c>
    </row>
    <row r="22" spans="1:84" x14ac:dyDescent="0.35">
      <c r="A22" t="s">
        <v>174</v>
      </c>
      <c r="B22" s="1">
        <v>20</v>
      </c>
      <c r="C22" s="1" t="s">
        <v>104</v>
      </c>
      <c r="D22" s="1">
        <v>5439.0000301171094</v>
      </c>
      <c r="E22" s="1">
        <v>0</v>
      </c>
      <c r="F22">
        <f t="shared" si="42"/>
        <v>53.431743658290628</v>
      </c>
      <c r="G22">
        <f t="shared" si="43"/>
        <v>0.3869248483410479</v>
      </c>
      <c r="H22">
        <f t="shared" si="44"/>
        <v>1688.4332316085083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t="e">
        <f t="shared" si="45"/>
        <v>#DIV/0!</v>
      </c>
      <c r="Q22" t="e">
        <f t="shared" si="46"/>
        <v>#DIV/0!</v>
      </c>
      <c r="R22" t="e">
        <f t="shared" si="47"/>
        <v>#DIV/0!</v>
      </c>
      <c r="S22" s="1">
        <v>-1</v>
      </c>
      <c r="T22" s="1">
        <v>0.87</v>
      </c>
      <c r="U22" s="1">
        <v>0.92</v>
      </c>
      <c r="V22" s="1">
        <v>10.217374801635742</v>
      </c>
      <c r="W22">
        <f t="shared" si="48"/>
        <v>0.87510868740081793</v>
      </c>
      <c r="X22">
        <f t="shared" si="49"/>
        <v>3.6616767816449902E-2</v>
      </c>
      <c r="Y22" t="e">
        <f t="shared" si="50"/>
        <v>#DIV/0!</v>
      </c>
      <c r="Z22" t="e">
        <f t="shared" si="51"/>
        <v>#DIV/0!</v>
      </c>
      <c r="AA22" t="e">
        <f t="shared" si="52"/>
        <v>#DIV/0!</v>
      </c>
      <c r="AB22" s="1">
        <v>0</v>
      </c>
      <c r="AC22" s="1">
        <v>0.5</v>
      </c>
      <c r="AD22" t="e">
        <f t="shared" si="53"/>
        <v>#DIV/0!</v>
      </c>
      <c r="AE22">
        <f t="shared" si="54"/>
        <v>5.2168575316594215</v>
      </c>
      <c r="AF22">
        <f t="shared" si="55"/>
        <v>1.347455415973994</v>
      </c>
      <c r="AG22">
        <f t="shared" si="56"/>
        <v>28.455497741699219</v>
      </c>
      <c r="AH22" s="1">
        <v>2</v>
      </c>
      <c r="AI22">
        <f t="shared" si="57"/>
        <v>4.644859790802002</v>
      </c>
      <c r="AJ22" s="1">
        <v>1</v>
      </c>
      <c r="AK22">
        <f t="shared" si="58"/>
        <v>9.2897195816040039</v>
      </c>
      <c r="AL22" s="1">
        <v>28.287990570068359</v>
      </c>
      <c r="AM22" s="3">
        <v>28.455497741699219</v>
      </c>
      <c r="AN22" s="1">
        <v>28.04742431640625</v>
      </c>
      <c r="AO22" s="1">
        <v>2000.356689453125</v>
      </c>
      <c r="AP22" s="1">
        <v>1957.99658203125</v>
      </c>
      <c r="AQ22" s="1">
        <v>22.32501220703125</v>
      </c>
      <c r="AR22" s="1">
        <v>25.707855224609375</v>
      </c>
      <c r="AS22" s="1">
        <v>57.371109008789063</v>
      </c>
      <c r="AT22" s="1">
        <v>66.06378173828125</v>
      </c>
      <c r="AU22" s="1">
        <v>300.50128173828125</v>
      </c>
      <c r="AV22" s="1">
        <v>1698.6748046875</v>
      </c>
      <c r="AW22" s="1">
        <v>0.18292757868766785</v>
      </c>
      <c r="AX22" s="1">
        <v>99.165298461914063</v>
      </c>
      <c r="AY22" s="1">
        <v>-3.0253064632415771</v>
      </c>
      <c r="AZ22" s="1">
        <v>-0.21217957139015198</v>
      </c>
      <c r="BA22" s="1">
        <v>1</v>
      </c>
      <c r="BB22" s="1">
        <v>-1.355140209197998</v>
      </c>
      <c r="BC22" s="1">
        <v>7.355140209197998</v>
      </c>
      <c r="BD22" s="1">
        <v>1</v>
      </c>
      <c r="BE22" s="1">
        <v>0</v>
      </c>
      <c r="BF22" s="1">
        <v>0.15999999642372131</v>
      </c>
      <c r="BG22" s="1">
        <v>111115</v>
      </c>
      <c r="BH22">
        <f t="shared" si="59"/>
        <v>1.5025064086914062</v>
      </c>
      <c r="BI22">
        <f t="shared" si="60"/>
        <v>5.2168575316594214E-3</v>
      </c>
      <c r="BJ22">
        <f t="shared" si="61"/>
        <v>301.6054977416992</v>
      </c>
      <c r="BK22">
        <f t="shared" si="62"/>
        <v>301.43799057006834</v>
      </c>
      <c r="BL22">
        <f t="shared" si="63"/>
        <v>271.7879626750655</v>
      </c>
      <c r="BM22">
        <f t="shared" si="64"/>
        <v>0.15862260738623377</v>
      </c>
      <c r="BN22">
        <f t="shared" si="65"/>
        <v>3.8967825521380592</v>
      </c>
      <c r="BO22">
        <f t="shared" si="66"/>
        <v>39.295828405484784</v>
      </c>
      <c r="BP22">
        <f t="shared" si="67"/>
        <v>13.587973180875409</v>
      </c>
      <c r="BQ22">
        <f t="shared" si="68"/>
        <v>28.371744155883789</v>
      </c>
      <c r="BR22">
        <f t="shared" si="69"/>
        <v>3.8778608009378694</v>
      </c>
      <c r="BS22">
        <f t="shared" si="70"/>
        <v>0.37145348950921436</v>
      </c>
      <c r="BT22">
        <f t="shared" si="71"/>
        <v>2.5493271361640653</v>
      </c>
      <c r="BU22">
        <f t="shared" si="72"/>
        <v>1.3285336647738042</v>
      </c>
      <c r="BV22">
        <f t="shared" si="73"/>
        <v>0.23350057037819544</v>
      </c>
      <c r="BW22">
        <f t="shared" si="74"/>
        <v>167.4339853454718</v>
      </c>
      <c r="BX22">
        <f t="shared" si="75"/>
        <v>0.86232695557461425</v>
      </c>
      <c r="BY22">
        <f t="shared" si="76"/>
        <v>65.688800033087333</v>
      </c>
      <c r="BZ22">
        <f t="shared" si="77"/>
        <v>1950.2317777973813</v>
      </c>
      <c r="CA22">
        <f t="shared" si="78"/>
        <v>1.799717943552703E-2</v>
      </c>
      <c r="CB22">
        <f t="shared" si="79"/>
        <v>0</v>
      </c>
      <c r="CC22">
        <f t="shared" si="80"/>
        <v>1486.5250786509189</v>
      </c>
      <c r="CD22">
        <f t="shared" si="81"/>
        <v>0</v>
      </c>
      <c r="CE22" t="e">
        <f t="shared" si="82"/>
        <v>#DIV/0!</v>
      </c>
      <c r="CF22" t="e">
        <f t="shared" si="83"/>
        <v>#DIV/0!</v>
      </c>
    </row>
    <row r="23" spans="1:84" x14ac:dyDescent="0.35">
      <c r="A23" t="s">
        <v>174</v>
      </c>
      <c r="B23" s="1">
        <v>21</v>
      </c>
      <c r="C23" s="1" t="s">
        <v>105</v>
      </c>
      <c r="D23" s="1">
        <v>5639.0000301171094</v>
      </c>
      <c r="E23" s="1">
        <v>0</v>
      </c>
      <c r="F23">
        <f t="shared" si="42"/>
        <v>30.193140097577928</v>
      </c>
      <c r="G23">
        <f t="shared" si="43"/>
        <v>0.35459248369869439</v>
      </c>
      <c r="H23">
        <f t="shared" si="44"/>
        <v>230.79946524373156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t="e">
        <f t="shared" si="45"/>
        <v>#DIV/0!</v>
      </c>
      <c r="Q23" t="e">
        <f t="shared" si="46"/>
        <v>#DIV/0!</v>
      </c>
      <c r="R23" t="e">
        <f t="shared" si="47"/>
        <v>#DIV/0!</v>
      </c>
      <c r="S23" s="1">
        <v>-1</v>
      </c>
      <c r="T23" s="1">
        <v>0.87</v>
      </c>
      <c r="U23" s="1">
        <v>0.92</v>
      </c>
      <c r="V23" s="1">
        <v>10.217374801635742</v>
      </c>
      <c r="W23">
        <f t="shared" si="48"/>
        <v>0.87510868740081793</v>
      </c>
      <c r="X23">
        <f t="shared" si="49"/>
        <v>2.0982547074879596E-2</v>
      </c>
      <c r="Y23" t="e">
        <f t="shared" si="50"/>
        <v>#DIV/0!</v>
      </c>
      <c r="Z23" t="e">
        <f t="shared" si="51"/>
        <v>#DIV/0!</v>
      </c>
      <c r="AA23" t="e">
        <f t="shared" si="52"/>
        <v>#DIV/0!</v>
      </c>
      <c r="AB23" s="1">
        <v>0</v>
      </c>
      <c r="AC23" s="1">
        <v>0.5</v>
      </c>
      <c r="AD23" t="e">
        <f t="shared" si="53"/>
        <v>#DIV/0!</v>
      </c>
      <c r="AE23">
        <f t="shared" si="54"/>
        <v>5.003868197078166</v>
      </c>
      <c r="AF23">
        <f t="shared" si="55"/>
        <v>1.4058674990971509</v>
      </c>
      <c r="AG23">
        <f t="shared" si="56"/>
        <v>28.547189712524414</v>
      </c>
      <c r="AH23" s="1">
        <v>2</v>
      </c>
      <c r="AI23">
        <f t="shared" si="57"/>
        <v>4.644859790802002</v>
      </c>
      <c r="AJ23" s="1">
        <v>1</v>
      </c>
      <c r="AK23">
        <f t="shared" si="58"/>
        <v>9.2897195816040039</v>
      </c>
      <c r="AL23" s="1">
        <v>28.239397048950195</v>
      </c>
      <c r="AM23" s="3">
        <v>28.547189712524414</v>
      </c>
      <c r="AN23" s="1">
        <v>28.049345016479492</v>
      </c>
      <c r="AO23" s="1">
        <v>399.95108032226563</v>
      </c>
      <c r="AP23" s="1">
        <v>378.59481811523438</v>
      </c>
      <c r="AQ23" s="1">
        <v>22.07969856262207</v>
      </c>
      <c r="AR23" s="1">
        <v>25.325736999511719</v>
      </c>
      <c r="AS23" s="1">
        <v>56.907184600830078</v>
      </c>
      <c r="AT23" s="1">
        <v>65.273269653320313</v>
      </c>
      <c r="AU23" s="1">
        <v>300.49807739257813</v>
      </c>
      <c r="AV23" s="1">
        <v>1698.786865234375</v>
      </c>
      <c r="AW23" s="1">
        <v>0.1758606880903244</v>
      </c>
      <c r="AX23" s="1">
        <v>99.176681518554688</v>
      </c>
      <c r="AY23" s="1">
        <v>1.5325227975845337</v>
      </c>
      <c r="AZ23" s="1">
        <v>-0.21872062981128693</v>
      </c>
      <c r="BA23" s="1">
        <v>1</v>
      </c>
      <c r="BB23" s="1">
        <v>-1.355140209197998</v>
      </c>
      <c r="BC23" s="1">
        <v>7.355140209197998</v>
      </c>
      <c r="BD23" s="1">
        <v>1</v>
      </c>
      <c r="BE23" s="1">
        <v>0</v>
      </c>
      <c r="BF23" s="1">
        <v>0.15999999642372131</v>
      </c>
      <c r="BG23" s="1">
        <v>111115</v>
      </c>
      <c r="BH23">
        <f t="shared" si="59"/>
        <v>1.5024903869628903</v>
      </c>
      <c r="BI23">
        <f t="shared" si="60"/>
        <v>5.0038681970781661E-3</v>
      </c>
      <c r="BJ23">
        <f t="shared" si="61"/>
        <v>301.69718971252439</v>
      </c>
      <c r="BK23">
        <f t="shared" si="62"/>
        <v>301.38939704895017</v>
      </c>
      <c r="BL23">
        <f t="shared" si="63"/>
        <v>271.80589236216474</v>
      </c>
      <c r="BM23">
        <f t="shared" si="64"/>
        <v>0.18955535893303097</v>
      </c>
      <c r="BN23">
        <f t="shared" si="65"/>
        <v>3.9175900517204014</v>
      </c>
      <c r="BO23">
        <f t="shared" si="66"/>
        <v>39.501120543012625</v>
      </c>
      <c r="BP23">
        <f t="shared" si="67"/>
        <v>14.175383543500907</v>
      </c>
      <c r="BQ23">
        <f t="shared" si="68"/>
        <v>28.393293380737305</v>
      </c>
      <c r="BR23">
        <f t="shared" si="69"/>
        <v>3.8827215644107325</v>
      </c>
      <c r="BS23">
        <f t="shared" si="70"/>
        <v>0.34155517957122139</v>
      </c>
      <c r="BT23">
        <f t="shared" si="71"/>
        <v>2.5117225526232505</v>
      </c>
      <c r="BU23">
        <f t="shared" si="72"/>
        <v>1.370999011787482</v>
      </c>
      <c r="BV23">
        <f t="shared" si="73"/>
        <v>0.21460623638244439</v>
      </c>
      <c r="BW23">
        <f t="shared" si="74"/>
        <v>22.889925059130295</v>
      </c>
      <c r="BX23">
        <f t="shared" si="75"/>
        <v>0.60962130013486404</v>
      </c>
      <c r="BY23">
        <f t="shared" si="76"/>
        <v>64.275437365465237</v>
      </c>
      <c r="BZ23">
        <f t="shared" si="77"/>
        <v>374.20709265445225</v>
      </c>
      <c r="CA23">
        <f t="shared" si="78"/>
        <v>5.186105029282901E-2</v>
      </c>
      <c r="CB23">
        <f t="shared" si="79"/>
        <v>0</v>
      </c>
      <c r="CC23">
        <f t="shared" si="80"/>
        <v>1486.623143809004</v>
      </c>
      <c r="CD23">
        <f t="shared" si="81"/>
        <v>0</v>
      </c>
      <c r="CE23" t="e">
        <f t="shared" si="82"/>
        <v>#DIV/0!</v>
      </c>
      <c r="CF23" t="e">
        <f t="shared" si="83"/>
        <v>#DIV/0!</v>
      </c>
    </row>
    <row r="24" spans="1:84" x14ac:dyDescent="0.35">
      <c r="A24" t="s">
        <v>175</v>
      </c>
      <c r="B24" s="1">
        <v>22</v>
      </c>
      <c r="C24" s="1" t="s">
        <v>106</v>
      </c>
      <c r="D24" s="1">
        <v>6483.0000301171094</v>
      </c>
      <c r="E24" s="1">
        <v>0</v>
      </c>
      <c r="F24">
        <f t="shared" ref="F24:F34" si="84">(AO24-AP24*(1000-AQ24)/(1000-AR24))*BH24</f>
        <v>22.249191690345885</v>
      </c>
      <c r="G24">
        <f t="shared" ref="G24:G34" si="85">IF(BS24&lt;&gt;0,1/(1/BS24-1/AK24),0)</f>
        <v>0.38175509269699126</v>
      </c>
      <c r="H24">
        <f t="shared" ref="H24:H34" si="86">((BV24-BI24/2)*AP24-F24)/(BV24+BI24/2)</f>
        <v>280.07396470387278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t="e">
        <f t="shared" ref="P24:P34" si="87">CB24/L24</f>
        <v>#DIV/0!</v>
      </c>
      <c r="Q24" t="e">
        <f t="shared" ref="Q24:Q34" si="88">CD24/N24</f>
        <v>#DIV/0!</v>
      </c>
      <c r="R24" t="e">
        <f t="shared" ref="R24:R34" si="89">(N24-O24)/N24</f>
        <v>#DIV/0!</v>
      </c>
      <c r="S24" s="1">
        <v>-1</v>
      </c>
      <c r="T24" s="1">
        <v>0.87</v>
      </c>
      <c r="U24" s="1">
        <v>0.92</v>
      </c>
      <c r="V24" s="1">
        <v>10.190357208251953</v>
      </c>
      <c r="W24">
        <f t="shared" ref="W24:W34" si="90">(V24*U24+(100-V24)*T24)/100</f>
        <v>0.87509517860412589</v>
      </c>
      <c r="X24">
        <f t="shared" ref="X24:X34" si="91">(F24-S24)/CC24</f>
        <v>1.5623828608172461E-2</v>
      </c>
      <c r="Y24" t="e">
        <f t="shared" ref="Y24:Y34" si="92">(N24-O24)/(N24-M24)</f>
        <v>#DIV/0!</v>
      </c>
      <c r="Z24" t="e">
        <f t="shared" ref="Z24:Z34" si="93">(L24-N24)/(L24-M24)</f>
        <v>#DIV/0!</v>
      </c>
      <c r="AA24" t="e">
        <f t="shared" ref="AA24:AA34" si="94">(L24-N24)/N24</f>
        <v>#DIV/0!</v>
      </c>
      <c r="AB24" s="1">
        <v>0</v>
      </c>
      <c r="AC24" s="1">
        <v>0.5</v>
      </c>
      <c r="AD24" t="e">
        <f t="shared" ref="AD24:AD34" si="95">R24*AC24*W24*AB24</f>
        <v>#DIV/0!</v>
      </c>
      <c r="AE24">
        <f t="shared" ref="AE24:AE34" si="96">BI24*1000</f>
        <v>5.1244270916056314</v>
      </c>
      <c r="AF24">
        <f t="shared" ref="AF24:AF34" si="97">(BN24-BT24)</f>
        <v>1.3393025975423183</v>
      </c>
      <c r="AG24">
        <f t="shared" ref="AG24:AG34" si="98">(AM24+BM24*E24)</f>
        <v>28.903553009033203</v>
      </c>
      <c r="AH24" s="1">
        <v>2</v>
      </c>
      <c r="AI24">
        <f t="shared" ref="AI24:AI34" si="99">(AH24*BB24+BC24)</f>
        <v>4.644859790802002</v>
      </c>
      <c r="AJ24" s="1">
        <v>1</v>
      </c>
      <c r="AK24">
        <f t="shared" ref="AK24:AK34" si="100">AI24*(AJ24+1)*(AJ24+1)/(AJ24*AJ24+1)</f>
        <v>9.2897195816040039</v>
      </c>
      <c r="AL24" s="1">
        <v>28.490756988525391</v>
      </c>
      <c r="AM24" s="3">
        <v>28.903553009033203</v>
      </c>
      <c r="AN24" s="1">
        <v>28.048793792724609</v>
      </c>
      <c r="AO24" s="1">
        <v>400.10421752929688</v>
      </c>
      <c r="AP24" s="1">
        <v>383.98733520507813</v>
      </c>
      <c r="AQ24" s="1">
        <v>23.505680084228516</v>
      </c>
      <c r="AR24" s="1">
        <v>26.824615478515625</v>
      </c>
      <c r="AS24" s="1">
        <v>59.693195343017578</v>
      </c>
      <c r="AT24" s="1">
        <v>68.122169494628906</v>
      </c>
      <c r="AU24" s="1">
        <v>300.51602172851563</v>
      </c>
      <c r="AV24" s="1">
        <v>1700.454833984375</v>
      </c>
      <c r="AW24" s="1">
        <v>0.12560059130191803</v>
      </c>
      <c r="AX24" s="1">
        <v>99.165611267089844</v>
      </c>
      <c r="AY24" s="1">
        <v>1.3351000547409058</v>
      </c>
      <c r="AZ24" s="1">
        <v>-0.22830592095851898</v>
      </c>
      <c r="BA24" s="1">
        <v>1</v>
      </c>
      <c r="BB24" s="1">
        <v>-1.355140209197998</v>
      </c>
      <c r="BC24" s="1">
        <v>7.355140209197998</v>
      </c>
      <c r="BD24" s="1">
        <v>1</v>
      </c>
      <c r="BE24" s="1">
        <v>0</v>
      </c>
      <c r="BF24" s="1">
        <v>0.15999999642372131</v>
      </c>
      <c r="BG24" s="1">
        <v>111115</v>
      </c>
      <c r="BH24">
        <f t="shared" ref="BH24:BH34" si="101">AU24*0.000001/(AH24*0.0001)</f>
        <v>1.5025801086425778</v>
      </c>
      <c r="BI24">
        <f t="shared" ref="BI24:BI34" si="102">(AR24-AQ24)/(1000-AR24)*BH24</f>
        <v>5.124427091605631E-3</v>
      </c>
      <c r="BJ24">
        <f t="shared" ref="BJ24:BJ34" si="103">(AM24+273.15)</f>
        <v>302.05355300903318</v>
      </c>
      <c r="BK24">
        <f t="shared" ref="BK24:BK34" si="104">(AL24+273.15)</f>
        <v>301.64075698852537</v>
      </c>
      <c r="BL24">
        <f t="shared" ref="BL24:BL34" si="105">(AV24*BD24+AW24*BE24)*BF24</f>
        <v>272.07276735619962</v>
      </c>
      <c r="BM24">
        <f t="shared" ref="BM24:BM34" si="106">((BL24+0.00000010773*(BK24^4-BJ24^4))-BI24*44100)/(AI24*51.4+0.00000043092*BJ24^3)</f>
        <v>0.16436539229581093</v>
      </c>
      <c r="BN24">
        <f t="shared" ref="BN24:BN34" si="107">0.61365*EXP(17.502*AG24/(240.97+AG24))</f>
        <v>3.9993819884739601</v>
      </c>
      <c r="BO24">
        <f t="shared" ref="BO24:BO34" si="108">BN24*1000/AX24</f>
        <v>40.33033162778716</v>
      </c>
      <c r="BP24">
        <f t="shared" ref="BP24:BP34" si="109">(BO24-AR24)</f>
        <v>13.505716149271535</v>
      </c>
      <c r="BQ24">
        <f t="shared" ref="BQ24:BQ34" si="110">IF(E24,AM24,(AL24+AM24)/2)</f>
        <v>28.697154998779297</v>
      </c>
      <c r="BR24">
        <f t="shared" ref="BR24:BR34" si="111">0.61365*EXP(17.502*BQ24/(240.97+BQ24))</f>
        <v>3.9518302982405049</v>
      </c>
      <c r="BS24">
        <f t="shared" ref="BS24:BS34" si="112">IF(BP24&lt;&gt;0,(1000-(BO24+AR24)/2)/BP24*BI24,0)</f>
        <v>0.36668635129943172</v>
      </c>
      <c r="BT24">
        <f t="shared" ref="BT24:BT34" si="113">AR24*AX24/1000</f>
        <v>2.6600793909316418</v>
      </c>
      <c r="BU24">
        <f t="shared" ref="BU24:BU34" si="114">(BR24-BT24)</f>
        <v>1.2917509073088631</v>
      </c>
      <c r="BV24">
        <f t="shared" ref="BV24:BV34" si="115">1/(1.6/G24+1.37/AK24)</f>
        <v>0.23048678368043321</v>
      </c>
      <c r="BW24">
        <f t="shared" ref="BW24:BW34" si="116">H24*AX24*0.001</f>
        <v>27.77370590985689</v>
      </c>
      <c r="BX24">
        <f t="shared" ref="BX24:BX34" si="117">H24/AP24</f>
        <v>0.72938333904760744</v>
      </c>
      <c r="BY24">
        <f t="shared" ref="BY24:BY34" si="118">(1-BI24*AX24/BN24/G24)*100</f>
        <v>66.71652323405975</v>
      </c>
      <c r="BZ24">
        <f t="shared" ref="BZ24:BZ34" si="119">(AP24-F24/(AK24/1.35))</f>
        <v>380.75403967682058</v>
      </c>
      <c r="CA24">
        <f t="shared" ref="CA24:CA34" si="120">F24*BY24/100/BZ24</f>
        <v>3.8985501391080223E-2</v>
      </c>
      <c r="CB24">
        <f t="shared" ref="CB24:CB34" si="121">(L24-K24)</f>
        <v>0</v>
      </c>
      <c r="CC24">
        <f t="shared" ref="CC24:CC34" si="122">AV24*W24</f>
        <v>1488.0598266538059</v>
      </c>
      <c r="CD24">
        <f t="shared" ref="CD24:CD34" si="123">(N24-M24)</f>
        <v>0</v>
      </c>
      <c r="CE24" t="e">
        <f t="shared" ref="CE24:CE34" si="124">(N24-O24)/(N24-K24)</f>
        <v>#DIV/0!</v>
      </c>
      <c r="CF24" t="e">
        <f t="shared" ref="CF24:CF34" si="125">(L24-N24)/(L24-K24)</f>
        <v>#DIV/0!</v>
      </c>
    </row>
    <row r="25" spans="1:84" x14ac:dyDescent="0.35">
      <c r="A25" t="s">
        <v>175</v>
      </c>
      <c r="B25" s="1">
        <v>23</v>
      </c>
      <c r="C25" s="1" t="s">
        <v>107</v>
      </c>
      <c r="D25" s="1">
        <v>6705.0000301171094</v>
      </c>
      <c r="E25" s="1">
        <v>0</v>
      </c>
      <c r="F25">
        <f t="shared" si="84"/>
        <v>-5.5676543204577573</v>
      </c>
      <c r="G25">
        <f t="shared" si="85"/>
        <v>0.38571218208832653</v>
      </c>
      <c r="H25">
        <f t="shared" si="86"/>
        <v>57.152630626980937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t="e">
        <f t="shared" si="87"/>
        <v>#DIV/0!</v>
      </c>
      <c r="Q25" t="e">
        <f t="shared" si="88"/>
        <v>#DIV/0!</v>
      </c>
      <c r="R25" t="e">
        <f t="shared" si="89"/>
        <v>#DIV/0!</v>
      </c>
      <c r="S25" s="1">
        <v>-1</v>
      </c>
      <c r="T25" s="1">
        <v>0.87</v>
      </c>
      <c r="U25" s="1">
        <v>0.92</v>
      </c>
      <c r="V25" s="1">
        <v>10.190357208251953</v>
      </c>
      <c r="W25">
        <f t="shared" si="90"/>
        <v>0.87509517860412589</v>
      </c>
      <c r="X25">
        <f t="shared" si="91"/>
        <v>-3.0715253934128659E-3</v>
      </c>
      <c r="Y25" t="e">
        <f t="shared" si="92"/>
        <v>#DIV/0!</v>
      </c>
      <c r="Z25" t="e">
        <f t="shared" si="93"/>
        <v>#DIV/0!</v>
      </c>
      <c r="AA25" t="e">
        <f t="shared" si="94"/>
        <v>#DIV/0!</v>
      </c>
      <c r="AB25" s="1">
        <v>0</v>
      </c>
      <c r="AC25" s="1">
        <v>0.5</v>
      </c>
      <c r="AD25" t="e">
        <f t="shared" si="95"/>
        <v>#DIV/0!</v>
      </c>
      <c r="AE25">
        <f t="shared" si="96"/>
        <v>5.3425412296794939</v>
      </c>
      <c r="AF25">
        <f t="shared" si="97"/>
        <v>1.3819359614357225</v>
      </c>
      <c r="AG25">
        <f t="shared" si="98"/>
        <v>29.200037002563477</v>
      </c>
      <c r="AH25" s="1">
        <v>2</v>
      </c>
      <c r="AI25">
        <f t="shared" si="99"/>
        <v>4.644859790802002</v>
      </c>
      <c r="AJ25" s="1">
        <v>1</v>
      </c>
      <c r="AK25">
        <f t="shared" si="100"/>
        <v>9.2897195816040039</v>
      </c>
      <c r="AL25" s="1">
        <v>28.596872329711914</v>
      </c>
      <c r="AM25" s="3">
        <v>29.200037002563477</v>
      </c>
      <c r="AN25" s="1">
        <v>28.049295425415039</v>
      </c>
      <c r="AO25" s="1">
        <v>30.701717376708984</v>
      </c>
      <c r="AP25" s="1">
        <v>34.285194396972656</v>
      </c>
      <c r="AQ25" s="1">
        <v>23.631595611572266</v>
      </c>
      <c r="AR25" s="1">
        <v>27.090835571289063</v>
      </c>
      <c r="AS25" s="1">
        <v>59.652988433837891</v>
      </c>
      <c r="AT25" s="1">
        <v>68.382286071777344</v>
      </c>
      <c r="AU25" s="1">
        <v>300.51730346679688</v>
      </c>
      <c r="AV25" s="1">
        <v>1699.3538818359375</v>
      </c>
      <c r="AW25" s="1">
        <v>0.11938599497079849</v>
      </c>
      <c r="AX25" s="1">
        <v>99.171005249023438</v>
      </c>
      <c r="AY25" s="1">
        <v>0.44896495342254639</v>
      </c>
      <c r="AZ25" s="1">
        <v>-0.22439815104007721</v>
      </c>
      <c r="BA25" s="1">
        <v>1</v>
      </c>
      <c r="BB25" s="1">
        <v>-1.355140209197998</v>
      </c>
      <c r="BC25" s="1">
        <v>7.355140209197998</v>
      </c>
      <c r="BD25" s="1">
        <v>1</v>
      </c>
      <c r="BE25" s="1">
        <v>0</v>
      </c>
      <c r="BF25" s="1">
        <v>0.15999999642372131</v>
      </c>
      <c r="BG25" s="1">
        <v>111135</v>
      </c>
      <c r="BH25">
        <f t="shared" si="101"/>
        <v>1.5025865173339843</v>
      </c>
      <c r="BI25">
        <f t="shared" si="102"/>
        <v>5.3425412296794934E-3</v>
      </c>
      <c r="BJ25">
        <f t="shared" si="103"/>
        <v>302.35003700256345</v>
      </c>
      <c r="BK25">
        <f t="shared" si="104"/>
        <v>301.74687232971189</v>
      </c>
      <c r="BL25">
        <f t="shared" si="105"/>
        <v>271.89661501638693</v>
      </c>
      <c r="BM25">
        <f t="shared" si="106"/>
        <v>0.11620728323524562</v>
      </c>
      <c r="BN25">
        <f t="shared" si="107"/>
        <v>4.0685613580764608</v>
      </c>
      <c r="BO25">
        <f t="shared" si="108"/>
        <v>41.025714601360512</v>
      </c>
      <c r="BP25">
        <f t="shared" si="109"/>
        <v>13.93487903007145</v>
      </c>
      <c r="BQ25">
        <f t="shared" si="110"/>
        <v>28.898454666137695</v>
      </c>
      <c r="BR25">
        <f t="shared" si="111"/>
        <v>3.998201406825804</v>
      </c>
      <c r="BS25">
        <f t="shared" si="112"/>
        <v>0.3703357223039041</v>
      </c>
      <c r="BT25">
        <f t="shared" si="113"/>
        <v>2.6866253966407383</v>
      </c>
      <c r="BU25">
        <f t="shared" si="114"/>
        <v>1.3115760101850658</v>
      </c>
      <c r="BV25">
        <f t="shared" si="115"/>
        <v>0.23279387736525831</v>
      </c>
      <c r="BW25">
        <f t="shared" si="116"/>
        <v>5.6678838319038238</v>
      </c>
      <c r="BX25">
        <f t="shared" si="117"/>
        <v>1.6669770036954332</v>
      </c>
      <c r="BY25">
        <f t="shared" si="118"/>
        <v>66.237983922826274</v>
      </c>
      <c r="BZ25">
        <f t="shared" si="119"/>
        <v>35.094296681125797</v>
      </c>
      <c r="CA25">
        <f t="shared" si="120"/>
        <v>-0.10508550740231123</v>
      </c>
      <c r="CB25">
        <f t="shared" si="121"/>
        <v>0</v>
      </c>
      <c r="CC25">
        <f t="shared" si="122"/>
        <v>1487.0963887368343</v>
      </c>
      <c r="CD25">
        <f t="shared" si="123"/>
        <v>0</v>
      </c>
      <c r="CE25" t="e">
        <f t="shared" si="124"/>
        <v>#DIV/0!</v>
      </c>
      <c r="CF25" t="e">
        <f t="shared" si="125"/>
        <v>#DIV/0!</v>
      </c>
    </row>
    <row r="26" spans="1:84" x14ac:dyDescent="0.35">
      <c r="A26" t="s">
        <v>175</v>
      </c>
      <c r="B26" s="1">
        <v>24</v>
      </c>
      <c r="C26" s="1" t="s">
        <v>108</v>
      </c>
      <c r="D26" s="1">
        <v>6861.0000301171094</v>
      </c>
      <c r="E26" s="1">
        <v>0</v>
      </c>
      <c r="F26">
        <f t="shared" si="84"/>
        <v>-2.103365201063371</v>
      </c>
      <c r="G26">
        <f t="shared" si="85"/>
        <v>0.38172931665136417</v>
      </c>
      <c r="H26">
        <f t="shared" si="86"/>
        <v>59.015928160842932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t="e">
        <f t="shared" si="87"/>
        <v>#DIV/0!</v>
      </c>
      <c r="Q26" t="e">
        <f t="shared" si="88"/>
        <v>#DIV/0!</v>
      </c>
      <c r="R26" t="e">
        <f t="shared" si="89"/>
        <v>#DIV/0!</v>
      </c>
      <c r="S26" s="1">
        <v>-1</v>
      </c>
      <c r="T26" s="1">
        <v>0.87</v>
      </c>
      <c r="U26" s="1">
        <v>0.92</v>
      </c>
      <c r="V26" s="1">
        <v>10.190357208251953</v>
      </c>
      <c r="W26">
        <f t="shared" si="90"/>
        <v>0.87509517860412589</v>
      </c>
      <c r="X26">
        <f t="shared" si="91"/>
        <v>-7.4216644987234223E-4</v>
      </c>
      <c r="Y26" t="e">
        <f t="shared" si="92"/>
        <v>#DIV/0!</v>
      </c>
      <c r="Z26" t="e">
        <f t="shared" si="93"/>
        <v>#DIV/0!</v>
      </c>
      <c r="AA26" t="e">
        <f t="shared" si="94"/>
        <v>#DIV/0!</v>
      </c>
      <c r="AB26" s="1">
        <v>0</v>
      </c>
      <c r="AC26" s="1">
        <v>0.5</v>
      </c>
      <c r="AD26" t="e">
        <f t="shared" si="95"/>
        <v>#DIV/0!</v>
      </c>
      <c r="AE26">
        <f t="shared" si="96"/>
        <v>5.2894358047146373</v>
      </c>
      <c r="AF26">
        <f t="shared" si="97"/>
        <v>1.3814847161476451</v>
      </c>
      <c r="AG26">
        <f t="shared" si="98"/>
        <v>29.317873001098633</v>
      </c>
      <c r="AH26" s="1">
        <v>2</v>
      </c>
      <c r="AI26">
        <f t="shared" si="99"/>
        <v>4.644859790802002</v>
      </c>
      <c r="AJ26" s="1">
        <v>1</v>
      </c>
      <c r="AK26">
        <f t="shared" si="100"/>
        <v>9.2897195816040039</v>
      </c>
      <c r="AL26" s="1">
        <v>28.657543182373047</v>
      </c>
      <c r="AM26" s="3">
        <v>29.317873001098633</v>
      </c>
      <c r="AN26" s="1">
        <v>28.047023773193359</v>
      </c>
      <c r="AO26" s="1">
        <v>49.934074401855469</v>
      </c>
      <c r="AP26" s="1">
        <v>51.153804779052734</v>
      </c>
      <c r="AQ26" s="1">
        <v>23.952089309692383</v>
      </c>
      <c r="AR26" s="1">
        <v>27.375865936279297</v>
      </c>
      <c r="AS26" s="1">
        <v>60.243045806884766</v>
      </c>
      <c r="AT26" s="1">
        <v>68.854576110839844</v>
      </c>
      <c r="AU26" s="1">
        <v>300.52386474609375</v>
      </c>
      <c r="AV26" s="1">
        <v>1698.8798828125</v>
      </c>
      <c r="AW26" s="1">
        <v>0.16824722290039063</v>
      </c>
      <c r="AX26" s="1">
        <v>99.169830322265625</v>
      </c>
      <c r="AY26" s="1">
        <v>0.53326958417892456</v>
      </c>
      <c r="AZ26" s="1">
        <v>-0.22875921428203583</v>
      </c>
      <c r="BA26" s="1">
        <v>1</v>
      </c>
      <c r="BB26" s="1">
        <v>-1.355140209197998</v>
      </c>
      <c r="BC26" s="1">
        <v>7.355140209197998</v>
      </c>
      <c r="BD26" s="1">
        <v>1</v>
      </c>
      <c r="BE26" s="1">
        <v>0</v>
      </c>
      <c r="BF26" s="1">
        <v>0.15999999642372131</v>
      </c>
      <c r="BG26" s="1">
        <v>111115</v>
      </c>
      <c r="BH26">
        <f t="shared" si="101"/>
        <v>1.5026193237304686</v>
      </c>
      <c r="BI26">
        <f t="shared" si="102"/>
        <v>5.2894358047146373E-3</v>
      </c>
      <c r="BJ26">
        <f t="shared" si="103"/>
        <v>302.46787300109861</v>
      </c>
      <c r="BK26">
        <f t="shared" si="104"/>
        <v>301.80754318237302</v>
      </c>
      <c r="BL26">
        <f t="shared" si="105"/>
        <v>271.82077517433208</v>
      </c>
      <c r="BM26">
        <f t="shared" si="106"/>
        <v>0.12250524160843837</v>
      </c>
      <c r="BN26">
        <f t="shared" si="107"/>
        <v>4.0963446959735546</v>
      </c>
      <c r="BO26">
        <f t="shared" si="108"/>
        <v>41.306359834053715</v>
      </c>
      <c r="BP26">
        <f t="shared" si="109"/>
        <v>13.930493897774419</v>
      </c>
      <c r="BQ26">
        <f t="shared" si="110"/>
        <v>28.98770809173584</v>
      </c>
      <c r="BR26">
        <f t="shared" si="111"/>
        <v>4.0189130625684646</v>
      </c>
      <c r="BS26">
        <f t="shared" si="112"/>
        <v>0.36666256990802948</v>
      </c>
      <c r="BT26">
        <f t="shared" si="113"/>
        <v>2.7148599798259094</v>
      </c>
      <c r="BU26">
        <f t="shared" si="114"/>
        <v>1.3040530827425552</v>
      </c>
      <c r="BV26">
        <f t="shared" si="115"/>
        <v>0.23047175019615557</v>
      </c>
      <c r="BW26">
        <f t="shared" si="116"/>
        <v>5.8525995820218117</v>
      </c>
      <c r="BX26">
        <f t="shared" si="117"/>
        <v>1.1536957693713861</v>
      </c>
      <c r="BY26">
        <f t="shared" si="118"/>
        <v>66.454295902082805</v>
      </c>
      <c r="BZ26">
        <f t="shared" si="119"/>
        <v>51.459469874375799</v>
      </c>
      <c r="CA26">
        <f t="shared" si="120"/>
        <v>-2.7162668757147714E-2</v>
      </c>
      <c r="CB26">
        <f t="shared" si="121"/>
        <v>0</v>
      </c>
      <c r="CC26">
        <f t="shared" si="122"/>
        <v>1486.6815944767611</v>
      </c>
      <c r="CD26">
        <f t="shared" si="123"/>
        <v>0</v>
      </c>
      <c r="CE26" t="e">
        <f t="shared" si="124"/>
        <v>#DIV/0!</v>
      </c>
      <c r="CF26" t="e">
        <f t="shared" si="125"/>
        <v>#DIV/0!</v>
      </c>
    </row>
    <row r="27" spans="1:84" x14ac:dyDescent="0.35">
      <c r="A27" t="s">
        <v>175</v>
      </c>
      <c r="B27" s="1">
        <v>25</v>
      </c>
      <c r="C27" s="1" t="s">
        <v>109</v>
      </c>
      <c r="D27" s="1">
        <v>7003.0000301171094</v>
      </c>
      <c r="E27" s="1">
        <v>0</v>
      </c>
      <c r="F27">
        <f t="shared" si="84"/>
        <v>2.0340169329618507</v>
      </c>
      <c r="G27">
        <f t="shared" si="85"/>
        <v>0.38530043853192242</v>
      </c>
      <c r="H27">
        <f t="shared" si="86"/>
        <v>87.404696103464175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t="e">
        <f t="shared" si="87"/>
        <v>#DIV/0!</v>
      </c>
      <c r="Q27" t="e">
        <f t="shared" si="88"/>
        <v>#DIV/0!</v>
      </c>
      <c r="R27" t="e">
        <f t="shared" si="89"/>
        <v>#DIV/0!</v>
      </c>
      <c r="S27" s="1">
        <v>-1</v>
      </c>
      <c r="T27" s="1">
        <v>0.87</v>
      </c>
      <c r="U27" s="1">
        <v>0.92</v>
      </c>
      <c r="V27" s="1">
        <v>10.190357208251953</v>
      </c>
      <c r="W27">
        <f t="shared" si="90"/>
        <v>0.87509517860412589</v>
      </c>
      <c r="X27">
        <f t="shared" si="91"/>
        <v>2.041188645386308E-3</v>
      </c>
      <c r="Y27" t="e">
        <f t="shared" si="92"/>
        <v>#DIV/0!</v>
      </c>
      <c r="Z27" t="e">
        <f t="shared" si="93"/>
        <v>#DIV/0!</v>
      </c>
      <c r="AA27" t="e">
        <f t="shared" si="94"/>
        <v>#DIV/0!</v>
      </c>
      <c r="AB27" s="1">
        <v>0</v>
      </c>
      <c r="AC27" s="1">
        <v>0.5</v>
      </c>
      <c r="AD27" t="e">
        <f t="shared" si="95"/>
        <v>#DIV/0!</v>
      </c>
      <c r="AE27">
        <f t="shared" si="96"/>
        <v>5.3191868001415301</v>
      </c>
      <c r="AF27">
        <f t="shared" si="97"/>
        <v>1.3765842229392491</v>
      </c>
      <c r="AG27">
        <f t="shared" si="98"/>
        <v>29.373434066772461</v>
      </c>
      <c r="AH27" s="1">
        <v>2</v>
      </c>
      <c r="AI27">
        <f t="shared" si="99"/>
        <v>4.644859790802002</v>
      </c>
      <c r="AJ27" s="1">
        <v>1</v>
      </c>
      <c r="AK27">
        <f t="shared" si="100"/>
        <v>9.2897195816040039</v>
      </c>
      <c r="AL27" s="1">
        <v>28.684326171875</v>
      </c>
      <c r="AM27" s="3">
        <v>29.373434066772461</v>
      </c>
      <c r="AN27" s="1">
        <v>28.047576904296875</v>
      </c>
      <c r="AO27" s="1">
        <v>99.9761962890625</v>
      </c>
      <c r="AP27" s="1">
        <v>98.274642944335938</v>
      </c>
      <c r="AQ27" s="1">
        <v>24.117050170898438</v>
      </c>
      <c r="AR27" s="1">
        <v>27.559473037719727</v>
      </c>
      <c r="AS27" s="1">
        <v>60.560859680175781</v>
      </c>
      <c r="AT27" s="1">
        <v>69.205581665039063</v>
      </c>
      <c r="AU27" s="1">
        <v>300.52047729492188</v>
      </c>
      <c r="AV27" s="1">
        <v>1698.5548095703125</v>
      </c>
      <c r="AW27" s="1">
        <v>0.19734050333499908</v>
      </c>
      <c r="AX27" s="1">
        <v>99.164375305175781</v>
      </c>
      <c r="AY27" s="1">
        <v>0.84570968151092529</v>
      </c>
      <c r="AZ27" s="1">
        <v>-0.22645637392997742</v>
      </c>
      <c r="BA27" s="1">
        <v>1</v>
      </c>
      <c r="BB27" s="1">
        <v>-1.355140209197998</v>
      </c>
      <c r="BC27" s="1">
        <v>7.355140209197998</v>
      </c>
      <c r="BD27" s="1">
        <v>1</v>
      </c>
      <c r="BE27" s="1">
        <v>0</v>
      </c>
      <c r="BF27" s="1">
        <v>0.15999999642372131</v>
      </c>
      <c r="BG27" s="1">
        <v>111115</v>
      </c>
      <c r="BH27">
        <f t="shared" si="101"/>
        <v>1.5026023864746094</v>
      </c>
      <c r="BI27">
        <f t="shared" si="102"/>
        <v>5.3191868001415303E-3</v>
      </c>
      <c r="BJ27">
        <f t="shared" si="103"/>
        <v>302.52343406677244</v>
      </c>
      <c r="BK27">
        <f t="shared" si="104"/>
        <v>301.83432617187498</v>
      </c>
      <c r="BL27">
        <f t="shared" si="105"/>
        <v>271.76876345674464</v>
      </c>
      <c r="BM27">
        <f t="shared" si="106"/>
        <v>0.11568281736505018</v>
      </c>
      <c r="BN27">
        <f t="shared" si="107"/>
        <v>4.1095021504645608</v>
      </c>
      <c r="BO27">
        <f t="shared" si="108"/>
        <v>41.441315369735101</v>
      </c>
      <c r="BP27">
        <f t="shared" si="109"/>
        <v>13.881842332015374</v>
      </c>
      <c r="BQ27">
        <f t="shared" si="110"/>
        <v>29.02888011932373</v>
      </c>
      <c r="BR27">
        <f t="shared" si="111"/>
        <v>4.0284987053328596</v>
      </c>
      <c r="BS27">
        <f t="shared" si="112"/>
        <v>0.36995613664686999</v>
      </c>
      <c r="BT27">
        <f t="shared" si="113"/>
        <v>2.7329179275253117</v>
      </c>
      <c r="BU27">
        <f t="shared" si="114"/>
        <v>1.2955807778075479</v>
      </c>
      <c r="BV27">
        <f t="shared" si="115"/>
        <v>0.23255389512283497</v>
      </c>
      <c r="BW27">
        <f t="shared" si="116"/>
        <v>8.6674320878387565</v>
      </c>
      <c r="BX27">
        <f t="shared" si="117"/>
        <v>0.88939215126908533</v>
      </c>
      <c r="BY27">
        <f t="shared" si="118"/>
        <v>66.687117942944596</v>
      </c>
      <c r="BZ27">
        <f t="shared" si="119"/>
        <v>97.979055673334116</v>
      </c>
      <c r="CA27">
        <f t="shared" si="120"/>
        <v>1.3844053320804741E-2</v>
      </c>
      <c r="CB27">
        <f t="shared" si="121"/>
        <v>0</v>
      </c>
      <c r="CC27">
        <f t="shared" si="122"/>
        <v>1486.3971244498296</v>
      </c>
      <c r="CD27">
        <f t="shared" si="123"/>
        <v>0</v>
      </c>
      <c r="CE27" t="e">
        <f t="shared" si="124"/>
        <v>#DIV/0!</v>
      </c>
      <c r="CF27" t="e">
        <f t="shared" si="125"/>
        <v>#DIV/0!</v>
      </c>
    </row>
    <row r="28" spans="1:84" x14ac:dyDescent="0.35">
      <c r="A28" t="s">
        <v>175</v>
      </c>
      <c r="B28" s="1">
        <v>26</v>
      </c>
      <c r="C28" s="1" t="s">
        <v>110</v>
      </c>
      <c r="D28" s="1">
        <v>7148.0000301171094</v>
      </c>
      <c r="E28" s="1">
        <v>0</v>
      </c>
      <c r="F28">
        <f t="shared" si="84"/>
        <v>9.4992715306835755</v>
      </c>
      <c r="G28">
        <f t="shared" si="85"/>
        <v>0.38827628878742293</v>
      </c>
      <c r="H28">
        <f t="shared" si="86"/>
        <v>148.63606722905305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t="e">
        <f t="shared" si="87"/>
        <v>#DIV/0!</v>
      </c>
      <c r="Q28" t="e">
        <f t="shared" si="88"/>
        <v>#DIV/0!</v>
      </c>
      <c r="R28" t="e">
        <f t="shared" si="89"/>
        <v>#DIV/0!</v>
      </c>
      <c r="S28" s="1">
        <v>-1</v>
      </c>
      <c r="T28" s="1">
        <v>0.87</v>
      </c>
      <c r="U28" s="1">
        <v>0.92</v>
      </c>
      <c r="V28" s="1">
        <v>10.190357208251953</v>
      </c>
      <c r="W28">
        <f t="shared" si="90"/>
        <v>0.87509517860412589</v>
      </c>
      <c r="X28">
        <f t="shared" si="91"/>
        <v>7.0660175889301997E-3</v>
      </c>
      <c r="Y28" t="e">
        <f t="shared" si="92"/>
        <v>#DIV/0!</v>
      </c>
      <c r="Z28" t="e">
        <f t="shared" si="93"/>
        <v>#DIV/0!</v>
      </c>
      <c r="AA28" t="e">
        <f t="shared" si="94"/>
        <v>#DIV/0!</v>
      </c>
      <c r="AB28" s="1">
        <v>0</v>
      </c>
      <c r="AC28" s="1">
        <v>0.5</v>
      </c>
      <c r="AD28" t="e">
        <f t="shared" si="95"/>
        <v>#DIV/0!</v>
      </c>
      <c r="AE28">
        <f t="shared" si="96"/>
        <v>5.3341679807735352</v>
      </c>
      <c r="AF28">
        <f t="shared" si="97"/>
        <v>1.3700121173475597</v>
      </c>
      <c r="AG28">
        <f t="shared" si="98"/>
        <v>29.420509338378906</v>
      </c>
      <c r="AH28" s="1">
        <v>2</v>
      </c>
      <c r="AI28">
        <f t="shared" si="99"/>
        <v>4.644859790802002</v>
      </c>
      <c r="AJ28" s="1">
        <v>1</v>
      </c>
      <c r="AK28">
        <f t="shared" si="100"/>
        <v>9.2897195816040039</v>
      </c>
      <c r="AL28" s="1">
        <v>28.724325180053711</v>
      </c>
      <c r="AM28" s="3">
        <v>29.420509338378906</v>
      </c>
      <c r="AN28" s="1">
        <v>28.050132751464844</v>
      </c>
      <c r="AO28" s="1">
        <v>200.07887268066406</v>
      </c>
      <c r="AP28" s="1">
        <v>193.07127380371094</v>
      </c>
      <c r="AQ28" s="1">
        <v>24.288448333740234</v>
      </c>
      <c r="AR28" s="1">
        <v>27.740085601806641</v>
      </c>
      <c r="AS28" s="1">
        <v>60.847949981689453</v>
      </c>
      <c r="AT28" s="1">
        <v>69.494766235351563</v>
      </c>
      <c r="AU28" s="1">
        <v>300.50653076171875</v>
      </c>
      <c r="AV28" s="1">
        <v>1697.9666748046875</v>
      </c>
      <c r="AW28" s="1">
        <v>0.21440693736076355</v>
      </c>
      <c r="AX28" s="1">
        <v>99.158554077148438</v>
      </c>
      <c r="AY28" s="1">
        <v>1.1862889528274536</v>
      </c>
      <c r="AZ28" s="1">
        <v>-0.22748471796512604</v>
      </c>
      <c r="BA28" s="1">
        <v>1</v>
      </c>
      <c r="BB28" s="1">
        <v>-1.355140209197998</v>
      </c>
      <c r="BC28" s="1">
        <v>7.355140209197998</v>
      </c>
      <c r="BD28" s="1">
        <v>1</v>
      </c>
      <c r="BE28" s="1">
        <v>0</v>
      </c>
      <c r="BF28" s="1">
        <v>0.15999999642372131</v>
      </c>
      <c r="BG28" s="1">
        <v>111115</v>
      </c>
      <c r="BH28">
        <f t="shared" si="101"/>
        <v>1.5025326538085935</v>
      </c>
      <c r="BI28">
        <f t="shared" si="102"/>
        <v>5.3341679807735352E-3</v>
      </c>
      <c r="BJ28">
        <f t="shared" si="103"/>
        <v>302.57050933837888</v>
      </c>
      <c r="BK28">
        <f t="shared" si="104"/>
        <v>301.87432518005369</v>
      </c>
      <c r="BL28">
        <f t="shared" si="105"/>
        <v>271.67466189634797</v>
      </c>
      <c r="BM28">
        <f t="shared" si="106"/>
        <v>0.11231946450225354</v>
      </c>
      <c r="BN28">
        <f t="shared" si="107"/>
        <v>4.1206788955990303</v>
      </c>
      <c r="BO28">
        <f t="shared" si="108"/>
        <v>41.556464129085768</v>
      </c>
      <c r="BP28">
        <f t="shared" si="109"/>
        <v>13.816378527279127</v>
      </c>
      <c r="BQ28">
        <f t="shared" si="110"/>
        <v>29.072417259216309</v>
      </c>
      <c r="BR28">
        <f t="shared" si="111"/>
        <v>4.0386566723733219</v>
      </c>
      <c r="BS28">
        <f t="shared" si="112"/>
        <v>0.37269884088875621</v>
      </c>
      <c r="BT28">
        <f t="shared" si="113"/>
        <v>2.7506667782514707</v>
      </c>
      <c r="BU28">
        <f t="shared" si="114"/>
        <v>1.2879898941218513</v>
      </c>
      <c r="BV28">
        <f t="shared" si="115"/>
        <v>0.23428795569698199</v>
      </c>
      <c r="BW28">
        <f t="shared" si="116"/>
        <v>14.738537510146729</v>
      </c>
      <c r="BX28">
        <f t="shared" si="117"/>
        <v>0.76985076184956613</v>
      </c>
      <c r="BY28">
        <f t="shared" si="118"/>
        <v>66.941188959154516</v>
      </c>
      <c r="BZ28">
        <f t="shared" si="119"/>
        <v>191.69082130955627</v>
      </c>
      <c r="CA28">
        <f t="shared" si="120"/>
        <v>3.3172821012797511E-2</v>
      </c>
      <c r="CB28">
        <f t="shared" si="121"/>
        <v>0</v>
      </c>
      <c r="CC28">
        <f t="shared" si="122"/>
        <v>1485.8824505520618</v>
      </c>
      <c r="CD28">
        <f t="shared" si="123"/>
        <v>0</v>
      </c>
      <c r="CE28" t="e">
        <f t="shared" si="124"/>
        <v>#DIV/0!</v>
      </c>
      <c r="CF28" t="e">
        <f t="shared" si="125"/>
        <v>#DIV/0!</v>
      </c>
    </row>
    <row r="29" spans="1:84" x14ac:dyDescent="0.35">
      <c r="A29" t="s">
        <v>175</v>
      </c>
      <c r="B29" s="1">
        <v>27</v>
      </c>
      <c r="C29" s="1" t="s">
        <v>111</v>
      </c>
      <c r="D29" s="1">
        <v>7353.0000301171094</v>
      </c>
      <c r="E29" s="1">
        <v>0</v>
      </c>
      <c r="F29">
        <f t="shared" si="84"/>
        <v>31.783560774929622</v>
      </c>
      <c r="G29">
        <f t="shared" si="85"/>
        <v>0.39485616364998766</v>
      </c>
      <c r="H29">
        <f t="shared" si="86"/>
        <v>431.92680941818031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t="e">
        <f t="shared" si="87"/>
        <v>#DIV/0!</v>
      </c>
      <c r="Q29" t="e">
        <f t="shared" si="88"/>
        <v>#DIV/0!</v>
      </c>
      <c r="R29" t="e">
        <f t="shared" si="89"/>
        <v>#DIV/0!</v>
      </c>
      <c r="S29" s="1">
        <v>-1</v>
      </c>
      <c r="T29" s="1">
        <v>0.87</v>
      </c>
      <c r="U29" s="1">
        <v>0.92</v>
      </c>
      <c r="V29" s="1">
        <v>10.163480758666992</v>
      </c>
      <c r="W29">
        <f t="shared" si="90"/>
        <v>0.87508174037933339</v>
      </c>
      <c r="X29">
        <f t="shared" si="91"/>
        <v>2.2052400634313168E-2</v>
      </c>
      <c r="Y29" t="e">
        <f t="shared" si="92"/>
        <v>#DIV/0!</v>
      </c>
      <c r="Z29" t="e">
        <f t="shared" si="93"/>
        <v>#DIV/0!</v>
      </c>
      <c r="AA29" t="e">
        <f t="shared" si="94"/>
        <v>#DIV/0!</v>
      </c>
      <c r="AB29" s="1">
        <v>0</v>
      </c>
      <c r="AC29" s="1">
        <v>0.5</v>
      </c>
      <c r="AD29" t="e">
        <f t="shared" si="95"/>
        <v>#DIV/0!</v>
      </c>
      <c r="AE29">
        <f t="shared" si="96"/>
        <v>5.3952429438196461</v>
      </c>
      <c r="AF29">
        <f t="shared" si="97"/>
        <v>1.3630926815747055</v>
      </c>
      <c r="AG29">
        <f t="shared" si="98"/>
        <v>29.529388427734375</v>
      </c>
      <c r="AH29" s="1">
        <v>2</v>
      </c>
      <c r="AI29">
        <f t="shared" si="99"/>
        <v>4.644859790802002</v>
      </c>
      <c r="AJ29" s="1">
        <v>1</v>
      </c>
      <c r="AK29">
        <f t="shared" si="100"/>
        <v>9.2897195816040039</v>
      </c>
      <c r="AL29" s="1">
        <v>28.804803848266602</v>
      </c>
      <c r="AM29" s="3">
        <v>29.529388427734375</v>
      </c>
      <c r="AN29" s="1">
        <v>28.043481826782227</v>
      </c>
      <c r="AO29" s="1">
        <v>600.05670166015625</v>
      </c>
      <c r="AP29" s="1">
        <v>576.8326416015625</v>
      </c>
      <c r="AQ29" s="1">
        <v>24.58213996887207</v>
      </c>
      <c r="AR29" s="1">
        <v>28.072025299072266</v>
      </c>
      <c r="AS29" s="1">
        <v>61.293724060058594</v>
      </c>
      <c r="AT29" s="1">
        <v>69.996963500976563</v>
      </c>
      <c r="AU29" s="1">
        <v>300.51345825195313</v>
      </c>
      <c r="AV29" s="1">
        <v>1698.836669921875</v>
      </c>
      <c r="AW29" s="1">
        <v>0.15131179988384247</v>
      </c>
      <c r="AX29" s="1">
        <v>99.157012939453125</v>
      </c>
      <c r="AY29" s="1">
        <v>1.7798405885696411</v>
      </c>
      <c r="AZ29" s="1">
        <v>-0.22500373423099518</v>
      </c>
      <c r="BA29" s="1">
        <v>1</v>
      </c>
      <c r="BB29" s="1">
        <v>-1.355140209197998</v>
      </c>
      <c r="BC29" s="1">
        <v>7.355140209197998</v>
      </c>
      <c r="BD29" s="1">
        <v>1</v>
      </c>
      <c r="BE29" s="1">
        <v>0</v>
      </c>
      <c r="BF29" s="1">
        <v>0.15999999642372131</v>
      </c>
      <c r="BG29" s="1">
        <v>111115</v>
      </c>
      <c r="BH29">
        <f t="shared" si="101"/>
        <v>1.5025672912597656</v>
      </c>
      <c r="BI29">
        <f t="shared" si="102"/>
        <v>5.3952429438196463E-3</v>
      </c>
      <c r="BJ29">
        <f t="shared" si="103"/>
        <v>302.67938842773435</v>
      </c>
      <c r="BK29">
        <f t="shared" si="104"/>
        <v>301.95480384826658</v>
      </c>
      <c r="BL29">
        <f t="shared" si="105"/>
        <v>271.81386111198663</v>
      </c>
      <c r="BM29">
        <f t="shared" si="106"/>
        <v>0.10074528248125801</v>
      </c>
      <c r="BN29">
        <f t="shared" si="107"/>
        <v>4.1466308573914699</v>
      </c>
      <c r="BO29">
        <f t="shared" si="108"/>
        <v>41.818835949843205</v>
      </c>
      <c r="BP29">
        <f t="shared" si="109"/>
        <v>13.746810650770939</v>
      </c>
      <c r="BQ29">
        <f t="shared" si="110"/>
        <v>29.167096138000488</v>
      </c>
      <c r="BR29">
        <f t="shared" si="111"/>
        <v>4.0608240154955357</v>
      </c>
      <c r="BS29">
        <f t="shared" si="112"/>
        <v>0.37875722508277249</v>
      </c>
      <c r="BT29">
        <f t="shared" si="113"/>
        <v>2.7835381758167643</v>
      </c>
      <c r="BU29">
        <f t="shared" si="114"/>
        <v>1.2772858396787714</v>
      </c>
      <c r="BV29">
        <f t="shared" si="115"/>
        <v>0.23811886250600123</v>
      </c>
      <c r="BW29">
        <f t="shared" si="116"/>
        <v>42.828572230375215</v>
      </c>
      <c r="BX29">
        <f t="shared" si="117"/>
        <v>0.7487905126501605</v>
      </c>
      <c r="BY29">
        <f t="shared" si="118"/>
        <v>67.326162566276309</v>
      </c>
      <c r="BZ29">
        <f t="shared" si="119"/>
        <v>572.21379313479895</v>
      </c>
      <c r="CA29">
        <f t="shared" si="120"/>
        <v>3.739625303236857E-2</v>
      </c>
      <c r="CB29">
        <f t="shared" si="121"/>
        <v>0</v>
      </c>
      <c r="CC29">
        <f t="shared" si="122"/>
        <v>1486.6209497354655</v>
      </c>
      <c r="CD29">
        <f t="shared" si="123"/>
        <v>0</v>
      </c>
      <c r="CE29" t="e">
        <f t="shared" si="124"/>
        <v>#DIV/0!</v>
      </c>
      <c r="CF29" t="e">
        <f t="shared" si="125"/>
        <v>#DIV/0!</v>
      </c>
    </row>
    <row r="30" spans="1:84" x14ac:dyDescent="0.35">
      <c r="A30" t="s">
        <v>175</v>
      </c>
      <c r="B30" s="1">
        <v>28</v>
      </c>
      <c r="C30" s="1" t="s">
        <v>112</v>
      </c>
      <c r="D30" s="1">
        <v>7537.0000301171094</v>
      </c>
      <c r="E30" s="1">
        <v>0</v>
      </c>
      <c r="F30">
        <f t="shared" si="84"/>
        <v>38.208556993049427</v>
      </c>
      <c r="G30">
        <f t="shared" si="85"/>
        <v>0.39676797343590609</v>
      </c>
      <c r="H30">
        <f t="shared" si="86"/>
        <v>694.46892930333763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t="e">
        <f t="shared" si="87"/>
        <v>#DIV/0!</v>
      </c>
      <c r="Q30" t="e">
        <f t="shared" si="88"/>
        <v>#DIV/0!</v>
      </c>
      <c r="R30" t="e">
        <f t="shared" si="89"/>
        <v>#DIV/0!</v>
      </c>
      <c r="S30" s="1">
        <v>-1</v>
      </c>
      <c r="T30" s="1">
        <v>0.87</v>
      </c>
      <c r="U30" s="1">
        <v>0.92</v>
      </c>
      <c r="V30" s="1">
        <v>10.163480758666992</v>
      </c>
      <c r="W30">
        <f t="shared" si="90"/>
        <v>0.87508174037933339</v>
      </c>
      <c r="X30">
        <f t="shared" si="91"/>
        <v>2.6333151559989987E-2</v>
      </c>
      <c r="Y30" t="e">
        <f t="shared" si="92"/>
        <v>#DIV/0!</v>
      </c>
      <c r="Z30" t="e">
        <f t="shared" si="93"/>
        <v>#DIV/0!</v>
      </c>
      <c r="AA30" t="e">
        <f t="shared" si="94"/>
        <v>#DIV/0!</v>
      </c>
      <c r="AB30" s="1">
        <v>0</v>
      </c>
      <c r="AC30" s="1">
        <v>0.5</v>
      </c>
      <c r="AD30" t="e">
        <f t="shared" si="95"/>
        <v>#DIV/0!</v>
      </c>
      <c r="AE30">
        <f t="shared" si="96"/>
        <v>5.4092923347545119</v>
      </c>
      <c r="AF30">
        <f t="shared" si="97"/>
        <v>1.3598989026927266</v>
      </c>
      <c r="AG30">
        <f t="shared" si="98"/>
        <v>29.639400482177734</v>
      </c>
      <c r="AH30" s="1">
        <v>2</v>
      </c>
      <c r="AI30">
        <f t="shared" si="99"/>
        <v>4.644859790802002</v>
      </c>
      <c r="AJ30" s="1">
        <v>1</v>
      </c>
      <c r="AK30">
        <f t="shared" si="100"/>
        <v>9.2897195816040039</v>
      </c>
      <c r="AL30" s="1">
        <v>28.866664886474609</v>
      </c>
      <c r="AM30" s="3">
        <v>29.639400482177734</v>
      </c>
      <c r="AN30" s="1">
        <v>28.046022415161133</v>
      </c>
      <c r="AO30" s="1">
        <v>900.4591064453125</v>
      </c>
      <c r="AP30" s="1">
        <v>871.89154052734375</v>
      </c>
      <c r="AQ30" s="1">
        <v>24.872846603393555</v>
      </c>
      <c r="AR30" s="1">
        <v>28.370729446411133</v>
      </c>
      <c r="AS30" s="1">
        <v>61.79840087890625</v>
      </c>
      <c r="AT30" s="1">
        <v>70.487640380859375</v>
      </c>
      <c r="AU30" s="1">
        <v>300.51473999023438</v>
      </c>
      <c r="AV30" s="1">
        <v>1701.489990234375</v>
      </c>
      <c r="AW30" s="1">
        <v>0.1942736953496933</v>
      </c>
      <c r="AX30" s="1">
        <v>99.154960632324219</v>
      </c>
      <c r="AY30" s="1">
        <v>1.5201543569564819</v>
      </c>
      <c r="AZ30" s="1">
        <v>-0.22362290322780609</v>
      </c>
      <c r="BA30" s="1">
        <v>1</v>
      </c>
      <c r="BB30" s="1">
        <v>-1.355140209197998</v>
      </c>
      <c r="BC30" s="1">
        <v>7.355140209197998</v>
      </c>
      <c r="BD30" s="1">
        <v>1</v>
      </c>
      <c r="BE30" s="1">
        <v>0</v>
      </c>
      <c r="BF30" s="1">
        <v>0.15999999642372131</v>
      </c>
      <c r="BG30" s="1">
        <v>111115</v>
      </c>
      <c r="BH30">
        <f t="shared" si="101"/>
        <v>1.5025736999511718</v>
      </c>
      <c r="BI30">
        <f t="shared" si="102"/>
        <v>5.4092923347545119E-3</v>
      </c>
      <c r="BJ30">
        <f t="shared" si="103"/>
        <v>302.78940048217771</v>
      </c>
      <c r="BK30">
        <f t="shared" si="104"/>
        <v>302.01666488647459</v>
      </c>
      <c r="BL30">
        <f t="shared" si="105"/>
        <v>272.23839235249761</v>
      </c>
      <c r="BM30">
        <f t="shared" si="106"/>
        <v>9.7643980241891568E-2</v>
      </c>
      <c r="BN30">
        <f t="shared" si="107"/>
        <v>4.1729974640619441</v>
      </c>
      <c r="BO30">
        <f t="shared" si="108"/>
        <v>42.085614652561915</v>
      </c>
      <c r="BP30">
        <f t="shared" si="109"/>
        <v>13.714885206150782</v>
      </c>
      <c r="BQ30">
        <f t="shared" si="110"/>
        <v>29.253032684326172</v>
      </c>
      <c r="BR30">
        <f t="shared" si="111"/>
        <v>4.0810362682308146</v>
      </c>
      <c r="BS30">
        <f t="shared" si="112"/>
        <v>0.38051597044205232</v>
      </c>
      <c r="BT30">
        <f t="shared" si="113"/>
        <v>2.8130985613692174</v>
      </c>
      <c r="BU30">
        <f t="shared" si="114"/>
        <v>1.2679377068615971</v>
      </c>
      <c r="BV30">
        <f t="shared" si="115"/>
        <v>0.23923110781476989</v>
      </c>
      <c r="BW30">
        <f t="shared" si="116"/>
        <v>68.86003934544479</v>
      </c>
      <c r="BX30">
        <f t="shared" si="117"/>
        <v>0.79650839241232219</v>
      </c>
      <c r="BY30">
        <f t="shared" si="118"/>
        <v>67.605582947443537</v>
      </c>
      <c r="BZ30">
        <f t="shared" si="119"/>
        <v>866.33899919522844</v>
      </c>
      <c r="CA30">
        <f t="shared" si="120"/>
        <v>2.9816408721011826E-2</v>
      </c>
      <c r="CB30">
        <f t="shared" si="121"/>
        <v>0</v>
      </c>
      <c r="CC30">
        <f t="shared" si="122"/>
        <v>1488.9428218923119</v>
      </c>
      <c r="CD30">
        <f t="shared" si="123"/>
        <v>0</v>
      </c>
      <c r="CE30" t="e">
        <f t="shared" si="124"/>
        <v>#DIV/0!</v>
      </c>
      <c r="CF30" t="e">
        <f t="shared" si="125"/>
        <v>#DIV/0!</v>
      </c>
    </row>
    <row r="31" spans="1:84" ht="12" customHeight="1" x14ac:dyDescent="0.35">
      <c r="A31" t="s">
        <v>175</v>
      </c>
      <c r="B31" s="1">
        <v>29</v>
      </c>
      <c r="C31" s="1" t="s">
        <v>113</v>
      </c>
      <c r="D31" s="1">
        <v>7690.0000301171094</v>
      </c>
      <c r="E31" s="1">
        <v>0</v>
      </c>
      <c r="F31">
        <f t="shared" si="84"/>
        <v>41.653340768621476</v>
      </c>
      <c r="G31">
        <f t="shared" si="85"/>
        <v>0.4004873496387838</v>
      </c>
      <c r="H31">
        <f t="shared" si="86"/>
        <v>971.37395770785338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t="e">
        <f t="shared" si="87"/>
        <v>#DIV/0!</v>
      </c>
      <c r="Q31" t="e">
        <f t="shared" si="88"/>
        <v>#DIV/0!</v>
      </c>
      <c r="R31" t="e">
        <f t="shared" si="89"/>
        <v>#DIV/0!</v>
      </c>
      <c r="S31" s="1">
        <v>-1</v>
      </c>
      <c r="T31" s="1">
        <v>0.87</v>
      </c>
      <c r="U31" s="1">
        <v>0.92</v>
      </c>
      <c r="V31" s="1">
        <v>10.163480758666992</v>
      </c>
      <c r="W31">
        <f t="shared" si="90"/>
        <v>0.87508174037933339</v>
      </c>
      <c r="X31">
        <f t="shared" si="91"/>
        <v>2.8657814466233743E-2</v>
      </c>
      <c r="Y31" t="e">
        <f t="shared" si="92"/>
        <v>#DIV/0!</v>
      </c>
      <c r="Z31" t="e">
        <f t="shared" si="93"/>
        <v>#DIV/0!</v>
      </c>
      <c r="AA31" t="e">
        <f t="shared" si="94"/>
        <v>#DIV/0!</v>
      </c>
      <c r="AB31" s="1">
        <v>0</v>
      </c>
      <c r="AC31" s="1">
        <v>0.5</v>
      </c>
      <c r="AD31" t="e">
        <f t="shared" si="95"/>
        <v>#DIV/0!</v>
      </c>
      <c r="AE31">
        <f t="shared" si="96"/>
        <v>5.4577413563711508</v>
      </c>
      <c r="AF31">
        <f t="shared" si="97"/>
        <v>1.3594017323825698</v>
      </c>
      <c r="AG31">
        <f t="shared" si="98"/>
        <v>29.742216110229492</v>
      </c>
      <c r="AH31" s="1">
        <v>2</v>
      </c>
      <c r="AI31">
        <f t="shared" si="99"/>
        <v>4.644859790802002</v>
      </c>
      <c r="AJ31" s="1">
        <v>1</v>
      </c>
      <c r="AK31">
        <f t="shared" si="100"/>
        <v>9.2897195816040039</v>
      </c>
      <c r="AL31" s="1">
        <v>28.919942855834961</v>
      </c>
      <c r="AM31" s="3">
        <v>29.742216110229492</v>
      </c>
      <c r="AN31" s="1">
        <v>28.045722961425781</v>
      </c>
      <c r="AO31" s="1">
        <v>1200.076171875</v>
      </c>
      <c r="AP31" s="1">
        <v>1168.113525390625</v>
      </c>
      <c r="AQ31" s="1">
        <v>25.099536895751953</v>
      </c>
      <c r="AR31" s="1">
        <v>28.627641677856445</v>
      </c>
      <c r="AS31" s="1">
        <v>62.163520812988281</v>
      </c>
      <c r="AT31" s="1">
        <v>70.901779174804688</v>
      </c>
      <c r="AU31" s="1">
        <v>300.52957153320313</v>
      </c>
      <c r="AV31" s="1">
        <v>1700.831787109375</v>
      </c>
      <c r="AW31" s="1">
        <v>0.12577685713768005</v>
      </c>
      <c r="AX31" s="1">
        <v>99.147865295410156</v>
      </c>
      <c r="AY31" s="1">
        <v>0.96283626556396484</v>
      </c>
      <c r="AZ31" s="1">
        <v>-0.22195912897586823</v>
      </c>
      <c r="BA31" s="1">
        <v>1</v>
      </c>
      <c r="BB31" s="1">
        <v>-1.355140209197998</v>
      </c>
      <c r="BC31" s="1">
        <v>7.355140209197998</v>
      </c>
      <c r="BD31" s="1">
        <v>1</v>
      </c>
      <c r="BE31" s="1">
        <v>0</v>
      </c>
      <c r="BF31" s="1">
        <v>0.15999999642372131</v>
      </c>
      <c r="BG31" s="1">
        <v>111115</v>
      </c>
      <c r="BH31">
        <f t="shared" si="101"/>
        <v>1.5026478576660154</v>
      </c>
      <c r="BI31">
        <f t="shared" si="102"/>
        <v>5.4577413563711508E-3</v>
      </c>
      <c r="BJ31">
        <f t="shared" si="103"/>
        <v>302.89221611022947</v>
      </c>
      <c r="BK31">
        <f t="shared" si="104"/>
        <v>302.06994285583494</v>
      </c>
      <c r="BL31">
        <f t="shared" si="105"/>
        <v>272.13307985485153</v>
      </c>
      <c r="BM31">
        <f t="shared" si="106"/>
        <v>8.6312549815075953E-2</v>
      </c>
      <c r="BN31">
        <f t="shared" si="107"/>
        <v>4.1977712931839504</v>
      </c>
      <c r="BO31">
        <f t="shared" si="108"/>
        <v>42.338493932035043</v>
      </c>
      <c r="BP31">
        <f t="shared" si="109"/>
        <v>13.710852254178597</v>
      </c>
      <c r="BQ31">
        <f t="shared" si="110"/>
        <v>29.331079483032227</v>
      </c>
      <c r="BR31">
        <f t="shared" si="111"/>
        <v>4.0994688001563242</v>
      </c>
      <c r="BS31">
        <f t="shared" si="112"/>
        <v>0.38393557542397588</v>
      </c>
      <c r="BT31">
        <f t="shared" si="113"/>
        <v>2.8383695608013806</v>
      </c>
      <c r="BU31">
        <f t="shared" si="114"/>
        <v>1.2610992393549436</v>
      </c>
      <c r="BV31">
        <f t="shared" si="115"/>
        <v>0.24139386899625073</v>
      </c>
      <c r="BW31">
        <f t="shared" si="116"/>
        <v>96.309654310287698</v>
      </c>
      <c r="BX31">
        <f t="shared" si="117"/>
        <v>0.83157495961963068</v>
      </c>
      <c r="BY31">
        <f t="shared" si="118"/>
        <v>67.81238908597571</v>
      </c>
      <c r="BZ31">
        <f t="shared" si="119"/>
        <v>1162.0603814239339</v>
      </c>
      <c r="CA31">
        <f t="shared" si="120"/>
        <v>2.4306934442350981E-2</v>
      </c>
      <c r="CB31">
        <f t="shared" si="121"/>
        <v>0</v>
      </c>
      <c r="CC31">
        <f t="shared" si="122"/>
        <v>1488.3668403561637</v>
      </c>
      <c r="CD31">
        <f t="shared" si="123"/>
        <v>0</v>
      </c>
      <c r="CE31" t="e">
        <f t="shared" si="124"/>
        <v>#DIV/0!</v>
      </c>
      <c r="CF31" t="e">
        <f t="shared" si="125"/>
        <v>#DIV/0!</v>
      </c>
    </row>
    <row r="32" spans="1:84" x14ac:dyDescent="0.35">
      <c r="A32" t="s">
        <v>175</v>
      </c>
      <c r="B32" s="1">
        <v>30</v>
      </c>
      <c r="C32" s="1" t="s">
        <v>114</v>
      </c>
      <c r="D32" s="1">
        <v>7865.0000301171094</v>
      </c>
      <c r="E32" s="1">
        <v>0</v>
      </c>
      <c r="F32">
        <f t="shared" si="84"/>
        <v>43.410816723555214</v>
      </c>
      <c r="G32">
        <f t="shared" si="85"/>
        <v>0.40192636763692685</v>
      </c>
      <c r="H32">
        <f t="shared" si="86"/>
        <v>1450.8023125948305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t="e">
        <f t="shared" si="87"/>
        <v>#DIV/0!</v>
      </c>
      <c r="Q32" t="e">
        <f t="shared" si="88"/>
        <v>#DIV/0!</v>
      </c>
      <c r="R32" t="e">
        <f t="shared" si="89"/>
        <v>#DIV/0!</v>
      </c>
      <c r="S32" s="1">
        <v>-1</v>
      </c>
      <c r="T32" s="1">
        <v>0.87</v>
      </c>
      <c r="U32" s="1">
        <v>0.92</v>
      </c>
      <c r="V32" s="1">
        <v>10.163480758666992</v>
      </c>
      <c r="W32">
        <f t="shared" si="90"/>
        <v>0.87508174037933339</v>
      </c>
      <c r="X32">
        <f t="shared" si="91"/>
        <v>2.9847386429707631E-2</v>
      </c>
      <c r="Y32" t="e">
        <f t="shared" si="92"/>
        <v>#DIV/0!</v>
      </c>
      <c r="Z32" t="e">
        <f t="shared" si="93"/>
        <v>#DIV/0!</v>
      </c>
      <c r="AA32" t="e">
        <f t="shared" si="94"/>
        <v>#DIV/0!</v>
      </c>
      <c r="AB32" s="1">
        <v>0</v>
      </c>
      <c r="AC32" s="1">
        <v>0.5</v>
      </c>
      <c r="AD32" t="e">
        <f t="shared" si="95"/>
        <v>#DIV/0!</v>
      </c>
      <c r="AE32">
        <f t="shared" si="96"/>
        <v>5.4515440554151651</v>
      </c>
      <c r="AF32">
        <f t="shared" si="97"/>
        <v>1.3528271502325317</v>
      </c>
      <c r="AG32">
        <f t="shared" si="98"/>
        <v>29.818517684936523</v>
      </c>
      <c r="AH32" s="1">
        <v>2</v>
      </c>
      <c r="AI32">
        <f t="shared" si="99"/>
        <v>4.644859790802002</v>
      </c>
      <c r="AJ32" s="1">
        <v>1</v>
      </c>
      <c r="AK32">
        <f t="shared" si="100"/>
        <v>9.2897195816040039</v>
      </c>
      <c r="AL32" s="1">
        <v>28.938982009887695</v>
      </c>
      <c r="AM32" s="3">
        <v>29.818517684936523</v>
      </c>
      <c r="AN32" s="1">
        <v>28.047206878662109</v>
      </c>
      <c r="AO32" s="1">
        <v>1700.009033203125</v>
      </c>
      <c r="AP32" s="1">
        <v>1665.0777587890625</v>
      </c>
      <c r="AQ32" s="1">
        <v>25.358238220214844</v>
      </c>
      <c r="AR32" s="1">
        <v>28.881505966186523</v>
      </c>
      <c r="AS32" s="1">
        <v>62.733852386474609</v>
      </c>
      <c r="AT32" s="1">
        <v>71.449501037597656</v>
      </c>
      <c r="AU32" s="1">
        <v>300.52188110351563</v>
      </c>
      <c r="AV32" s="1">
        <v>1700.3323974609375</v>
      </c>
      <c r="AW32" s="1">
        <v>0.16148857772350311</v>
      </c>
      <c r="AX32" s="1">
        <v>99.143447875976563</v>
      </c>
      <c r="AY32" s="1">
        <v>-0.3853265643119812</v>
      </c>
      <c r="AZ32" s="1">
        <v>-0.225367471575737</v>
      </c>
      <c r="BA32" s="1">
        <v>1</v>
      </c>
      <c r="BB32" s="1">
        <v>-1.355140209197998</v>
      </c>
      <c r="BC32" s="1">
        <v>7.355140209197998</v>
      </c>
      <c r="BD32" s="1">
        <v>1</v>
      </c>
      <c r="BE32" s="1">
        <v>0</v>
      </c>
      <c r="BF32" s="1">
        <v>0.15999999642372131</v>
      </c>
      <c r="BG32" s="1">
        <v>111115</v>
      </c>
      <c r="BH32">
        <f t="shared" si="101"/>
        <v>1.502609405517578</v>
      </c>
      <c r="BI32">
        <f t="shared" si="102"/>
        <v>5.4515440554151647E-3</v>
      </c>
      <c r="BJ32">
        <f t="shared" si="103"/>
        <v>302.9685176849365</v>
      </c>
      <c r="BK32">
        <f t="shared" si="104"/>
        <v>302.08898200988767</v>
      </c>
      <c r="BL32">
        <f t="shared" si="105"/>
        <v>272.05317751288749</v>
      </c>
      <c r="BM32">
        <f t="shared" si="106"/>
        <v>8.4337301717847243E-2</v>
      </c>
      <c r="BN32">
        <f t="shared" si="107"/>
        <v>4.2162392315708512</v>
      </c>
      <c r="BO32">
        <f t="shared" si="108"/>
        <v>42.526655284826823</v>
      </c>
      <c r="BP32">
        <f t="shared" si="109"/>
        <v>13.6451493186403</v>
      </c>
      <c r="BQ32">
        <f t="shared" si="110"/>
        <v>29.378749847412109</v>
      </c>
      <c r="BR32">
        <f t="shared" si="111"/>
        <v>4.1107629131280294</v>
      </c>
      <c r="BS32">
        <f t="shared" si="112"/>
        <v>0.38525790844558933</v>
      </c>
      <c r="BT32">
        <f t="shared" si="113"/>
        <v>2.8634120813383195</v>
      </c>
      <c r="BU32">
        <f t="shared" si="114"/>
        <v>1.24735083178971</v>
      </c>
      <c r="BV32">
        <f t="shared" si="115"/>
        <v>0.2422302526290207</v>
      </c>
      <c r="BW32">
        <f t="shared" si="116"/>
        <v>143.83754345709184</v>
      </c>
      <c r="BX32">
        <f t="shared" si="117"/>
        <v>0.87131204830333864</v>
      </c>
      <c r="BY32">
        <f t="shared" si="118"/>
        <v>68.105793554295047</v>
      </c>
      <c r="BZ32">
        <f t="shared" si="119"/>
        <v>1658.7692150206531</v>
      </c>
      <c r="CA32">
        <f t="shared" si="120"/>
        <v>1.7823625462936862E-2</v>
      </c>
      <c r="CB32">
        <f t="shared" si="121"/>
        <v>0</v>
      </c>
      <c r="CC32">
        <f t="shared" si="122"/>
        <v>1487.9298335934816</v>
      </c>
      <c r="CD32">
        <f t="shared" si="123"/>
        <v>0</v>
      </c>
      <c r="CE32" t="e">
        <f t="shared" si="124"/>
        <v>#DIV/0!</v>
      </c>
      <c r="CF32" t="e">
        <f t="shared" si="125"/>
        <v>#DIV/0!</v>
      </c>
    </row>
    <row r="33" spans="1:84" x14ac:dyDescent="0.35">
      <c r="A33" t="s">
        <v>175</v>
      </c>
      <c r="B33" s="1">
        <v>31</v>
      </c>
      <c r="C33" s="1" t="s">
        <v>115</v>
      </c>
      <c r="D33" s="1">
        <v>8041.0000301171094</v>
      </c>
      <c r="E33" s="1">
        <v>0</v>
      </c>
      <c r="F33">
        <f t="shared" si="84"/>
        <v>45.123284475318506</v>
      </c>
      <c r="G33">
        <f t="shared" si="85"/>
        <v>0.39866540920382654</v>
      </c>
      <c r="H33">
        <f t="shared" si="86"/>
        <v>1733.8533973970648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t="e">
        <f t="shared" si="87"/>
        <v>#DIV/0!</v>
      </c>
      <c r="Q33" t="e">
        <f t="shared" si="88"/>
        <v>#DIV/0!</v>
      </c>
      <c r="R33" t="e">
        <f t="shared" si="89"/>
        <v>#DIV/0!</v>
      </c>
      <c r="S33" s="1">
        <v>-1</v>
      </c>
      <c r="T33" s="1">
        <v>0.87</v>
      </c>
      <c r="U33" s="1">
        <v>0.92</v>
      </c>
      <c r="V33" s="1">
        <v>10.163480758666992</v>
      </c>
      <c r="W33">
        <f t="shared" si="90"/>
        <v>0.87508174037933339</v>
      </c>
      <c r="X33">
        <f t="shared" si="91"/>
        <v>3.0991382038620476E-2</v>
      </c>
      <c r="Y33" t="e">
        <f t="shared" si="92"/>
        <v>#DIV/0!</v>
      </c>
      <c r="Z33" t="e">
        <f t="shared" si="93"/>
        <v>#DIV/0!</v>
      </c>
      <c r="AA33" t="e">
        <f t="shared" si="94"/>
        <v>#DIV/0!</v>
      </c>
      <c r="AB33" s="1">
        <v>0</v>
      </c>
      <c r="AC33" s="1">
        <v>0.5</v>
      </c>
      <c r="AD33" t="e">
        <f t="shared" si="95"/>
        <v>#DIV/0!</v>
      </c>
      <c r="AE33">
        <f t="shared" si="96"/>
        <v>5.4285887293375925</v>
      </c>
      <c r="AF33">
        <f t="shared" si="97"/>
        <v>1.3575848839601843</v>
      </c>
      <c r="AG33">
        <f t="shared" si="98"/>
        <v>29.859308242797852</v>
      </c>
      <c r="AH33" s="1">
        <v>2</v>
      </c>
      <c r="AI33">
        <f t="shared" si="99"/>
        <v>4.644859790802002</v>
      </c>
      <c r="AJ33" s="1">
        <v>1</v>
      </c>
      <c r="AK33">
        <f t="shared" si="100"/>
        <v>9.2897195816040039</v>
      </c>
      <c r="AL33" s="1">
        <v>28.936586380004883</v>
      </c>
      <c r="AM33" s="3">
        <v>29.859308242797852</v>
      </c>
      <c r="AN33" s="1">
        <v>28.041425704956055</v>
      </c>
      <c r="AO33" s="1">
        <v>2000.485595703125</v>
      </c>
      <c r="AP33" s="1">
        <v>1963.3609619140625</v>
      </c>
      <c r="AQ33" s="1">
        <v>25.425027847290039</v>
      </c>
      <c r="AR33" s="1">
        <v>28.933414459228516</v>
      </c>
      <c r="AS33" s="1">
        <v>62.906139373779297</v>
      </c>
      <c r="AT33" s="1">
        <v>71.588050842285156</v>
      </c>
      <c r="AU33" s="1">
        <v>300.50970458984375</v>
      </c>
      <c r="AV33" s="1">
        <v>1700.7115478515625</v>
      </c>
      <c r="AW33" s="1">
        <v>0.17337502539157867</v>
      </c>
      <c r="AX33" s="1">
        <v>99.14337158203125</v>
      </c>
      <c r="AY33" s="1">
        <v>-1.426159143447876</v>
      </c>
      <c r="AZ33" s="1">
        <v>-0.22350533306598663</v>
      </c>
      <c r="BA33" s="1">
        <v>1</v>
      </c>
      <c r="BB33" s="1">
        <v>-1.355140209197998</v>
      </c>
      <c r="BC33" s="1">
        <v>7.355140209197998</v>
      </c>
      <c r="BD33" s="1">
        <v>1</v>
      </c>
      <c r="BE33" s="1">
        <v>0</v>
      </c>
      <c r="BF33" s="1">
        <v>0.15999999642372131</v>
      </c>
      <c r="BG33" s="1">
        <v>111115</v>
      </c>
      <c r="BH33">
        <f t="shared" si="101"/>
        <v>1.5025485229492186</v>
      </c>
      <c r="BI33">
        <f t="shared" si="102"/>
        <v>5.4285887293375927E-3</v>
      </c>
      <c r="BJ33">
        <f t="shared" si="103"/>
        <v>303.00930824279783</v>
      </c>
      <c r="BK33">
        <f t="shared" si="104"/>
        <v>302.08658638000486</v>
      </c>
      <c r="BL33">
        <f t="shared" si="105"/>
        <v>272.11384157403154</v>
      </c>
      <c r="BM33">
        <f t="shared" si="106"/>
        <v>8.6551631407043417E-2</v>
      </c>
      <c r="BN33">
        <f t="shared" si="107"/>
        <v>4.226141144828393</v>
      </c>
      <c r="BO33">
        <f t="shared" si="108"/>
        <v>42.626562697957908</v>
      </c>
      <c r="BP33">
        <f t="shared" si="109"/>
        <v>13.693148238729393</v>
      </c>
      <c r="BQ33">
        <f t="shared" si="110"/>
        <v>29.397947311401367</v>
      </c>
      <c r="BR33">
        <f t="shared" si="111"/>
        <v>4.1153188524493372</v>
      </c>
      <c r="BS33">
        <f t="shared" si="112"/>
        <v>0.38226080630598047</v>
      </c>
      <c r="BT33">
        <f t="shared" si="113"/>
        <v>2.8685562608682087</v>
      </c>
      <c r="BU33">
        <f t="shared" si="114"/>
        <v>1.2467625915811285</v>
      </c>
      <c r="BV33">
        <f t="shared" si="115"/>
        <v>0.24033461682124257</v>
      </c>
      <c r="BW33">
        <f t="shared" si="116"/>
        <v>171.90007164690448</v>
      </c>
      <c r="BX33">
        <f t="shared" si="117"/>
        <v>0.88310475303876224</v>
      </c>
      <c r="BY33">
        <f t="shared" si="118"/>
        <v>68.055354573753206</v>
      </c>
      <c r="BZ33">
        <f t="shared" si="119"/>
        <v>1956.8035590229881</v>
      </c>
      <c r="CA33">
        <f t="shared" si="120"/>
        <v>1.569335414554026E-2</v>
      </c>
      <c r="CB33">
        <f t="shared" si="121"/>
        <v>0</v>
      </c>
      <c r="CC33">
        <f t="shared" si="122"/>
        <v>1488.2616211771754</v>
      </c>
      <c r="CD33">
        <f t="shared" si="123"/>
        <v>0</v>
      </c>
      <c r="CE33" t="e">
        <f t="shared" si="124"/>
        <v>#DIV/0!</v>
      </c>
      <c r="CF33" t="e">
        <f t="shared" si="125"/>
        <v>#DIV/0!</v>
      </c>
    </row>
    <row r="34" spans="1:84" x14ac:dyDescent="0.35">
      <c r="A34" t="s">
        <v>175</v>
      </c>
      <c r="B34" s="1">
        <v>32</v>
      </c>
      <c r="C34" s="1" t="s">
        <v>116</v>
      </c>
      <c r="D34" s="1">
        <v>8213.0000301171094</v>
      </c>
      <c r="E34" s="1">
        <v>0</v>
      </c>
      <c r="F34">
        <f t="shared" si="84"/>
        <v>23.952998749322603</v>
      </c>
      <c r="G34">
        <f t="shared" si="85"/>
        <v>0.39322438133080861</v>
      </c>
      <c r="H34">
        <f t="shared" si="86"/>
        <v>274.30509375252421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t="e">
        <f t="shared" si="87"/>
        <v>#DIV/0!</v>
      </c>
      <c r="Q34" t="e">
        <f t="shared" si="88"/>
        <v>#DIV/0!</v>
      </c>
      <c r="R34" t="e">
        <f t="shared" si="89"/>
        <v>#DIV/0!</v>
      </c>
      <c r="S34" s="1">
        <v>-1</v>
      </c>
      <c r="T34" s="1">
        <v>0.87</v>
      </c>
      <c r="U34" s="1">
        <v>0.92</v>
      </c>
      <c r="V34" s="1">
        <v>10.163480758666992</v>
      </c>
      <c r="W34">
        <f t="shared" si="90"/>
        <v>0.87508174037933339</v>
      </c>
      <c r="X34">
        <f t="shared" si="91"/>
        <v>1.6761426257870794E-2</v>
      </c>
      <c r="Y34" t="e">
        <f t="shared" si="92"/>
        <v>#DIV/0!</v>
      </c>
      <c r="Z34" t="e">
        <f t="shared" si="93"/>
        <v>#DIV/0!</v>
      </c>
      <c r="AA34" t="e">
        <f t="shared" si="94"/>
        <v>#DIV/0!</v>
      </c>
      <c r="AB34" s="1">
        <v>0</v>
      </c>
      <c r="AC34" s="1">
        <v>0.5</v>
      </c>
      <c r="AD34" t="e">
        <f t="shared" si="95"/>
        <v>#DIV/0!</v>
      </c>
      <c r="AE34">
        <f t="shared" si="96"/>
        <v>5.3098042286630536</v>
      </c>
      <c r="AF34">
        <f t="shared" si="97"/>
        <v>1.3456526211684765</v>
      </c>
      <c r="AG34">
        <f t="shared" si="98"/>
        <v>29.816030502319336</v>
      </c>
      <c r="AH34" s="1">
        <v>2</v>
      </c>
      <c r="AI34">
        <f t="shared" si="99"/>
        <v>4.644859790802002</v>
      </c>
      <c r="AJ34" s="1">
        <v>1</v>
      </c>
      <c r="AK34">
        <f t="shared" si="100"/>
        <v>9.2897195816040039</v>
      </c>
      <c r="AL34" s="1">
        <v>28.872987747192383</v>
      </c>
      <c r="AM34" s="3">
        <v>29.816030502319336</v>
      </c>
      <c r="AN34" s="1">
        <v>28.041629791259766</v>
      </c>
      <c r="AO34" s="1">
        <v>399.94760131835938</v>
      </c>
      <c r="AP34" s="1">
        <v>382.65457153320313</v>
      </c>
      <c r="AQ34" s="1">
        <v>25.514490127563477</v>
      </c>
      <c r="AR34" s="1">
        <v>28.945905685424805</v>
      </c>
      <c r="AS34" s="1">
        <v>63.367183685302734</v>
      </c>
      <c r="AT34" s="1">
        <v>71.887870788574219</v>
      </c>
      <c r="AU34" s="1">
        <v>300.52362060546875</v>
      </c>
      <c r="AV34" s="1">
        <v>1701.23046875</v>
      </c>
      <c r="AW34" s="1">
        <v>0.17864395678043365</v>
      </c>
      <c r="AX34" s="1">
        <v>99.149894714355469</v>
      </c>
      <c r="AY34" s="1">
        <v>1.8133870363235474</v>
      </c>
      <c r="AZ34" s="1">
        <v>-0.22722847759723663</v>
      </c>
      <c r="BA34" s="1">
        <v>1</v>
      </c>
      <c r="BB34" s="1">
        <v>-1.355140209197998</v>
      </c>
      <c r="BC34" s="1">
        <v>7.355140209197998</v>
      </c>
      <c r="BD34" s="1">
        <v>1</v>
      </c>
      <c r="BE34" s="1">
        <v>0</v>
      </c>
      <c r="BF34" s="1">
        <v>0.15999999642372131</v>
      </c>
      <c r="BG34" s="1">
        <v>111115</v>
      </c>
      <c r="BH34">
        <f t="shared" si="101"/>
        <v>1.5026181030273436</v>
      </c>
      <c r="BI34">
        <f t="shared" si="102"/>
        <v>5.3098042286630533E-3</v>
      </c>
      <c r="BJ34">
        <f t="shared" si="103"/>
        <v>302.96603050231931</v>
      </c>
      <c r="BK34">
        <f t="shared" si="104"/>
        <v>302.02298774719236</v>
      </c>
      <c r="BL34">
        <f t="shared" si="105"/>
        <v>272.19686891592573</v>
      </c>
      <c r="BM34">
        <f t="shared" si="106"/>
        <v>0.10683376922001013</v>
      </c>
      <c r="BN34">
        <f t="shared" si="107"/>
        <v>4.2156361222900092</v>
      </c>
      <c r="BO34">
        <f t="shared" si="108"/>
        <v>42.517807350527086</v>
      </c>
      <c r="BP34">
        <f t="shared" si="109"/>
        <v>13.571901665102281</v>
      </c>
      <c r="BQ34">
        <f t="shared" si="110"/>
        <v>29.344509124755859</v>
      </c>
      <c r="BR34">
        <f t="shared" si="111"/>
        <v>4.1026478246160893</v>
      </c>
      <c r="BS34">
        <f t="shared" si="112"/>
        <v>0.37725553810865581</v>
      </c>
      <c r="BT34">
        <f t="shared" si="113"/>
        <v>2.8699835011215327</v>
      </c>
      <c r="BU34">
        <f t="shared" si="114"/>
        <v>1.2326643234945567</v>
      </c>
      <c r="BV34">
        <f t="shared" si="115"/>
        <v>0.23716923126972919</v>
      </c>
      <c r="BW34">
        <f t="shared" si="116"/>
        <v>27.197321165174181</v>
      </c>
      <c r="BX34">
        <f t="shared" si="117"/>
        <v>0.71684781565120448</v>
      </c>
      <c r="BY34">
        <f t="shared" si="118"/>
        <v>68.240971324181544</v>
      </c>
      <c r="BZ34">
        <f t="shared" si="119"/>
        <v>379.1736754708914</v>
      </c>
      <c r="CA34">
        <f t="shared" si="120"/>
        <v>4.3108897228973486E-2</v>
      </c>
      <c r="CB34">
        <f t="shared" si="121"/>
        <v>0</v>
      </c>
      <c r="CC34">
        <f t="shared" si="122"/>
        <v>1488.7157193800992</v>
      </c>
      <c r="CD34">
        <f t="shared" si="123"/>
        <v>0</v>
      </c>
      <c r="CE34" t="e">
        <f t="shared" si="124"/>
        <v>#DIV/0!</v>
      </c>
      <c r="CF34" t="e">
        <f t="shared" si="125"/>
        <v>#DIV/0!</v>
      </c>
    </row>
    <row r="35" spans="1:84" x14ac:dyDescent="0.35">
      <c r="A35" t="s">
        <v>176</v>
      </c>
      <c r="B35" s="1">
        <v>33</v>
      </c>
      <c r="C35" s="1" t="s">
        <v>117</v>
      </c>
      <c r="D35" s="1">
        <v>9291.0000301171094</v>
      </c>
      <c r="E35" s="1">
        <v>0</v>
      </c>
      <c r="F35">
        <f t="shared" ref="F35:F45" si="126">(AO35-AP35*(1000-AQ35)/(1000-AR35))*BH35</f>
        <v>19.400968676269116</v>
      </c>
      <c r="G35">
        <f t="shared" ref="G35:G45" si="127">IF(BS35&lt;&gt;0,1/(1/BS35-1/AK35),0)</f>
        <v>0.33590104524924747</v>
      </c>
      <c r="H35">
        <f t="shared" ref="H35:H45" si="128">((BV35-BI35/2)*AP35-F35)/(BV35+BI35/2)</f>
        <v>282.14875339805764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t="e">
        <f t="shared" ref="P35:P45" si="129">CB35/L35</f>
        <v>#DIV/0!</v>
      </c>
      <c r="Q35" t="e">
        <f t="shared" ref="Q35:Q45" si="130">CD35/N35</f>
        <v>#DIV/0!</v>
      </c>
      <c r="R35" t="e">
        <f t="shared" ref="R35:R45" si="131">(N35-O35)/N35</f>
        <v>#DIV/0!</v>
      </c>
      <c r="S35" s="1">
        <v>-1</v>
      </c>
      <c r="T35" s="1">
        <v>0.87</v>
      </c>
      <c r="U35" s="1">
        <v>0.92</v>
      </c>
      <c r="V35" s="1">
        <v>10.163480758666992</v>
      </c>
      <c r="W35">
        <f t="shared" ref="W35:W45" si="132">(V35*U35+(100-V35)*T35)/100</f>
        <v>0.87508174037933339</v>
      </c>
      <c r="X35">
        <f t="shared" ref="X35:X45" si="133">(F35-S35)/CC35</f>
        <v>1.3711694539703835E-2</v>
      </c>
      <c r="Y35" t="e">
        <f t="shared" ref="Y35:Y45" si="134">(N35-O35)/(N35-M35)</f>
        <v>#DIV/0!</v>
      </c>
      <c r="Z35" t="e">
        <f t="shared" ref="Z35:Z45" si="135">(L35-N35)/(L35-M35)</f>
        <v>#DIV/0!</v>
      </c>
      <c r="AA35" t="e">
        <f t="shared" ref="AA35:AA45" si="136">(L35-N35)/N35</f>
        <v>#DIV/0!</v>
      </c>
      <c r="AB35" s="1">
        <v>0</v>
      </c>
      <c r="AC35" s="1">
        <v>0.5</v>
      </c>
      <c r="AD35" t="e">
        <f t="shared" ref="AD35:AD45" si="137">R35*AC35*W35*AB35</f>
        <v>#DIV/0!</v>
      </c>
      <c r="AE35">
        <f t="shared" ref="AE35:AE45" si="138">BI35*1000</f>
        <v>5.0954154733988739</v>
      </c>
      <c r="AF35">
        <f t="shared" ref="AF35:AF45" si="139">(BN35-BT35)</f>
        <v>1.5032100918356979</v>
      </c>
      <c r="AG35">
        <f t="shared" ref="AG35:AG45" si="140">(AM35+BM35*E35)</f>
        <v>29.960723876953125</v>
      </c>
      <c r="AH35" s="1">
        <v>2</v>
      </c>
      <c r="AI35">
        <f t="shared" ref="AI35:AI45" si="141">(AH35*BB35+BC35)</f>
        <v>4.644859790802002</v>
      </c>
      <c r="AJ35" s="1">
        <v>1</v>
      </c>
      <c r="AK35">
        <f t="shared" ref="AK35:AK45" si="142">AI35*(AJ35+1)*(AJ35+1)/(AJ35*AJ35+1)</f>
        <v>9.2897195816040039</v>
      </c>
      <c r="AL35" s="1">
        <v>28.766403198242188</v>
      </c>
      <c r="AM35" s="3">
        <v>29.960723876953125</v>
      </c>
      <c r="AN35" s="1">
        <v>28.043693542480469</v>
      </c>
      <c r="AO35" s="1">
        <v>399.99893188476563</v>
      </c>
      <c r="AP35" s="1">
        <v>385.779296875</v>
      </c>
      <c r="AQ35" s="1">
        <v>24.418771743774414</v>
      </c>
      <c r="AR35" s="1">
        <v>27.715812683105469</v>
      </c>
      <c r="AS35" s="1">
        <v>61.010448455810547</v>
      </c>
      <c r="AT35" s="1">
        <v>69.250160217285156</v>
      </c>
      <c r="AU35" s="1">
        <v>300.52352905273438</v>
      </c>
      <c r="AV35" s="1">
        <v>1700.2431640625</v>
      </c>
      <c r="AW35" s="1">
        <v>0.13559599220752716</v>
      </c>
      <c r="AX35" s="1">
        <v>99.136100769042969</v>
      </c>
      <c r="AY35" s="1">
        <v>1.7874516248703003</v>
      </c>
      <c r="AZ35" s="1">
        <v>-0.22750465571880341</v>
      </c>
      <c r="BA35" s="1">
        <v>1</v>
      </c>
      <c r="BB35" s="1">
        <v>-1.355140209197998</v>
      </c>
      <c r="BC35" s="1">
        <v>7.355140209197998</v>
      </c>
      <c r="BD35" s="1">
        <v>1</v>
      </c>
      <c r="BE35" s="1">
        <v>0</v>
      </c>
      <c r="BF35" s="1">
        <v>0.15999999642372131</v>
      </c>
      <c r="BG35" s="1">
        <v>111115</v>
      </c>
      <c r="BH35">
        <f t="shared" ref="BH35:BH45" si="143">AU35*0.000001/(AH35*0.0001)</f>
        <v>1.5026176452636717</v>
      </c>
      <c r="BI35">
        <f t="shared" ref="BI35:BI45" si="144">(AR35-AQ35)/(1000-AR35)*BH35</f>
        <v>5.0954154733988738E-3</v>
      </c>
      <c r="BJ35">
        <f t="shared" ref="BJ35:BJ45" si="145">(AM35+273.15)</f>
        <v>303.1107238769531</v>
      </c>
      <c r="BK35">
        <f t="shared" ref="BK35:BK45" si="146">(AL35+273.15)</f>
        <v>301.91640319824216</v>
      </c>
      <c r="BL35">
        <f t="shared" ref="BL35:BL45" si="147">(AV35*BD35+AW35*BE35)*BF35</f>
        <v>272.03890016945661</v>
      </c>
      <c r="BM35">
        <f t="shared" ref="BM35:BM45" si="148">((BL35+0.00000010773*(BK35^4-BJ35^4))-BI35*44100)/(AI35*51.4+0.00000043092*BJ35^3)</f>
        <v>0.13193844180974326</v>
      </c>
      <c r="BN35">
        <f t="shared" ref="BN35:BN45" si="149">0.61365*EXP(17.502*AG35/(240.97+AG35))</f>
        <v>4.250847690883961</v>
      </c>
      <c r="BO35">
        <f t="shared" ref="BO35:BO45" si="150">BN35*1000/AX35</f>
        <v>42.878907460634814</v>
      </c>
      <c r="BP35">
        <f t="shared" ref="BP35:BP45" si="151">(BO35-AR35)</f>
        <v>15.163094777529345</v>
      </c>
      <c r="BQ35">
        <f t="shared" ref="BQ35:BQ45" si="152">IF(E35,AM35,(AL35+AM35)/2)</f>
        <v>29.363563537597656</v>
      </c>
      <c r="BR35">
        <f t="shared" ref="BR35:BR45" si="153">0.61365*EXP(17.502*BQ35/(240.97+BQ35))</f>
        <v>4.1071620159204834</v>
      </c>
      <c r="BS35">
        <f t="shared" ref="BS35:BS45" si="154">IF(BP35&lt;&gt;0,(1000-(BO35+AR35)/2)/BP35*BI35,0)</f>
        <v>0.32417925435664063</v>
      </c>
      <c r="BT35">
        <f t="shared" ref="BT35:BT45" si="155">AR35*AX35/1000</f>
        <v>2.7476375990482631</v>
      </c>
      <c r="BU35">
        <f t="shared" ref="BU35:BU45" si="156">(BR35-BT35)</f>
        <v>1.3595244168722203</v>
      </c>
      <c r="BV35">
        <f t="shared" ref="BV35:BV45" si="157">1/(1.6/G35+1.37/AK35)</f>
        <v>0.20363353727083044</v>
      </c>
      <c r="BW35">
        <f t="shared" ref="BW35:BW45" si="158">H35*AX35*0.001</f>
        <v>27.971127248729697</v>
      </c>
      <c r="BX35">
        <f t="shared" ref="BX35:BX45" si="159">H35/AP35</f>
        <v>0.73137349692842468</v>
      </c>
      <c r="BY35">
        <f t="shared" ref="BY35:BY45" si="160">(1-BI35*AX35/BN35/G35)*100</f>
        <v>64.622712159906186</v>
      </c>
      <c r="BZ35">
        <f t="shared" ref="BZ35:BZ45" si="161">(AP35-F35/(AK35/1.35))</f>
        <v>382.95991061873144</v>
      </c>
      <c r="CA35">
        <f t="shared" ref="CA35:CA45" si="162">F35*BY35/100/BZ35</f>
        <v>3.2738236552339844E-2</v>
      </c>
      <c r="CB35">
        <f t="shared" ref="CB35:CB45" si="163">(L35-K35)</f>
        <v>0</v>
      </c>
      <c r="CC35">
        <f t="shared" ref="CC35:CC45" si="164">AV35*W35</f>
        <v>1487.851747075877</v>
      </c>
      <c r="CD35">
        <f t="shared" ref="CD35:CD45" si="165">(N35-M35)</f>
        <v>0</v>
      </c>
      <c r="CE35" t="e">
        <f t="shared" ref="CE35:CE45" si="166">(N35-O35)/(N35-K35)</f>
        <v>#DIV/0!</v>
      </c>
      <c r="CF35" t="e">
        <f t="shared" ref="CF35:CF45" si="167">(L35-N35)/(L35-K35)</f>
        <v>#DIV/0!</v>
      </c>
    </row>
    <row r="36" spans="1:84" x14ac:dyDescent="0.35">
      <c r="A36" t="s">
        <v>176</v>
      </c>
      <c r="B36" s="1">
        <v>34</v>
      </c>
      <c r="C36" s="1" t="s">
        <v>118</v>
      </c>
      <c r="D36" s="1">
        <v>9513.0000301171094</v>
      </c>
      <c r="E36" s="1">
        <v>0</v>
      </c>
      <c r="F36">
        <f t="shared" si="126"/>
        <v>-5.3954017969292556</v>
      </c>
      <c r="G36">
        <f t="shared" si="127"/>
        <v>0.33123441019504202</v>
      </c>
      <c r="H36">
        <f t="shared" si="128"/>
        <v>59.603626443159264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t="e">
        <f t="shared" si="129"/>
        <v>#DIV/0!</v>
      </c>
      <c r="Q36" t="e">
        <f t="shared" si="130"/>
        <v>#DIV/0!</v>
      </c>
      <c r="R36" t="e">
        <f t="shared" si="131"/>
        <v>#DIV/0!</v>
      </c>
      <c r="S36" s="1">
        <v>-1</v>
      </c>
      <c r="T36" s="1">
        <v>0.87</v>
      </c>
      <c r="U36" s="1">
        <v>0.92</v>
      </c>
      <c r="V36" s="1">
        <v>10.163480758666992</v>
      </c>
      <c r="W36">
        <f t="shared" si="132"/>
        <v>0.87508174037933339</v>
      </c>
      <c r="X36">
        <f t="shared" si="133"/>
        <v>-2.9511878316067102E-3</v>
      </c>
      <c r="Y36" t="e">
        <f t="shared" si="134"/>
        <v>#DIV/0!</v>
      </c>
      <c r="Z36" t="e">
        <f t="shared" si="135"/>
        <v>#DIV/0!</v>
      </c>
      <c r="AA36" t="e">
        <f t="shared" si="136"/>
        <v>#DIV/0!</v>
      </c>
      <c r="AB36" s="1">
        <v>0</v>
      </c>
      <c r="AC36" s="1">
        <v>0.5</v>
      </c>
      <c r="AD36" t="e">
        <f t="shared" si="137"/>
        <v>#DIV/0!</v>
      </c>
      <c r="AE36">
        <f t="shared" si="138"/>
        <v>4.8945880569417071</v>
      </c>
      <c r="AF36">
        <f t="shared" si="139"/>
        <v>1.4641842203494364</v>
      </c>
      <c r="AG36">
        <f t="shared" si="140"/>
        <v>29.714704513549805</v>
      </c>
      <c r="AH36" s="1">
        <v>2</v>
      </c>
      <c r="AI36">
        <f t="shared" si="141"/>
        <v>4.644859790802002</v>
      </c>
      <c r="AJ36" s="1">
        <v>1</v>
      </c>
      <c r="AK36">
        <f t="shared" si="142"/>
        <v>9.2897195816040039</v>
      </c>
      <c r="AL36" s="1">
        <v>28.606241226196289</v>
      </c>
      <c r="AM36" s="3">
        <v>29.714704513549805</v>
      </c>
      <c r="AN36" s="1">
        <v>28.043367385864258</v>
      </c>
      <c r="AO36" s="1">
        <v>30.404439926147461</v>
      </c>
      <c r="AP36" s="1">
        <v>33.884815216064453</v>
      </c>
      <c r="AQ36" s="1">
        <v>24.339752197265625</v>
      </c>
      <c r="AR36" s="1">
        <v>27.507598876953125</v>
      </c>
      <c r="AS36" s="1">
        <v>61.380348205566406</v>
      </c>
      <c r="AT36" s="1">
        <v>69.368972778320313</v>
      </c>
      <c r="AU36" s="1">
        <v>300.51641845703125</v>
      </c>
      <c r="AV36" s="1">
        <v>1701.9747314453125</v>
      </c>
      <c r="AW36" s="1">
        <v>0.1813502162694931</v>
      </c>
      <c r="AX36" s="1">
        <v>99.134262084960938</v>
      </c>
      <c r="AY36" s="1">
        <v>0.54920434951782227</v>
      </c>
      <c r="AZ36" s="1">
        <v>-0.23159162700176239</v>
      </c>
      <c r="BA36" s="1">
        <v>1</v>
      </c>
      <c r="BB36" s="1">
        <v>-1.355140209197998</v>
      </c>
      <c r="BC36" s="1">
        <v>7.355140209197998</v>
      </c>
      <c r="BD36" s="1">
        <v>1</v>
      </c>
      <c r="BE36" s="1">
        <v>0</v>
      </c>
      <c r="BF36" s="1">
        <v>0.15999999642372131</v>
      </c>
      <c r="BG36" s="1">
        <v>111115</v>
      </c>
      <c r="BH36">
        <f t="shared" si="143"/>
        <v>1.5025820922851563</v>
      </c>
      <c r="BI36">
        <f t="shared" si="144"/>
        <v>4.8945880569417075E-3</v>
      </c>
      <c r="BJ36">
        <f t="shared" si="145"/>
        <v>302.86470451354978</v>
      </c>
      <c r="BK36">
        <f t="shared" si="146"/>
        <v>301.75624122619627</v>
      </c>
      <c r="BL36">
        <f t="shared" si="147"/>
        <v>272.31595094451404</v>
      </c>
      <c r="BM36">
        <f t="shared" si="148"/>
        <v>0.17257497569460126</v>
      </c>
      <c r="BN36">
        <f t="shared" si="149"/>
        <v>4.1911297367452844</v>
      </c>
      <c r="BO36">
        <f t="shared" si="150"/>
        <v>42.277308052723129</v>
      </c>
      <c r="BP36">
        <f t="shared" si="151"/>
        <v>14.769709175770004</v>
      </c>
      <c r="BQ36">
        <f t="shared" si="152"/>
        <v>29.160472869873047</v>
      </c>
      <c r="BR36">
        <f t="shared" si="153"/>
        <v>4.0592698536715801</v>
      </c>
      <c r="BS36">
        <f t="shared" si="154"/>
        <v>0.31983052710914639</v>
      </c>
      <c r="BT36">
        <f t="shared" si="155"/>
        <v>2.726945516395848</v>
      </c>
      <c r="BU36">
        <f t="shared" si="156"/>
        <v>1.3323243372757321</v>
      </c>
      <c r="BV36">
        <f t="shared" si="157"/>
        <v>0.20088829325371618</v>
      </c>
      <c r="BW36">
        <f t="shared" si="158"/>
        <v>5.9087615250302585</v>
      </c>
      <c r="BX36">
        <f t="shared" si="159"/>
        <v>1.7590069788812595</v>
      </c>
      <c r="BY36">
        <f t="shared" si="160"/>
        <v>65.047892075379238</v>
      </c>
      <c r="BZ36">
        <f t="shared" si="161"/>
        <v>34.668885430657177</v>
      </c>
      <c r="CA36">
        <f t="shared" si="162"/>
        <v>-0.10123184216346719</v>
      </c>
      <c r="CB36">
        <f t="shared" si="163"/>
        <v>0</v>
      </c>
      <c r="CC36">
        <f t="shared" si="164"/>
        <v>1489.3670100748127</v>
      </c>
      <c r="CD36">
        <f t="shared" si="165"/>
        <v>0</v>
      </c>
      <c r="CE36" t="e">
        <f t="shared" si="166"/>
        <v>#DIV/0!</v>
      </c>
      <c r="CF36" t="e">
        <f t="shared" si="167"/>
        <v>#DIV/0!</v>
      </c>
    </row>
    <row r="37" spans="1:84" x14ac:dyDescent="0.35">
      <c r="A37" t="s">
        <v>176</v>
      </c>
      <c r="B37" s="1">
        <v>35</v>
      </c>
      <c r="C37" s="1" t="s">
        <v>119</v>
      </c>
      <c r="D37" s="1">
        <v>9655.0000301171094</v>
      </c>
      <c r="E37" s="1">
        <v>0</v>
      </c>
      <c r="F37">
        <f t="shared" si="126"/>
        <v>-1.7095681694839522</v>
      </c>
      <c r="G37">
        <f t="shared" si="127"/>
        <v>0.33847536144424967</v>
      </c>
      <c r="H37">
        <f t="shared" si="128"/>
        <v>58.073638857692245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t="e">
        <f t="shared" si="129"/>
        <v>#DIV/0!</v>
      </c>
      <c r="Q37" t="e">
        <f t="shared" si="130"/>
        <v>#DIV/0!</v>
      </c>
      <c r="R37" t="e">
        <f t="shared" si="131"/>
        <v>#DIV/0!</v>
      </c>
      <c r="S37" s="1">
        <v>-1</v>
      </c>
      <c r="T37" s="1">
        <v>0.87</v>
      </c>
      <c r="U37" s="1">
        <v>0.92</v>
      </c>
      <c r="V37" s="1">
        <v>10.163480758666992</v>
      </c>
      <c r="W37">
        <f t="shared" si="132"/>
        <v>0.87508174037933339</v>
      </c>
      <c r="X37">
        <f t="shared" si="133"/>
        <v>-4.772807694732526E-4</v>
      </c>
      <c r="Y37" t="e">
        <f t="shared" si="134"/>
        <v>#DIV/0!</v>
      </c>
      <c r="Z37" t="e">
        <f t="shared" si="135"/>
        <v>#DIV/0!</v>
      </c>
      <c r="AA37" t="e">
        <f t="shared" si="136"/>
        <v>#DIV/0!</v>
      </c>
      <c r="AB37" s="1">
        <v>0</v>
      </c>
      <c r="AC37" s="1">
        <v>0.5</v>
      </c>
      <c r="AD37" t="e">
        <f t="shared" si="137"/>
        <v>#DIV/0!</v>
      </c>
      <c r="AE37">
        <f t="shared" si="138"/>
        <v>4.8832349347025685</v>
      </c>
      <c r="AF37">
        <f t="shared" si="139"/>
        <v>1.431009403904234</v>
      </c>
      <c r="AG37">
        <f t="shared" si="140"/>
        <v>29.537878036499023</v>
      </c>
      <c r="AH37" s="1">
        <v>2</v>
      </c>
      <c r="AI37">
        <f t="shared" si="141"/>
        <v>4.644859790802002</v>
      </c>
      <c r="AJ37" s="1">
        <v>1</v>
      </c>
      <c r="AK37">
        <f t="shared" si="142"/>
        <v>9.2897195816040039</v>
      </c>
      <c r="AL37" s="1">
        <v>28.552946090698242</v>
      </c>
      <c r="AM37" s="3">
        <v>29.537878036499023</v>
      </c>
      <c r="AN37" s="1">
        <v>28.044624328613281</v>
      </c>
      <c r="AO37" s="1">
        <v>50.067005157470703</v>
      </c>
      <c r="AP37" s="1">
        <v>51.038890838623047</v>
      </c>
      <c r="AQ37" s="1">
        <v>24.252862930297852</v>
      </c>
      <c r="AR37" s="1">
        <v>27.413677215576172</v>
      </c>
      <c r="AS37" s="1">
        <v>61.351287841796875</v>
      </c>
      <c r="AT37" s="1">
        <v>69.3470458984375</v>
      </c>
      <c r="AU37" s="1">
        <v>300.51544189453125</v>
      </c>
      <c r="AV37" s="1">
        <v>1698.9146728515625</v>
      </c>
      <c r="AW37" s="1">
        <v>0.14055013656616211</v>
      </c>
      <c r="AX37" s="1">
        <v>99.134857177734375</v>
      </c>
      <c r="AY37" s="1">
        <v>0.71631652116775513</v>
      </c>
      <c r="AZ37" s="1">
        <v>-0.2343212366104126</v>
      </c>
      <c r="BA37" s="1">
        <v>1</v>
      </c>
      <c r="BB37" s="1">
        <v>-1.355140209197998</v>
      </c>
      <c r="BC37" s="1">
        <v>7.355140209197998</v>
      </c>
      <c r="BD37" s="1">
        <v>1</v>
      </c>
      <c r="BE37" s="1">
        <v>0</v>
      </c>
      <c r="BF37" s="1">
        <v>0.15999999642372131</v>
      </c>
      <c r="BG37" s="1">
        <v>111115</v>
      </c>
      <c r="BH37">
        <f t="shared" si="143"/>
        <v>1.5025772094726562</v>
      </c>
      <c r="BI37">
        <f t="shared" si="144"/>
        <v>4.8832349347025681E-3</v>
      </c>
      <c r="BJ37">
        <f t="shared" si="145"/>
        <v>302.687878036499</v>
      </c>
      <c r="BK37">
        <f t="shared" si="146"/>
        <v>301.70294609069822</v>
      </c>
      <c r="BL37">
        <f t="shared" si="147"/>
        <v>271.82634158045767</v>
      </c>
      <c r="BM37">
        <f t="shared" si="148"/>
        <v>0.17855356212887491</v>
      </c>
      <c r="BN37">
        <f t="shared" si="149"/>
        <v>4.1486603793868886</v>
      </c>
      <c r="BO37">
        <f t="shared" si="150"/>
        <v>41.848654423831412</v>
      </c>
      <c r="BP37">
        <f t="shared" si="151"/>
        <v>14.434977208255241</v>
      </c>
      <c r="BQ37">
        <f t="shared" si="152"/>
        <v>29.045412063598633</v>
      </c>
      <c r="BR37">
        <f t="shared" si="153"/>
        <v>4.0323532669323132</v>
      </c>
      <c r="BS37">
        <f t="shared" si="154"/>
        <v>0.32657639481732925</v>
      </c>
      <c r="BT37">
        <f t="shared" si="155"/>
        <v>2.7176509754826546</v>
      </c>
      <c r="BU37">
        <f t="shared" si="156"/>
        <v>1.3147022914496587</v>
      </c>
      <c r="BV37">
        <f t="shared" si="157"/>
        <v>0.20514695155513107</v>
      </c>
      <c r="BW37">
        <f t="shared" si="158"/>
        <v>5.7571218939486464</v>
      </c>
      <c r="BX37">
        <f t="shared" si="159"/>
        <v>1.1378311304082207</v>
      </c>
      <c r="BY37">
        <f t="shared" si="160"/>
        <v>65.525413983999982</v>
      </c>
      <c r="BZ37">
        <f t="shared" si="161"/>
        <v>51.287328588388242</v>
      </c>
      <c r="CA37">
        <f t="shared" si="162"/>
        <v>-2.1841683925153208E-2</v>
      </c>
      <c r="CB37">
        <f t="shared" si="163"/>
        <v>0</v>
      </c>
      <c r="CC37">
        <f t="shared" si="164"/>
        <v>1486.6892086749313</v>
      </c>
      <c r="CD37">
        <f t="shared" si="165"/>
        <v>0</v>
      </c>
      <c r="CE37" t="e">
        <f t="shared" si="166"/>
        <v>#DIV/0!</v>
      </c>
      <c r="CF37" t="e">
        <f t="shared" si="167"/>
        <v>#DIV/0!</v>
      </c>
    </row>
    <row r="38" spans="1:84" x14ac:dyDescent="0.35">
      <c r="A38" t="s">
        <v>176</v>
      </c>
      <c r="B38" s="1">
        <v>36</v>
      </c>
      <c r="C38" s="1" t="s">
        <v>120</v>
      </c>
      <c r="D38" s="1">
        <v>9807.0000301171094</v>
      </c>
      <c r="E38" s="1">
        <v>0</v>
      </c>
      <c r="F38">
        <f t="shared" si="126"/>
        <v>1.902954733550555</v>
      </c>
      <c r="G38">
        <f t="shared" si="127"/>
        <v>0.34947964699495471</v>
      </c>
      <c r="H38">
        <f t="shared" si="128"/>
        <v>87.364910779003409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t="e">
        <f t="shared" si="129"/>
        <v>#DIV/0!</v>
      </c>
      <c r="Q38" t="e">
        <f t="shared" si="130"/>
        <v>#DIV/0!</v>
      </c>
      <c r="R38" t="e">
        <f t="shared" si="131"/>
        <v>#DIV/0!</v>
      </c>
      <c r="S38" s="1">
        <v>-1</v>
      </c>
      <c r="T38" s="1">
        <v>0.87</v>
      </c>
      <c r="U38" s="1">
        <v>0.92</v>
      </c>
      <c r="V38" s="1">
        <v>10.163480758666992</v>
      </c>
      <c r="W38">
        <f t="shared" si="132"/>
        <v>0.87508174037933339</v>
      </c>
      <c r="X38">
        <f t="shared" si="133"/>
        <v>1.9522663757322691E-3</v>
      </c>
      <c r="Y38" t="e">
        <f t="shared" si="134"/>
        <v>#DIV/0!</v>
      </c>
      <c r="Z38" t="e">
        <f t="shared" si="135"/>
        <v>#DIV/0!</v>
      </c>
      <c r="AA38" t="e">
        <f t="shared" si="136"/>
        <v>#DIV/0!</v>
      </c>
      <c r="AB38" s="1">
        <v>0</v>
      </c>
      <c r="AC38" s="1">
        <v>0.5</v>
      </c>
      <c r="AD38" t="e">
        <f t="shared" si="137"/>
        <v>#DIV/0!</v>
      </c>
      <c r="AE38">
        <f t="shared" si="138"/>
        <v>4.9570033953105233</v>
      </c>
      <c r="AF38">
        <f t="shared" si="139"/>
        <v>1.4088599638404329</v>
      </c>
      <c r="AG38">
        <f t="shared" si="140"/>
        <v>29.383710861206055</v>
      </c>
      <c r="AH38" s="1">
        <v>2</v>
      </c>
      <c r="AI38">
        <f t="shared" si="141"/>
        <v>4.644859790802002</v>
      </c>
      <c r="AJ38" s="1">
        <v>1</v>
      </c>
      <c r="AK38">
        <f t="shared" si="142"/>
        <v>9.2897195816040039</v>
      </c>
      <c r="AL38" s="1">
        <v>28.504804611206055</v>
      </c>
      <c r="AM38" s="3">
        <v>29.383710861206055</v>
      </c>
      <c r="AN38" s="1">
        <v>28.04823112487793</v>
      </c>
      <c r="AO38" s="1">
        <v>100.12664794921875</v>
      </c>
      <c r="AP38" s="1">
        <v>98.535110473632813</v>
      </c>
      <c r="AQ38" s="1">
        <v>24.057863235473633</v>
      </c>
      <c r="AR38" s="1">
        <v>27.266929626464844</v>
      </c>
      <c r="AS38" s="1">
        <v>61.029121398925781</v>
      </c>
      <c r="AT38" s="1">
        <v>69.169029235839844</v>
      </c>
      <c r="AU38" s="1">
        <v>300.51364135742188</v>
      </c>
      <c r="AV38" s="1">
        <v>1699.2315673828125</v>
      </c>
      <c r="AW38" s="1">
        <v>0.16211971640586853</v>
      </c>
      <c r="AX38" s="1">
        <v>99.134002685546875</v>
      </c>
      <c r="AY38" s="1">
        <v>0.99618715047836304</v>
      </c>
      <c r="AZ38" s="1">
        <v>-0.23677942156791687</v>
      </c>
      <c r="BA38" s="1">
        <v>1</v>
      </c>
      <c r="BB38" s="1">
        <v>-1.355140209197998</v>
      </c>
      <c r="BC38" s="1">
        <v>7.355140209197998</v>
      </c>
      <c r="BD38" s="1">
        <v>1</v>
      </c>
      <c r="BE38" s="1">
        <v>0</v>
      </c>
      <c r="BF38" s="1">
        <v>0.15999999642372131</v>
      </c>
      <c r="BG38" s="1">
        <v>111115</v>
      </c>
      <c r="BH38">
        <f t="shared" si="143"/>
        <v>1.5025682067871091</v>
      </c>
      <c r="BI38">
        <f t="shared" si="144"/>
        <v>4.9570033953105237E-3</v>
      </c>
      <c r="BJ38">
        <f t="shared" si="145"/>
        <v>302.53371086120603</v>
      </c>
      <c r="BK38">
        <f t="shared" si="146"/>
        <v>301.65480461120603</v>
      </c>
      <c r="BL38">
        <f t="shared" si="147"/>
        <v>271.87704470432436</v>
      </c>
      <c r="BM38">
        <f t="shared" si="148"/>
        <v>0.17086300559944878</v>
      </c>
      <c r="BN38">
        <f t="shared" si="149"/>
        <v>4.1119398386570163</v>
      </c>
      <c r="BO38">
        <f t="shared" si="150"/>
        <v>41.478601965665533</v>
      </c>
      <c r="BP38">
        <f t="shared" si="151"/>
        <v>14.211672339200689</v>
      </c>
      <c r="BQ38">
        <f t="shared" si="152"/>
        <v>28.944257736206055</v>
      </c>
      <c r="BR38">
        <f t="shared" si="153"/>
        <v>4.008818556964151</v>
      </c>
      <c r="BS38">
        <f t="shared" si="154"/>
        <v>0.33680888246698981</v>
      </c>
      <c r="BT38">
        <f t="shared" si="155"/>
        <v>2.7030798748165834</v>
      </c>
      <c r="BU38">
        <f t="shared" si="156"/>
        <v>1.3057386821475676</v>
      </c>
      <c r="BV38">
        <f t="shared" si="157"/>
        <v>0.21160841492885971</v>
      </c>
      <c r="BW38">
        <f t="shared" si="158"/>
        <v>8.6608332997882869</v>
      </c>
      <c r="BX38">
        <f t="shared" si="159"/>
        <v>0.88663736569698715</v>
      </c>
      <c r="BY38">
        <f t="shared" si="160"/>
        <v>65.804164602799091</v>
      </c>
      <c r="BZ38">
        <f t="shared" si="161"/>
        <v>98.258569414699181</v>
      </c>
      <c r="CA38">
        <f t="shared" si="162"/>
        <v>1.2744165446754767E-2</v>
      </c>
      <c r="CB38">
        <f t="shared" si="163"/>
        <v>0</v>
      </c>
      <c r="CC38">
        <f t="shared" si="164"/>
        <v>1486.9665172928542</v>
      </c>
      <c r="CD38">
        <f t="shared" si="165"/>
        <v>0</v>
      </c>
      <c r="CE38" t="e">
        <f t="shared" si="166"/>
        <v>#DIV/0!</v>
      </c>
      <c r="CF38" t="e">
        <f t="shared" si="167"/>
        <v>#DIV/0!</v>
      </c>
    </row>
    <row r="39" spans="1:84" x14ac:dyDescent="0.35">
      <c r="A39" t="s">
        <v>176</v>
      </c>
      <c r="B39" s="1">
        <v>37</v>
      </c>
      <c r="C39" s="1" t="s">
        <v>121</v>
      </c>
      <c r="D39" s="1">
        <v>9949.0000301171094</v>
      </c>
      <c r="E39" s="1">
        <v>0</v>
      </c>
      <c r="F39">
        <f t="shared" si="126"/>
        <v>8.0882608577146513</v>
      </c>
      <c r="G39">
        <f t="shared" si="127"/>
        <v>0.36103879978824738</v>
      </c>
      <c r="H39">
        <f t="shared" si="128"/>
        <v>152.80348649821849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t="e">
        <f t="shared" si="129"/>
        <v>#DIV/0!</v>
      </c>
      <c r="Q39" t="e">
        <f t="shared" si="130"/>
        <v>#DIV/0!</v>
      </c>
      <c r="R39" t="e">
        <f t="shared" si="131"/>
        <v>#DIV/0!</v>
      </c>
      <c r="S39" s="1">
        <v>-1</v>
      </c>
      <c r="T39" s="1">
        <v>0.87</v>
      </c>
      <c r="U39" s="1">
        <v>0.92</v>
      </c>
      <c r="V39" s="1">
        <v>10.163480758666992</v>
      </c>
      <c r="W39">
        <f t="shared" si="132"/>
        <v>0.87508174037933339</v>
      </c>
      <c r="X39">
        <f t="shared" si="133"/>
        <v>6.1129677875274057E-3</v>
      </c>
      <c r="Y39" t="e">
        <f t="shared" si="134"/>
        <v>#DIV/0!</v>
      </c>
      <c r="Z39" t="e">
        <f t="shared" si="135"/>
        <v>#DIV/0!</v>
      </c>
      <c r="AA39" t="e">
        <f t="shared" si="136"/>
        <v>#DIV/0!</v>
      </c>
      <c r="AB39" s="1">
        <v>0</v>
      </c>
      <c r="AC39" s="1">
        <v>0.5</v>
      </c>
      <c r="AD39" t="e">
        <f t="shared" si="137"/>
        <v>#DIV/0!</v>
      </c>
      <c r="AE39">
        <f t="shared" si="138"/>
        <v>5.0566938154237482</v>
      </c>
      <c r="AF39">
        <f t="shared" si="139"/>
        <v>1.3929164866917119</v>
      </c>
      <c r="AG39">
        <f t="shared" si="140"/>
        <v>29.336301803588867</v>
      </c>
      <c r="AH39" s="1">
        <v>2</v>
      </c>
      <c r="AI39">
        <f t="shared" si="141"/>
        <v>4.644859790802002</v>
      </c>
      <c r="AJ39" s="1">
        <v>1</v>
      </c>
      <c r="AK39">
        <f t="shared" si="142"/>
        <v>9.2897195816040039</v>
      </c>
      <c r="AL39" s="1">
        <v>28.51689338684082</v>
      </c>
      <c r="AM39" s="3">
        <v>29.336301803588867</v>
      </c>
      <c r="AN39" s="1">
        <v>28.047908782958984</v>
      </c>
      <c r="AO39" s="1">
        <v>199.88934326171875</v>
      </c>
      <c r="AP39" s="1">
        <v>193.85417175292969</v>
      </c>
      <c r="AQ39" s="1">
        <v>24.040679931640625</v>
      </c>
      <c r="AR39" s="1">
        <v>27.314029693603516</v>
      </c>
      <c r="AS39" s="1">
        <v>60.943660736083984</v>
      </c>
      <c r="AT39" s="1">
        <v>69.240348815917969</v>
      </c>
      <c r="AU39" s="1">
        <v>300.52243041992188</v>
      </c>
      <c r="AV39" s="1">
        <v>1698.9478759765625</v>
      </c>
      <c r="AW39" s="1">
        <v>8.3176933228969574E-2</v>
      </c>
      <c r="AX39" s="1">
        <v>99.13543701171875</v>
      </c>
      <c r="AY39" s="1">
        <v>1.382107138633728</v>
      </c>
      <c r="AZ39" s="1">
        <v>-0.23660700023174286</v>
      </c>
      <c r="BA39" s="1">
        <v>1</v>
      </c>
      <c r="BB39" s="1">
        <v>-1.355140209197998</v>
      </c>
      <c r="BC39" s="1">
        <v>7.355140209197998</v>
      </c>
      <c r="BD39" s="1">
        <v>1</v>
      </c>
      <c r="BE39" s="1">
        <v>0</v>
      </c>
      <c r="BF39" s="1">
        <v>0.15999999642372131</v>
      </c>
      <c r="BG39" s="1">
        <v>111115</v>
      </c>
      <c r="BH39">
        <f t="shared" si="143"/>
        <v>1.5026121520996094</v>
      </c>
      <c r="BI39">
        <f t="shared" si="144"/>
        <v>5.0566938154237486E-3</v>
      </c>
      <c r="BJ39">
        <f t="shared" si="145"/>
        <v>302.48630180358884</v>
      </c>
      <c r="BK39">
        <f t="shared" si="146"/>
        <v>301.6668933868408</v>
      </c>
      <c r="BL39">
        <f t="shared" si="147"/>
        <v>271.83165408033892</v>
      </c>
      <c r="BM39">
        <f t="shared" si="148"/>
        <v>0.15597415821953439</v>
      </c>
      <c r="BN39">
        <f t="shared" si="149"/>
        <v>4.1007047569181587</v>
      </c>
      <c r="BO39">
        <f t="shared" si="150"/>
        <v>41.364671206658585</v>
      </c>
      <c r="BP39">
        <f t="shared" si="151"/>
        <v>14.050641513055069</v>
      </c>
      <c r="BQ39">
        <f t="shared" si="152"/>
        <v>28.926597595214844</v>
      </c>
      <c r="BR39">
        <f t="shared" si="153"/>
        <v>4.0047220283266327</v>
      </c>
      <c r="BS39">
        <f t="shared" si="154"/>
        <v>0.34753219131239271</v>
      </c>
      <c r="BT39">
        <f t="shared" si="155"/>
        <v>2.7077882702264469</v>
      </c>
      <c r="BU39">
        <f t="shared" si="156"/>
        <v>1.2969337581001859</v>
      </c>
      <c r="BV39">
        <f t="shared" si="157"/>
        <v>0.21838202262311171</v>
      </c>
      <c r="BW39">
        <f t="shared" si="158"/>
        <v>15.148240410915156</v>
      </c>
      <c r="BX39">
        <f t="shared" si="159"/>
        <v>0.78823935083000962</v>
      </c>
      <c r="BY39">
        <f t="shared" si="160"/>
        <v>66.140292324675372</v>
      </c>
      <c r="BZ39">
        <f t="shared" si="161"/>
        <v>192.67877005624797</v>
      </c>
      <c r="CA39">
        <f t="shared" si="162"/>
        <v>2.7764342556852929E-2</v>
      </c>
      <c r="CB39">
        <f t="shared" si="163"/>
        <v>0</v>
      </c>
      <c r="CC39">
        <f t="shared" si="164"/>
        <v>1486.7182641233421</v>
      </c>
      <c r="CD39">
        <f t="shared" si="165"/>
        <v>0</v>
      </c>
      <c r="CE39" t="e">
        <f t="shared" si="166"/>
        <v>#DIV/0!</v>
      </c>
      <c r="CF39" t="e">
        <f t="shared" si="167"/>
        <v>#DIV/0!</v>
      </c>
    </row>
    <row r="40" spans="1:84" x14ac:dyDescent="0.35">
      <c r="A40" t="s">
        <v>176</v>
      </c>
      <c r="B40" s="1">
        <v>38</v>
      </c>
      <c r="C40" s="1" t="s">
        <v>122</v>
      </c>
      <c r="D40" s="1">
        <v>10133.000030117109</v>
      </c>
      <c r="E40" s="1">
        <v>0</v>
      </c>
      <c r="F40">
        <f t="shared" si="126"/>
        <v>27.847013875249221</v>
      </c>
      <c r="G40">
        <f t="shared" si="127"/>
        <v>0.37478645031810587</v>
      </c>
      <c r="H40">
        <f t="shared" si="128"/>
        <v>444.89815991637181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t="e">
        <f t="shared" si="129"/>
        <v>#DIV/0!</v>
      </c>
      <c r="Q40" t="e">
        <f t="shared" si="130"/>
        <v>#DIV/0!</v>
      </c>
      <c r="R40" t="e">
        <f t="shared" si="131"/>
        <v>#DIV/0!</v>
      </c>
      <c r="S40" s="1">
        <v>-1</v>
      </c>
      <c r="T40" s="1">
        <v>0.87</v>
      </c>
      <c r="U40" s="1">
        <v>0.92</v>
      </c>
      <c r="V40" s="1">
        <v>10.163480758666992</v>
      </c>
      <c r="W40">
        <f t="shared" si="132"/>
        <v>0.87508174037933339</v>
      </c>
      <c r="X40">
        <f t="shared" si="133"/>
        <v>1.9404907118189117E-2</v>
      </c>
      <c r="Y40" t="e">
        <f t="shared" si="134"/>
        <v>#DIV/0!</v>
      </c>
      <c r="Z40" t="e">
        <f t="shared" si="135"/>
        <v>#DIV/0!</v>
      </c>
      <c r="AA40" t="e">
        <f t="shared" si="136"/>
        <v>#DIV/0!</v>
      </c>
      <c r="AB40" s="1">
        <v>0</v>
      </c>
      <c r="AC40" s="1">
        <v>0.5</v>
      </c>
      <c r="AD40" t="e">
        <f t="shared" si="137"/>
        <v>#DIV/0!</v>
      </c>
      <c r="AE40">
        <f t="shared" si="138"/>
        <v>5.1450749411125569</v>
      </c>
      <c r="AF40">
        <f t="shared" si="139"/>
        <v>1.3671758123634059</v>
      </c>
      <c r="AG40">
        <f t="shared" si="140"/>
        <v>29.311008453369141</v>
      </c>
      <c r="AH40" s="1">
        <v>2</v>
      </c>
      <c r="AI40">
        <f t="shared" si="141"/>
        <v>4.644859790802002</v>
      </c>
      <c r="AJ40" s="1">
        <v>1</v>
      </c>
      <c r="AK40">
        <f t="shared" si="142"/>
        <v>9.2897195816040039</v>
      </c>
      <c r="AL40" s="1">
        <v>28.557727813720703</v>
      </c>
      <c r="AM40" s="3">
        <v>29.311008453369141</v>
      </c>
      <c r="AN40" s="1">
        <v>28.043445587158203</v>
      </c>
      <c r="AO40" s="1">
        <v>600.043701171875</v>
      </c>
      <c r="AP40" s="1">
        <v>579.52581787109375</v>
      </c>
      <c r="AQ40" s="1">
        <v>24.182205200195313</v>
      </c>
      <c r="AR40" s="1">
        <v>27.512271881103516</v>
      </c>
      <c r="AS40" s="1">
        <v>61.157699584960938</v>
      </c>
      <c r="AT40" s="1">
        <v>69.578941345214844</v>
      </c>
      <c r="AU40" s="1">
        <v>300.50582885742188</v>
      </c>
      <c r="AV40" s="1">
        <v>1698.7938232421875</v>
      </c>
      <c r="AW40" s="1">
        <v>0.13217431306838989</v>
      </c>
      <c r="AX40" s="1">
        <v>99.139244079589844</v>
      </c>
      <c r="AY40" s="1">
        <v>1.7655513286590576</v>
      </c>
      <c r="AZ40" s="1">
        <v>-0.23775418102741241</v>
      </c>
      <c r="BA40" s="1">
        <v>1</v>
      </c>
      <c r="BB40" s="1">
        <v>-1.355140209197998</v>
      </c>
      <c r="BC40" s="1">
        <v>7.355140209197998</v>
      </c>
      <c r="BD40" s="1">
        <v>1</v>
      </c>
      <c r="BE40" s="1">
        <v>0</v>
      </c>
      <c r="BF40" s="1">
        <v>0.15999999642372131</v>
      </c>
      <c r="BG40" s="1">
        <v>111115</v>
      </c>
      <c r="BH40">
        <f t="shared" si="143"/>
        <v>1.5025291442871092</v>
      </c>
      <c r="BI40">
        <f t="shared" si="144"/>
        <v>5.1450749411125572E-3</v>
      </c>
      <c r="BJ40">
        <f t="shared" si="145"/>
        <v>302.46100845336912</v>
      </c>
      <c r="BK40">
        <f t="shared" si="146"/>
        <v>301.70772781372068</v>
      </c>
      <c r="BL40">
        <f t="shared" si="147"/>
        <v>271.80700564338986</v>
      </c>
      <c r="BM40">
        <f t="shared" si="148"/>
        <v>0.14345965526777285</v>
      </c>
      <c r="BN40">
        <f t="shared" si="149"/>
        <v>4.0947216495681635</v>
      </c>
      <c r="BO40">
        <f t="shared" si="150"/>
        <v>41.302732208457087</v>
      </c>
      <c r="BP40">
        <f t="shared" si="151"/>
        <v>13.790460327353571</v>
      </c>
      <c r="BQ40">
        <f t="shared" si="152"/>
        <v>28.934368133544922</v>
      </c>
      <c r="BR40">
        <f t="shared" si="153"/>
        <v>4.00652406867703</v>
      </c>
      <c r="BS40">
        <f t="shared" si="154"/>
        <v>0.360252351743581</v>
      </c>
      <c r="BT40">
        <f t="shared" si="155"/>
        <v>2.7275458372047576</v>
      </c>
      <c r="BU40">
        <f t="shared" si="156"/>
        <v>1.2789782314722724</v>
      </c>
      <c r="BV40">
        <f t="shared" si="157"/>
        <v>0.22641991554287924</v>
      </c>
      <c r="BW40">
        <f t="shared" si="158"/>
        <v>44.106867266509582</v>
      </c>
      <c r="BX40">
        <f t="shared" si="159"/>
        <v>0.76769342486020575</v>
      </c>
      <c r="BY40">
        <f t="shared" si="160"/>
        <v>66.762447069143889</v>
      </c>
      <c r="BZ40">
        <f t="shared" si="161"/>
        <v>575.4790360063289</v>
      </c>
      <c r="CA40">
        <f t="shared" si="162"/>
        <v>3.2305864741519363E-2</v>
      </c>
      <c r="CB40">
        <f t="shared" si="163"/>
        <v>0</v>
      </c>
      <c r="CC40">
        <f t="shared" si="164"/>
        <v>1486.5834553884351</v>
      </c>
      <c r="CD40">
        <f t="shared" si="165"/>
        <v>0</v>
      </c>
      <c r="CE40" t="e">
        <f t="shared" si="166"/>
        <v>#DIV/0!</v>
      </c>
      <c r="CF40" t="e">
        <f t="shared" si="167"/>
        <v>#DIV/0!</v>
      </c>
    </row>
    <row r="41" spans="1:84" x14ac:dyDescent="0.35">
      <c r="A41" t="s">
        <v>176</v>
      </c>
      <c r="B41" s="1">
        <v>39</v>
      </c>
      <c r="C41" s="1" t="s">
        <v>123</v>
      </c>
      <c r="D41" s="1">
        <v>10277.000030117109</v>
      </c>
      <c r="E41" s="1">
        <v>0</v>
      </c>
      <c r="F41">
        <f t="shared" si="126"/>
        <v>33.172332881282472</v>
      </c>
      <c r="G41">
        <f t="shared" si="127"/>
        <v>0.3884657090064631</v>
      </c>
      <c r="H41">
        <f t="shared" si="128"/>
        <v>715.51000973326347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t="e">
        <f t="shared" si="129"/>
        <v>#DIV/0!</v>
      </c>
      <c r="Q41" t="e">
        <f t="shared" si="130"/>
        <v>#DIV/0!</v>
      </c>
      <c r="R41" t="e">
        <f t="shared" si="131"/>
        <v>#DIV/0!</v>
      </c>
      <c r="S41" s="1">
        <v>-1</v>
      </c>
      <c r="T41" s="1">
        <v>0.87</v>
      </c>
      <c r="U41" s="1">
        <v>0.92</v>
      </c>
      <c r="V41" s="1">
        <v>10.163480758666992</v>
      </c>
      <c r="W41">
        <f t="shared" si="132"/>
        <v>0.87508174037933339</v>
      </c>
      <c r="X41">
        <f t="shared" si="133"/>
        <v>2.2992247751662979E-2</v>
      </c>
      <c r="Y41" t="e">
        <f t="shared" si="134"/>
        <v>#DIV/0!</v>
      </c>
      <c r="Z41" t="e">
        <f t="shared" si="135"/>
        <v>#DIV/0!</v>
      </c>
      <c r="AA41" t="e">
        <f t="shared" si="136"/>
        <v>#DIV/0!</v>
      </c>
      <c r="AB41" s="1">
        <v>0</v>
      </c>
      <c r="AC41" s="1">
        <v>0.5</v>
      </c>
      <c r="AD41" t="e">
        <f t="shared" si="137"/>
        <v>#DIV/0!</v>
      </c>
      <c r="AE41">
        <f t="shared" si="138"/>
        <v>5.2427529175009795</v>
      </c>
      <c r="AF41">
        <f t="shared" si="139"/>
        <v>1.3458150047238098</v>
      </c>
      <c r="AG41">
        <f t="shared" si="140"/>
        <v>29.287586212158203</v>
      </c>
      <c r="AH41" s="1">
        <v>2</v>
      </c>
      <c r="AI41">
        <f t="shared" si="141"/>
        <v>4.644859790802002</v>
      </c>
      <c r="AJ41" s="1">
        <v>1</v>
      </c>
      <c r="AK41">
        <f t="shared" si="142"/>
        <v>9.2897195816040039</v>
      </c>
      <c r="AL41" s="1">
        <v>28.568859100341797</v>
      </c>
      <c r="AM41" s="3">
        <v>29.287586212158203</v>
      </c>
      <c r="AN41" s="1">
        <v>28.045665740966797</v>
      </c>
      <c r="AO41" s="1">
        <v>899.94647216796875</v>
      </c>
      <c r="AP41" s="1">
        <v>874.8165283203125</v>
      </c>
      <c r="AQ41" s="1">
        <v>24.28099250793457</v>
      </c>
      <c r="AR41" s="1">
        <v>27.673688888549805</v>
      </c>
      <c r="AS41" s="1">
        <v>61.363727569580078</v>
      </c>
      <c r="AT41" s="1">
        <v>69.938522338867188</v>
      </c>
      <c r="AU41" s="1">
        <v>300.50827026367188</v>
      </c>
      <c r="AV41" s="1">
        <v>1698.41796875</v>
      </c>
      <c r="AW41" s="1">
        <v>7.3585048317909241E-2</v>
      </c>
      <c r="AX41" s="1">
        <v>99.132896423339844</v>
      </c>
      <c r="AY41" s="1">
        <v>1.4990962743759155</v>
      </c>
      <c r="AZ41" s="1">
        <v>-0.23838198184967041</v>
      </c>
      <c r="BA41" s="1">
        <v>1</v>
      </c>
      <c r="BB41" s="1">
        <v>-1.355140209197998</v>
      </c>
      <c r="BC41" s="1">
        <v>7.355140209197998</v>
      </c>
      <c r="BD41" s="1">
        <v>1</v>
      </c>
      <c r="BE41" s="1">
        <v>0</v>
      </c>
      <c r="BF41" s="1">
        <v>0.15999999642372131</v>
      </c>
      <c r="BG41" s="1">
        <v>111115</v>
      </c>
      <c r="BH41">
        <f t="shared" si="143"/>
        <v>1.5025413513183592</v>
      </c>
      <c r="BI41">
        <f t="shared" si="144"/>
        <v>5.2427529175009795E-3</v>
      </c>
      <c r="BJ41">
        <f t="shared" si="145"/>
        <v>302.43758621215818</v>
      </c>
      <c r="BK41">
        <f t="shared" si="146"/>
        <v>301.71885910034177</v>
      </c>
      <c r="BL41">
        <f t="shared" si="147"/>
        <v>271.74686892598402</v>
      </c>
      <c r="BM41">
        <f t="shared" si="148"/>
        <v>0.12767632724025824</v>
      </c>
      <c r="BN41">
        <f t="shared" si="149"/>
        <v>4.0891879389641481</v>
      </c>
      <c r="BO41">
        <f t="shared" si="150"/>
        <v>41.249555763019046</v>
      </c>
      <c r="BP41">
        <f t="shared" si="151"/>
        <v>13.575866874469241</v>
      </c>
      <c r="BQ41">
        <f t="shared" si="152"/>
        <v>28.92822265625</v>
      </c>
      <c r="BR41">
        <f t="shared" si="153"/>
        <v>4.0050988325025383</v>
      </c>
      <c r="BS41">
        <f t="shared" si="154"/>
        <v>0.37287336369144841</v>
      </c>
      <c r="BT41">
        <f t="shared" si="155"/>
        <v>2.7433729342403383</v>
      </c>
      <c r="BU41">
        <f t="shared" si="156"/>
        <v>1.2617258982621999</v>
      </c>
      <c r="BV41">
        <f t="shared" si="157"/>
        <v>0.23439830184637511</v>
      </c>
      <c r="BW41">
        <f t="shared" si="158"/>
        <v>70.930579684750498</v>
      </c>
      <c r="BX41">
        <f t="shared" si="159"/>
        <v>0.81789722366937356</v>
      </c>
      <c r="BY41">
        <f t="shared" si="160"/>
        <v>67.281948895677175</v>
      </c>
      <c r="BZ41">
        <f t="shared" si="161"/>
        <v>869.99586080754796</v>
      </c>
      <c r="CA41">
        <f t="shared" si="162"/>
        <v>2.5654135912751869E-2</v>
      </c>
      <c r="CB41">
        <f t="shared" si="163"/>
        <v>0</v>
      </c>
      <c r="CC41">
        <f t="shared" si="164"/>
        <v>1486.2545519852822</v>
      </c>
      <c r="CD41">
        <f t="shared" si="165"/>
        <v>0</v>
      </c>
      <c r="CE41" t="e">
        <f t="shared" si="166"/>
        <v>#DIV/0!</v>
      </c>
      <c r="CF41" t="e">
        <f t="shared" si="167"/>
        <v>#DIV/0!</v>
      </c>
    </row>
    <row r="42" spans="1:84" x14ac:dyDescent="0.35">
      <c r="A42" t="s">
        <v>176</v>
      </c>
      <c r="B42" s="1">
        <v>40</v>
      </c>
      <c r="C42" s="1" t="s">
        <v>124</v>
      </c>
      <c r="D42" s="1">
        <v>10427.000030117109</v>
      </c>
      <c r="E42" s="1">
        <v>0</v>
      </c>
      <c r="F42">
        <f t="shared" si="126"/>
        <v>35.978210887039694</v>
      </c>
      <c r="G42">
        <f t="shared" si="127"/>
        <v>0.39398101511360117</v>
      </c>
      <c r="H42">
        <f t="shared" si="128"/>
        <v>996.60401250703626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t="e">
        <f t="shared" si="129"/>
        <v>#DIV/0!</v>
      </c>
      <c r="Q42" t="e">
        <f t="shared" si="130"/>
        <v>#DIV/0!</v>
      </c>
      <c r="R42" t="e">
        <f t="shared" si="131"/>
        <v>#DIV/0!</v>
      </c>
      <c r="S42" s="1">
        <v>-1</v>
      </c>
      <c r="T42" s="1">
        <v>0.87</v>
      </c>
      <c r="U42" s="1">
        <v>0.92</v>
      </c>
      <c r="V42" s="1">
        <v>10.163480758666992</v>
      </c>
      <c r="W42">
        <f t="shared" si="132"/>
        <v>0.87508174037933339</v>
      </c>
      <c r="X42">
        <f t="shared" si="133"/>
        <v>2.4874034889776773E-2</v>
      </c>
      <c r="Y42" t="e">
        <f t="shared" si="134"/>
        <v>#DIV/0!</v>
      </c>
      <c r="Z42" t="e">
        <f t="shared" si="135"/>
        <v>#DIV/0!</v>
      </c>
      <c r="AA42" t="e">
        <f t="shared" si="136"/>
        <v>#DIV/0!</v>
      </c>
      <c r="AB42" s="1">
        <v>0</v>
      </c>
      <c r="AC42" s="1">
        <v>0.5</v>
      </c>
      <c r="AD42" t="e">
        <f t="shared" si="137"/>
        <v>#DIV/0!</v>
      </c>
      <c r="AE42">
        <f t="shared" si="138"/>
        <v>5.2761722589688436</v>
      </c>
      <c r="AF42">
        <f t="shared" si="139"/>
        <v>1.3361472254288316</v>
      </c>
      <c r="AG42">
        <f t="shared" si="140"/>
        <v>29.248336791992188</v>
      </c>
      <c r="AH42" s="1">
        <v>2</v>
      </c>
      <c r="AI42">
        <f t="shared" si="141"/>
        <v>4.644859790802002</v>
      </c>
      <c r="AJ42" s="1">
        <v>1</v>
      </c>
      <c r="AK42">
        <f t="shared" si="142"/>
        <v>9.2897195816040039</v>
      </c>
      <c r="AL42" s="1">
        <v>28.553974151611328</v>
      </c>
      <c r="AM42" s="3">
        <v>29.248336791992188</v>
      </c>
      <c r="AN42" s="1">
        <v>28.044445037841797</v>
      </c>
      <c r="AO42" s="1">
        <v>1200.16015625</v>
      </c>
      <c r="AP42" s="1">
        <v>1172.099609375</v>
      </c>
      <c r="AQ42" s="1">
        <v>24.265726089477539</v>
      </c>
      <c r="AR42" s="1">
        <v>27.680004119873047</v>
      </c>
      <c r="AS42" s="1">
        <v>61.372673034667969</v>
      </c>
      <c r="AT42" s="1">
        <v>70.010009765625</v>
      </c>
      <c r="AU42" s="1">
        <v>300.51025390625</v>
      </c>
      <c r="AV42" s="1">
        <v>1698.8343505859375</v>
      </c>
      <c r="AW42" s="1">
        <v>0.12100580334663391</v>
      </c>
      <c r="AX42" s="1">
        <v>99.125068664550781</v>
      </c>
      <c r="AY42" s="1">
        <v>1.0958919525146484</v>
      </c>
      <c r="AZ42" s="1">
        <v>-0.23947393894195557</v>
      </c>
      <c r="BA42" s="1">
        <v>1</v>
      </c>
      <c r="BB42" s="1">
        <v>-1.355140209197998</v>
      </c>
      <c r="BC42" s="1">
        <v>7.355140209197998</v>
      </c>
      <c r="BD42" s="1">
        <v>1</v>
      </c>
      <c r="BE42" s="1">
        <v>0</v>
      </c>
      <c r="BF42" s="1">
        <v>0.15999999642372131</v>
      </c>
      <c r="BG42" s="1">
        <v>111115</v>
      </c>
      <c r="BH42">
        <f t="shared" si="143"/>
        <v>1.50255126953125</v>
      </c>
      <c r="BI42">
        <f t="shared" si="144"/>
        <v>5.2761722589688437E-3</v>
      </c>
      <c r="BJ42">
        <f t="shared" si="145"/>
        <v>302.39833679199216</v>
      </c>
      <c r="BK42">
        <f t="shared" si="146"/>
        <v>301.70397415161131</v>
      </c>
      <c r="BL42">
        <f t="shared" si="147"/>
        <v>271.81349001824492</v>
      </c>
      <c r="BM42">
        <f t="shared" si="148"/>
        <v>0.12322829456422145</v>
      </c>
      <c r="BN42">
        <f t="shared" si="149"/>
        <v>4.079929534446296</v>
      </c>
      <c r="BO42">
        <f t="shared" si="150"/>
        <v>41.159411936986281</v>
      </c>
      <c r="BP42">
        <f t="shared" si="151"/>
        <v>13.479407817113234</v>
      </c>
      <c r="BQ42">
        <f t="shared" si="152"/>
        <v>28.901155471801758</v>
      </c>
      <c r="BR42">
        <f t="shared" si="153"/>
        <v>3.9988267724892124</v>
      </c>
      <c r="BS42">
        <f t="shared" si="154"/>
        <v>0.3779519114956561</v>
      </c>
      <c r="BT42">
        <f t="shared" si="155"/>
        <v>2.7437823090174644</v>
      </c>
      <c r="BU42">
        <f t="shared" si="156"/>
        <v>1.2550444634717479</v>
      </c>
      <c r="BV42">
        <f t="shared" si="157"/>
        <v>0.23760959576816301</v>
      </c>
      <c r="BW42">
        <f t="shared" si="158"/>
        <v>98.788441171126792</v>
      </c>
      <c r="BX42">
        <f t="shared" si="159"/>
        <v>0.85027245511877314</v>
      </c>
      <c r="BY42">
        <f t="shared" si="160"/>
        <v>67.463224545242795</v>
      </c>
      <c r="BZ42">
        <f t="shared" si="161"/>
        <v>1166.8711862486782</v>
      </c>
      <c r="CA42">
        <f t="shared" si="162"/>
        <v>2.0800977420751762E-2</v>
      </c>
      <c r="CB42">
        <f t="shared" si="163"/>
        <v>0</v>
      </c>
      <c r="CC42">
        <f t="shared" si="164"/>
        <v>1486.6189201269367</v>
      </c>
      <c r="CD42">
        <f t="shared" si="165"/>
        <v>0</v>
      </c>
      <c r="CE42" t="e">
        <f t="shared" si="166"/>
        <v>#DIV/0!</v>
      </c>
      <c r="CF42" t="e">
        <f t="shared" si="167"/>
        <v>#DIV/0!</v>
      </c>
    </row>
    <row r="43" spans="1:84" x14ac:dyDescent="0.35">
      <c r="A43" t="s">
        <v>176</v>
      </c>
      <c r="B43" s="1">
        <v>41</v>
      </c>
      <c r="C43" s="1" t="s">
        <v>125</v>
      </c>
      <c r="D43" s="1">
        <v>10571.000030117109</v>
      </c>
      <c r="E43" s="1">
        <v>0</v>
      </c>
      <c r="F43">
        <f t="shared" si="126"/>
        <v>37.180635208556282</v>
      </c>
      <c r="G43">
        <f t="shared" si="127"/>
        <v>0.38903259037854193</v>
      </c>
      <c r="H43">
        <f t="shared" si="128"/>
        <v>1476.4743679999256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t="e">
        <f t="shared" si="129"/>
        <v>#DIV/0!</v>
      </c>
      <c r="Q43" t="e">
        <f t="shared" si="130"/>
        <v>#DIV/0!</v>
      </c>
      <c r="R43" t="e">
        <f t="shared" si="131"/>
        <v>#DIV/0!</v>
      </c>
      <c r="S43" s="1">
        <v>-1</v>
      </c>
      <c r="T43" s="1">
        <v>0.87</v>
      </c>
      <c r="U43" s="1">
        <v>0.92</v>
      </c>
      <c r="V43" s="1">
        <v>10.163480758666992</v>
      </c>
      <c r="W43">
        <f t="shared" si="132"/>
        <v>0.87508174037933339</v>
      </c>
      <c r="X43">
        <f t="shared" si="133"/>
        <v>2.5679141038973452E-2</v>
      </c>
      <c r="Y43" t="e">
        <f t="shared" si="134"/>
        <v>#DIV/0!</v>
      </c>
      <c r="Z43" t="e">
        <f t="shared" si="135"/>
        <v>#DIV/0!</v>
      </c>
      <c r="AA43" t="e">
        <f t="shared" si="136"/>
        <v>#DIV/0!</v>
      </c>
      <c r="AB43" s="1">
        <v>0</v>
      </c>
      <c r="AC43" s="1">
        <v>0.5</v>
      </c>
      <c r="AD43" t="e">
        <f t="shared" si="137"/>
        <v>#DIV/0!</v>
      </c>
      <c r="AE43">
        <f t="shared" si="138"/>
        <v>5.2002847049105725</v>
      </c>
      <c r="AF43">
        <f t="shared" si="139"/>
        <v>1.3329256338755213</v>
      </c>
      <c r="AG43">
        <f t="shared" si="140"/>
        <v>29.23060417175293</v>
      </c>
      <c r="AH43" s="1">
        <v>2</v>
      </c>
      <c r="AI43">
        <f t="shared" si="141"/>
        <v>4.644859790802002</v>
      </c>
      <c r="AJ43" s="1">
        <v>1</v>
      </c>
      <c r="AK43">
        <f t="shared" si="142"/>
        <v>9.2897195816040039</v>
      </c>
      <c r="AL43" s="1">
        <v>28.545774459838867</v>
      </c>
      <c r="AM43" s="3">
        <v>29.23060417175293</v>
      </c>
      <c r="AN43" s="1">
        <v>28.045883178710938</v>
      </c>
      <c r="AO43" s="1">
        <v>1700.247314453125</v>
      </c>
      <c r="AP43" s="1">
        <v>1669.7239990234375</v>
      </c>
      <c r="AQ43" s="1">
        <v>24.307416915893555</v>
      </c>
      <c r="AR43" s="1">
        <v>27.672552108764648</v>
      </c>
      <c r="AS43" s="1">
        <v>61.503978729248047</v>
      </c>
      <c r="AT43" s="1">
        <v>70.018760681152344</v>
      </c>
      <c r="AU43" s="1">
        <v>300.51568603515625</v>
      </c>
      <c r="AV43" s="1">
        <v>1699.080810546875</v>
      </c>
      <c r="AW43" s="1">
        <v>0.12208639085292816</v>
      </c>
      <c r="AX43" s="1">
        <v>99.117240905761719</v>
      </c>
      <c r="AY43" s="1">
        <v>-0.82518351078033447</v>
      </c>
      <c r="AZ43" s="1">
        <v>-0.23751442134380341</v>
      </c>
      <c r="BA43" s="1">
        <v>1</v>
      </c>
      <c r="BB43" s="1">
        <v>-1.355140209197998</v>
      </c>
      <c r="BC43" s="1">
        <v>7.355140209197998</v>
      </c>
      <c r="BD43" s="1">
        <v>1</v>
      </c>
      <c r="BE43" s="1">
        <v>0</v>
      </c>
      <c r="BF43" s="1">
        <v>0.15999999642372131</v>
      </c>
      <c r="BG43" s="1">
        <v>111115</v>
      </c>
      <c r="BH43">
        <f t="shared" si="143"/>
        <v>1.5025784301757812</v>
      </c>
      <c r="BI43">
        <f t="shared" si="144"/>
        <v>5.2002847049105721E-3</v>
      </c>
      <c r="BJ43">
        <f t="shared" si="145"/>
        <v>302.38060417175291</v>
      </c>
      <c r="BK43">
        <f t="shared" si="146"/>
        <v>301.69577445983884</v>
      </c>
      <c r="BL43">
        <f t="shared" si="147"/>
        <v>271.85292361111351</v>
      </c>
      <c r="BM43">
        <f t="shared" si="148"/>
        <v>0.13719377771313024</v>
      </c>
      <c r="BN43">
        <f t="shared" si="149"/>
        <v>4.0757526477171915</v>
      </c>
      <c r="BO43">
        <f t="shared" si="150"/>
        <v>41.120521621382892</v>
      </c>
      <c r="BP43">
        <f t="shared" si="151"/>
        <v>13.447969512618243</v>
      </c>
      <c r="BQ43">
        <f t="shared" si="152"/>
        <v>28.888189315795898</v>
      </c>
      <c r="BR43">
        <f t="shared" si="153"/>
        <v>3.9958252653596431</v>
      </c>
      <c r="BS43">
        <f t="shared" si="154"/>
        <v>0.37339562047918379</v>
      </c>
      <c r="BT43">
        <f t="shared" si="155"/>
        <v>2.7428270138416702</v>
      </c>
      <c r="BU43">
        <f t="shared" si="156"/>
        <v>1.2529982515179729</v>
      </c>
      <c r="BV43">
        <f t="shared" si="157"/>
        <v>0.23472851457274171</v>
      </c>
      <c r="BW43">
        <f t="shared" si="158"/>
        <v>146.34406562423089</v>
      </c>
      <c r="BX43">
        <f t="shared" si="159"/>
        <v>0.88426253013280232</v>
      </c>
      <c r="BY43">
        <f t="shared" si="160"/>
        <v>67.492578614549629</v>
      </c>
      <c r="BZ43">
        <f t="shared" si="161"/>
        <v>1664.3208372712843</v>
      </c>
      <c r="CA43">
        <f t="shared" si="162"/>
        <v>1.5077723528755783E-2</v>
      </c>
      <c r="CB43">
        <f t="shared" si="163"/>
        <v>0</v>
      </c>
      <c r="CC43">
        <f t="shared" si="164"/>
        <v>1486.8345927384878</v>
      </c>
      <c r="CD43">
        <f t="shared" si="165"/>
        <v>0</v>
      </c>
      <c r="CE43" t="e">
        <f t="shared" si="166"/>
        <v>#DIV/0!</v>
      </c>
      <c r="CF43" t="e">
        <f t="shared" si="167"/>
        <v>#DIV/0!</v>
      </c>
    </row>
    <row r="44" spans="1:84" x14ac:dyDescent="0.35">
      <c r="A44" t="s">
        <v>176</v>
      </c>
      <c r="B44" s="1">
        <v>42</v>
      </c>
      <c r="C44" s="1" t="s">
        <v>126</v>
      </c>
      <c r="D44" s="1">
        <v>10773.000030117109</v>
      </c>
      <c r="E44" s="1">
        <v>0</v>
      </c>
      <c r="F44">
        <f t="shared" si="126"/>
        <v>38.744587033868953</v>
      </c>
      <c r="G44">
        <f t="shared" si="127"/>
        <v>0.38660499486058825</v>
      </c>
      <c r="H44">
        <f t="shared" si="128"/>
        <v>1758.8119883588042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t="e">
        <f t="shared" si="129"/>
        <v>#DIV/0!</v>
      </c>
      <c r="Q44" t="e">
        <f t="shared" si="130"/>
        <v>#DIV/0!</v>
      </c>
      <c r="R44" t="e">
        <f t="shared" si="131"/>
        <v>#DIV/0!</v>
      </c>
      <c r="S44" s="1">
        <v>-1</v>
      </c>
      <c r="T44" s="1">
        <v>0.87</v>
      </c>
      <c r="U44" s="1">
        <v>0.92</v>
      </c>
      <c r="V44" s="1">
        <v>10.163480758666992</v>
      </c>
      <c r="W44">
        <f t="shared" si="132"/>
        <v>0.87508174037933339</v>
      </c>
      <c r="X44">
        <f t="shared" si="133"/>
        <v>2.6714467243296285E-2</v>
      </c>
      <c r="Y44" t="e">
        <f t="shared" si="134"/>
        <v>#DIV/0!</v>
      </c>
      <c r="Z44" t="e">
        <f t="shared" si="135"/>
        <v>#DIV/0!</v>
      </c>
      <c r="AA44" t="e">
        <f t="shared" si="136"/>
        <v>#DIV/0!</v>
      </c>
      <c r="AB44" s="1">
        <v>0</v>
      </c>
      <c r="AC44" s="1">
        <v>0.5</v>
      </c>
      <c r="AD44" t="e">
        <f t="shared" si="137"/>
        <v>#DIV/0!</v>
      </c>
      <c r="AE44">
        <f t="shared" si="138"/>
        <v>5.3186487310425683</v>
      </c>
      <c r="AF44">
        <f t="shared" si="139"/>
        <v>1.3704785748906372</v>
      </c>
      <c r="AG44">
        <f t="shared" si="140"/>
        <v>29.602825164794922</v>
      </c>
      <c r="AH44" s="1">
        <v>2</v>
      </c>
      <c r="AI44">
        <f t="shared" si="141"/>
        <v>4.644859790802002</v>
      </c>
      <c r="AJ44" s="1">
        <v>1</v>
      </c>
      <c r="AK44">
        <f t="shared" si="142"/>
        <v>9.2897195816040039</v>
      </c>
      <c r="AL44" s="1">
        <v>28.706497192382813</v>
      </c>
      <c r="AM44" s="3">
        <v>29.602825164794922</v>
      </c>
      <c r="AN44" s="1">
        <v>28.044313430786133</v>
      </c>
      <c r="AO44" s="1">
        <v>2000.0936279296875</v>
      </c>
      <c r="AP44" s="1">
        <v>1967.3447265625</v>
      </c>
      <c r="AQ44" s="1">
        <v>24.746370315551758</v>
      </c>
      <c r="AR44" s="1">
        <v>28.186252593994141</v>
      </c>
      <c r="AS44" s="1">
        <v>62.031059265136719</v>
      </c>
      <c r="AT44" s="1">
        <v>70.654899597167969</v>
      </c>
      <c r="AU44" s="1">
        <v>300.5181884765625</v>
      </c>
      <c r="AV44" s="1">
        <v>1700.1328125</v>
      </c>
      <c r="AW44" s="1">
        <v>0.12010401487350464</v>
      </c>
      <c r="AX44" s="1">
        <v>99.116996765136719</v>
      </c>
      <c r="AY44" s="1">
        <v>-2.0479130744934082</v>
      </c>
      <c r="AZ44" s="1">
        <v>-0.23972989618778229</v>
      </c>
      <c r="BA44" s="1">
        <v>1</v>
      </c>
      <c r="BB44" s="1">
        <v>-1.355140209197998</v>
      </c>
      <c r="BC44" s="1">
        <v>7.355140209197998</v>
      </c>
      <c r="BD44" s="1">
        <v>1</v>
      </c>
      <c r="BE44" s="1">
        <v>0</v>
      </c>
      <c r="BF44" s="1">
        <v>0.15999999642372131</v>
      </c>
      <c r="BG44" s="1">
        <v>111115</v>
      </c>
      <c r="BH44">
        <f t="shared" si="143"/>
        <v>1.5025909423828123</v>
      </c>
      <c r="BI44">
        <f t="shared" si="144"/>
        <v>5.3186487310425681E-3</v>
      </c>
      <c r="BJ44">
        <f t="shared" si="145"/>
        <v>302.7528251647949</v>
      </c>
      <c r="BK44">
        <f t="shared" si="146"/>
        <v>301.85649719238279</v>
      </c>
      <c r="BL44">
        <f t="shared" si="147"/>
        <v>272.02124391985126</v>
      </c>
      <c r="BM44">
        <f t="shared" si="148"/>
        <v>0.10689098394680062</v>
      </c>
      <c r="BN44">
        <f t="shared" si="149"/>
        <v>4.1642152820708809</v>
      </c>
      <c r="BO44">
        <f t="shared" si="150"/>
        <v>42.013130118724462</v>
      </c>
      <c r="BP44">
        <f t="shared" si="151"/>
        <v>13.826877524730321</v>
      </c>
      <c r="BQ44">
        <f t="shared" si="152"/>
        <v>29.154661178588867</v>
      </c>
      <c r="BR44">
        <f t="shared" si="153"/>
        <v>4.0579065570306527</v>
      </c>
      <c r="BS44">
        <f t="shared" si="154"/>
        <v>0.3711586938534176</v>
      </c>
      <c r="BT44">
        <f t="shared" si="155"/>
        <v>2.7937367071802437</v>
      </c>
      <c r="BU44">
        <f t="shared" si="156"/>
        <v>1.264169849850409</v>
      </c>
      <c r="BV44">
        <f t="shared" si="157"/>
        <v>0.23331418747345462</v>
      </c>
      <c r="BW44">
        <f t="shared" si="158"/>
        <v>174.3281621606433</v>
      </c>
      <c r="BX44">
        <f t="shared" si="159"/>
        <v>0.89400294956539694</v>
      </c>
      <c r="BY44">
        <f t="shared" si="160"/>
        <v>67.254712448404504</v>
      </c>
      <c r="BZ44">
        <f t="shared" si="161"/>
        <v>1961.7142883090892</v>
      </c>
      <c r="CA44">
        <f t="shared" si="162"/>
        <v>1.3283055924219651E-2</v>
      </c>
      <c r="CB44">
        <f t="shared" si="163"/>
        <v>0</v>
      </c>
      <c r="CC44">
        <f t="shared" si="164"/>
        <v>1487.7551804385109</v>
      </c>
      <c r="CD44">
        <f t="shared" si="165"/>
        <v>0</v>
      </c>
      <c r="CE44" t="e">
        <f t="shared" si="166"/>
        <v>#DIV/0!</v>
      </c>
      <c r="CF44" t="e">
        <f t="shared" si="167"/>
        <v>#DIV/0!</v>
      </c>
    </row>
    <row r="45" spans="1:84" x14ac:dyDescent="0.35">
      <c r="A45" t="s">
        <v>176</v>
      </c>
      <c r="B45" s="1">
        <v>43</v>
      </c>
      <c r="C45" s="1" t="s">
        <v>127</v>
      </c>
      <c r="D45" s="1">
        <v>10921.000030117109</v>
      </c>
      <c r="E45" s="1">
        <v>0</v>
      </c>
      <c r="F45">
        <f t="shared" si="126"/>
        <v>22.809533203735693</v>
      </c>
      <c r="G45">
        <f t="shared" si="127"/>
        <v>0.38203710177887268</v>
      </c>
      <c r="H45">
        <f t="shared" si="128"/>
        <v>276.85129799023809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t="e">
        <f t="shared" si="129"/>
        <v>#DIV/0!</v>
      </c>
      <c r="Q45" t="e">
        <f t="shared" si="130"/>
        <v>#DIV/0!</v>
      </c>
      <c r="R45" t="e">
        <f t="shared" si="131"/>
        <v>#DIV/0!</v>
      </c>
      <c r="S45" s="1">
        <v>-1</v>
      </c>
      <c r="T45" s="1">
        <v>0.87</v>
      </c>
      <c r="U45" s="1">
        <v>0.92</v>
      </c>
      <c r="V45" s="1">
        <v>10.163480758666992</v>
      </c>
      <c r="W45">
        <f t="shared" si="132"/>
        <v>0.87508174037933339</v>
      </c>
      <c r="X45">
        <f t="shared" si="133"/>
        <v>1.6009814488677176E-2</v>
      </c>
      <c r="Y45" t="e">
        <f t="shared" si="134"/>
        <v>#DIV/0!</v>
      </c>
      <c r="Z45" t="e">
        <f t="shared" si="135"/>
        <v>#DIV/0!</v>
      </c>
      <c r="AA45" t="e">
        <f t="shared" si="136"/>
        <v>#DIV/0!</v>
      </c>
      <c r="AB45" s="1">
        <v>0</v>
      </c>
      <c r="AC45" s="1">
        <v>0.5</v>
      </c>
      <c r="AD45" t="e">
        <f t="shared" si="137"/>
        <v>#DIV/0!</v>
      </c>
      <c r="AE45">
        <f t="shared" si="138"/>
        <v>5.3563328143445741</v>
      </c>
      <c r="AF45">
        <f t="shared" si="139"/>
        <v>1.3952031410612138</v>
      </c>
      <c r="AG45">
        <f t="shared" si="140"/>
        <v>29.885398864746094</v>
      </c>
      <c r="AH45" s="1">
        <v>2</v>
      </c>
      <c r="AI45">
        <f t="shared" si="141"/>
        <v>4.644859790802002</v>
      </c>
      <c r="AJ45" s="1">
        <v>1</v>
      </c>
      <c r="AK45">
        <f t="shared" si="142"/>
        <v>9.2897195816040039</v>
      </c>
      <c r="AL45" s="1">
        <v>28.793928146362305</v>
      </c>
      <c r="AM45" s="3">
        <v>29.885398864746094</v>
      </c>
      <c r="AN45" s="1">
        <v>28.044754028320313</v>
      </c>
      <c r="AO45" s="1">
        <v>399.95660400390625</v>
      </c>
      <c r="AP45" s="1">
        <v>383.40966796875</v>
      </c>
      <c r="AQ45" s="1">
        <v>25.163139343261719</v>
      </c>
      <c r="AR45" s="1">
        <v>28.625837326049805</v>
      </c>
      <c r="AS45" s="1">
        <v>62.756088256835938</v>
      </c>
      <c r="AT45" s="1">
        <v>71.393463134765625</v>
      </c>
      <c r="AU45" s="1">
        <v>300.51730346679688</v>
      </c>
      <c r="AV45" s="1">
        <v>1699.4796142578125</v>
      </c>
      <c r="AW45" s="1">
        <v>0.11983153223991394</v>
      </c>
      <c r="AX45" s="1">
        <v>99.116127014160156</v>
      </c>
      <c r="AY45" s="1">
        <v>1.9014887809753418</v>
      </c>
      <c r="AZ45" s="1">
        <v>-0.24589845538139343</v>
      </c>
      <c r="BA45" s="1">
        <v>1</v>
      </c>
      <c r="BB45" s="1">
        <v>-1.355140209197998</v>
      </c>
      <c r="BC45" s="1">
        <v>7.355140209197998</v>
      </c>
      <c r="BD45" s="1">
        <v>1</v>
      </c>
      <c r="BE45" s="1">
        <v>0</v>
      </c>
      <c r="BF45" s="1">
        <v>0.15999999642372131</v>
      </c>
      <c r="BG45" s="1">
        <v>111115</v>
      </c>
      <c r="BH45">
        <f t="shared" si="143"/>
        <v>1.5025865173339843</v>
      </c>
      <c r="BI45">
        <f t="shared" si="144"/>
        <v>5.3563328143445737E-3</v>
      </c>
      <c r="BJ45">
        <f t="shared" si="145"/>
        <v>303.03539886474607</v>
      </c>
      <c r="BK45">
        <f t="shared" si="146"/>
        <v>301.94392814636228</v>
      </c>
      <c r="BL45">
        <f t="shared" si="147"/>
        <v>271.91673220343728</v>
      </c>
      <c r="BM45">
        <f t="shared" si="148"/>
        <v>9.0471272050122967E-2</v>
      </c>
      <c r="BN45">
        <f t="shared" si="149"/>
        <v>4.232485269356653</v>
      </c>
      <c r="BO45">
        <f t="shared" si="150"/>
        <v>42.702286669776569</v>
      </c>
      <c r="BP45">
        <f t="shared" si="151"/>
        <v>14.076449343726765</v>
      </c>
      <c r="BQ45">
        <f t="shared" si="152"/>
        <v>29.339663505554199</v>
      </c>
      <c r="BR45">
        <f t="shared" si="153"/>
        <v>4.1015005364427868</v>
      </c>
      <c r="BS45">
        <f t="shared" si="154"/>
        <v>0.36694652910282899</v>
      </c>
      <c r="BT45">
        <f t="shared" si="155"/>
        <v>2.8372821282954392</v>
      </c>
      <c r="BU45">
        <f t="shared" si="156"/>
        <v>1.2642184081473475</v>
      </c>
      <c r="BV45">
        <f t="shared" si="157"/>
        <v>0.23065125665576927</v>
      </c>
      <c r="BW45">
        <f t="shared" si="158"/>
        <v>27.440428415635544</v>
      </c>
      <c r="BX45">
        <f t="shared" si="159"/>
        <v>0.72207698740868209</v>
      </c>
      <c r="BY45">
        <f t="shared" si="160"/>
        <v>67.166976276733621</v>
      </c>
      <c r="BZ45">
        <f t="shared" si="161"/>
        <v>380.09494252902618</v>
      </c>
      <c r="CA45">
        <f t="shared" si="162"/>
        <v>4.0306965554051999E-2</v>
      </c>
      <c r="CB45">
        <f t="shared" si="163"/>
        <v>0</v>
      </c>
      <c r="CC45">
        <f t="shared" si="164"/>
        <v>1487.1835785839248</v>
      </c>
      <c r="CD45">
        <f t="shared" si="165"/>
        <v>0</v>
      </c>
      <c r="CE45" t="e">
        <f t="shared" si="166"/>
        <v>#DIV/0!</v>
      </c>
      <c r="CF45" t="e">
        <f t="shared" si="167"/>
        <v>#DIV/0!</v>
      </c>
    </row>
    <row r="46" spans="1:84" x14ac:dyDescent="0.35">
      <c r="A46" t="s">
        <v>177</v>
      </c>
      <c r="B46" s="1">
        <v>44</v>
      </c>
      <c r="C46" s="1" t="s">
        <v>128</v>
      </c>
      <c r="D46" s="1">
        <v>12696.000030117109</v>
      </c>
      <c r="E46" s="1">
        <v>0</v>
      </c>
      <c r="F46">
        <f t="shared" ref="F46:F56" si="168">(AO46-AP46*(1000-AQ46)/(1000-AR46))*BH46</f>
        <v>15.759152684430774</v>
      </c>
      <c r="G46">
        <f t="shared" ref="G46:G56" si="169">IF(BS46&lt;&gt;0,1/(1/BS46-1/AK46),0)</f>
        <v>0.5906938332827355</v>
      </c>
      <c r="H46">
        <f t="shared" ref="H46:H56" si="170">((BV46-BI46/2)*AP46-F46)/(BV46+BI46/2)</f>
        <v>335.54946324306269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t="e">
        <f t="shared" ref="P46:P56" si="171">CB46/L46</f>
        <v>#DIV/0!</v>
      </c>
      <c r="Q46" t="e">
        <f t="shared" ref="Q46:Q56" si="172">CD46/N46</f>
        <v>#DIV/0!</v>
      </c>
      <c r="R46" t="e">
        <f t="shared" ref="R46:R56" si="173">(N46-O46)/N46</f>
        <v>#DIV/0!</v>
      </c>
      <c r="S46" s="1">
        <v>-1</v>
      </c>
      <c r="T46" s="1">
        <v>0.87</v>
      </c>
      <c r="U46" s="1">
        <v>0.92</v>
      </c>
      <c r="V46" s="1">
        <v>10.136746406555176</v>
      </c>
      <c r="W46">
        <f t="shared" ref="W46:W56" si="174">(V46*U46+(100-V46)*T46)/100</f>
        <v>0.87506837320327757</v>
      </c>
      <c r="X46">
        <f t="shared" ref="X46:X56" si="175">(F46-S46)/CC46</f>
        <v>1.125244424500905E-2</v>
      </c>
      <c r="Y46" t="e">
        <f t="shared" ref="Y46:Y56" si="176">(N46-O46)/(N46-M46)</f>
        <v>#DIV/0!</v>
      </c>
      <c r="Z46" t="e">
        <f t="shared" ref="Z46:Z56" si="177">(L46-N46)/(L46-M46)</f>
        <v>#DIV/0!</v>
      </c>
      <c r="AA46" t="e">
        <f t="shared" ref="AA46:AA56" si="178">(L46-N46)/N46</f>
        <v>#DIV/0!</v>
      </c>
      <c r="AB46" s="1">
        <v>0</v>
      </c>
      <c r="AC46" s="1">
        <v>0.5</v>
      </c>
      <c r="AD46" t="e">
        <f t="shared" ref="AD46:AD56" si="179">R46*AC46*W46*AB46</f>
        <v>#DIV/0!</v>
      </c>
      <c r="AE46">
        <f t="shared" ref="AE46:AE56" si="180">BI46*1000</f>
        <v>6.9567356575006896</v>
      </c>
      <c r="AF46">
        <f t="shared" ref="AF46:AF56" si="181">(BN46-BT46)</f>
        <v>1.2003318328570236</v>
      </c>
      <c r="AG46">
        <f t="shared" ref="AG46:AG56" si="182">(AM46+BM46*E46)</f>
        <v>28.255168914794922</v>
      </c>
      <c r="AH46" s="1">
        <v>2</v>
      </c>
      <c r="AI46">
        <f t="shared" ref="AI46:AI56" si="183">(AH46*BB46+BC46)</f>
        <v>4.644859790802002</v>
      </c>
      <c r="AJ46" s="1">
        <v>1</v>
      </c>
      <c r="AK46">
        <f t="shared" ref="AK46:AK56" si="184">AI46*(AJ46+1)*(AJ46+1)/(AJ46*AJ46+1)</f>
        <v>9.2897195816040039</v>
      </c>
      <c r="AL46" s="1">
        <v>28.460544586181641</v>
      </c>
      <c r="AM46" s="3">
        <v>28.255168914794922</v>
      </c>
      <c r="AN46" s="1">
        <v>28.041397094726563</v>
      </c>
      <c r="AO46" s="1">
        <v>400.02911376953125</v>
      </c>
      <c r="AP46" s="1">
        <v>387.74578857421875</v>
      </c>
      <c r="AQ46" s="1">
        <v>22.253992080688477</v>
      </c>
      <c r="AR46" s="1">
        <v>26.759977340698242</v>
      </c>
      <c r="AS46" s="1">
        <v>56.56524658203125</v>
      </c>
      <c r="AT46" s="1">
        <v>68.019424438476563</v>
      </c>
      <c r="AU46" s="1">
        <v>300.51467895507813</v>
      </c>
      <c r="AV46" s="1">
        <v>1702.0142822265625</v>
      </c>
      <c r="AW46" s="1">
        <v>0.16972984373569489</v>
      </c>
      <c r="AX46" s="1">
        <v>99.078018188476563</v>
      </c>
      <c r="AY46" s="1">
        <v>1.6497035026550293</v>
      </c>
      <c r="AZ46" s="1">
        <v>-0.24842025339603424</v>
      </c>
      <c r="BA46" s="1">
        <v>1</v>
      </c>
      <c r="BB46" s="1">
        <v>-1.355140209197998</v>
      </c>
      <c r="BC46" s="1">
        <v>7.355140209197998</v>
      </c>
      <c r="BD46" s="1">
        <v>1</v>
      </c>
      <c r="BE46" s="1">
        <v>0</v>
      </c>
      <c r="BF46" s="1">
        <v>0.15999999642372131</v>
      </c>
      <c r="BG46" s="1">
        <v>111115</v>
      </c>
      <c r="BH46">
        <f t="shared" ref="BH46:BH56" si="185">AU46*0.000001/(AH46*0.0001)</f>
        <v>1.5025733947753905</v>
      </c>
      <c r="BI46">
        <f t="shared" ref="BI46:BI56" si="186">(AR46-AQ46)/(1000-AR46)*BH46</f>
        <v>6.9567356575006897E-3</v>
      </c>
      <c r="BJ46">
        <f t="shared" ref="BJ46:BJ56" si="187">(AM46+273.15)</f>
        <v>301.4051689147949</v>
      </c>
      <c r="BK46">
        <f t="shared" ref="BK46:BK56" si="188">(AL46+273.15)</f>
        <v>301.61054458618162</v>
      </c>
      <c r="BL46">
        <f t="shared" ref="BL46:BL56" si="189">(AV46*BD46+AW46*BE46)*BF46</f>
        <v>272.3222790693726</v>
      </c>
      <c r="BM46">
        <f t="shared" ref="BM46:BM56" si="190">((BL46+0.00000010773*(BK46^4-BJ46^4))-BI46*44100)/(AI46*51.4+0.00000043092*BJ46^3)</f>
        <v>-0.12789739322355667</v>
      </c>
      <c r="BN46">
        <f t="shared" ref="BN46:BN56" si="191">0.61365*EXP(17.502*AG46/(240.97+AG46))</f>
        <v>3.8516573545419446</v>
      </c>
      <c r="BO46">
        <f t="shared" ref="BO46:BO56" si="192">BN46*1000/AX46</f>
        <v>38.874993918579591</v>
      </c>
      <c r="BP46">
        <f t="shared" ref="BP46:BP56" si="193">(BO46-AR46)</f>
        <v>12.115016577881349</v>
      </c>
      <c r="BQ46">
        <f t="shared" ref="BQ46:BQ56" si="194">IF(E46,AM46,(AL46+AM46)/2)</f>
        <v>28.357856750488281</v>
      </c>
      <c r="BR46">
        <f t="shared" ref="BR46:BR56" si="195">0.61365*EXP(17.502*BQ46/(240.97+BQ46))</f>
        <v>3.8747310935797534</v>
      </c>
      <c r="BS46">
        <f t="shared" ref="BS46:BS56" si="196">IF(BP46&lt;&gt;0,(1000-(BO46+AR46)/2)/BP46*BI46,0)</f>
        <v>0.55537960198219727</v>
      </c>
      <c r="BT46">
        <f t="shared" ref="BT46:BT56" si="197">AR46*AX46/1000</f>
        <v>2.651325521684921</v>
      </c>
      <c r="BU46">
        <f t="shared" ref="BU46:BU56" si="198">(BR46-BT46)</f>
        <v>1.2234055718948325</v>
      </c>
      <c r="BV46">
        <f t="shared" ref="BV46:BV56" si="199">1/(1.6/G46+1.37/AK46)</f>
        <v>0.35012119154164811</v>
      </c>
      <c r="BW46">
        <f t="shared" ref="BW46:BW56" si="200">H46*AX46*0.001</f>
        <v>33.24557582232972</v>
      </c>
      <c r="BX46">
        <f t="shared" ref="BX46:BX56" si="201">H46/AP46</f>
        <v>0.86538519084091836</v>
      </c>
      <c r="BY46">
        <f t="shared" ref="BY46:BY56" si="202">(1-BI46*AX46/BN46/G46)*100</f>
        <v>69.704876289352853</v>
      </c>
      <c r="BZ46">
        <f t="shared" ref="BZ46:BZ56" si="203">(AP46-F46/(AK46/1.35))</f>
        <v>385.45563805491662</v>
      </c>
      <c r="CA46">
        <f t="shared" ref="CA46:CA56" si="204">F46*BY46/100/BZ46</f>
        <v>2.849847504725735E-2</v>
      </c>
      <c r="CB46">
        <f t="shared" ref="CB46:CB56" si="205">(L46-K46)</f>
        <v>0</v>
      </c>
      <c r="CC46">
        <f t="shared" ref="CC46:CC56" si="206">AV46*W46</f>
        <v>1489.3788691167422</v>
      </c>
      <c r="CD46">
        <f t="shared" ref="CD46:CD56" si="207">(N46-M46)</f>
        <v>0</v>
      </c>
      <c r="CE46" t="e">
        <f t="shared" ref="CE46:CE56" si="208">(N46-O46)/(N46-K46)</f>
        <v>#DIV/0!</v>
      </c>
      <c r="CF46" t="e">
        <f t="shared" ref="CF46:CF56" si="209">(L46-N46)/(L46-K46)</f>
        <v>#DIV/0!</v>
      </c>
    </row>
    <row r="47" spans="1:84" x14ac:dyDescent="0.35">
      <c r="A47" t="s">
        <v>177</v>
      </c>
      <c r="B47" s="1">
        <v>45</v>
      </c>
      <c r="C47" s="1" t="s">
        <v>129</v>
      </c>
      <c r="D47" s="1">
        <v>12918.000030117109</v>
      </c>
      <c r="E47" s="1">
        <v>0</v>
      </c>
      <c r="F47">
        <f t="shared" si="168"/>
        <v>-4.7387771544498474</v>
      </c>
      <c r="G47">
        <f t="shared" si="169"/>
        <v>0.58235911010752983</v>
      </c>
      <c r="H47" s="4">
        <f t="shared" si="170"/>
        <v>46.455701913006465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t="e">
        <f t="shared" si="171"/>
        <v>#DIV/0!</v>
      </c>
      <c r="Q47" t="e">
        <f t="shared" si="172"/>
        <v>#DIV/0!</v>
      </c>
      <c r="R47" t="e">
        <f t="shared" si="173"/>
        <v>#DIV/0!</v>
      </c>
      <c r="S47" s="1">
        <v>-1</v>
      </c>
      <c r="T47" s="1">
        <v>0.87</v>
      </c>
      <c r="U47" s="1">
        <v>0.92</v>
      </c>
      <c r="V47" s="1">
        <v>10.136746406555176</v>
      </c>
      <c r="W47">
        <f t="shared" si="174"/>
        <v>0.87506837320327757</v>
      </c>
      <c r="X47">
        <f t="shared" si="175"/>
        <v>-2.5149244898999153E-3</v>
      </c>
      <c r="Y47" t="e">
        <f t="shared" si="176"/>
        <v>#DIV/0!</v>
      </c>
      <c r="Z47" t="e">
        <f t="shared" si="177"/>
        <v>#DIV/0!</v>
      </c>
      <c r="AA47" t="e">
        <f t="shared" si="178"/>
        <v>#DIV/0!</v>
      </c>
      <c r="AB47" s="1">
        <v>0</v>
      </c>
      <c r="AC47" s="1">
        <v>0.5</v>
      </c>
      <c r="AD47" t="e">
        <f t="shared" si="179"/>
        <v>#DIV/0!</v>
      </c>
      <c r="AE47">
        <f t="shared" si="180"/>
        <v>6.895331026769421</v>
      </c>
      <c r="AF47">
        <f t="shared" si="181"/>
        <v>1.2057128534352013</v>
      </c>
      <c r="AG47">
        <f t="shared" si="182"/>
        <v>28.289379119873047</v>
      </c>
      <c r="AH47" s="1">
        <v>2</v>
      </c>
      <c r="AI47">
        <f t="shared" si="183"/>
        <v>4.644859790802002</v>
      </c>
      <c r="AJ47" s="1">
        <v>1</v>
      </c>
      <c r="AK47">
        <f t="shared" si="184"/>
        <v>9.2897195816040039</v>
      </c>
      <c r="AL47" s="1">
        <v>28.435871124267578</v>
      </c>
      <c r="AM47" s="3">
        <v>28.289379119873047</v>
      </c>
      <c r="AN47" s="1">
        <v>28.040775299072266</v>
      </c>
      <c r="AO47" s="1">
        <v>30.535625457763672</v>
      </c>
      <c r="AP47" s="1">
        <v>33.535690307617188</v>
      </c>
      <c r="AQ47" s="1">
        <v>22.316104888916016</v>
      </c>
      <c r="AR47" s="1">
        <v>26.782491683959961</v>
      </c>
      <c r="AS47" s="1">
        <v>56.806129455566406</v>
      </c>
      <c r="AT47" s="1">
        <v>68.17510986328125</v>
      </c>
      <c r="AU47" s="1">
        <v>300.49600219726563</v>
      </c>
      <c r="AV47" s="1">
        <v>1698.8797607421875</v>
      </c>
      <c r="AW47" s="1">
        <v>0.11339281499385834</v>
      </c>
      <c r="AX47" s="1">
        <v>99.080329895019531</v>
      </c>
      <c r="AY47" s="1">
        <v>0.63586682081222534</v>
      </c>
      <c r="AZ47" s="1">
        <v>-0.24602176249027252</v>
      </c>
      <c r="BA47" s="1">
        <v>1</v>
      </c>
      <c r="BB47" s="1">
        <v>-1.355140209197998</v>
      </c>
      <c r="BC47" s="1">
        <v>7.355140209197998</v>
      </c>
      <c r="BD47" s="1">
        <v>1</v>
      </c>
      <c r="BE47" s="1">
        <v>0</v>
      </c>
      <c r="BF47" s="1">
        <v>0.15999999642372131</v>
      </c>
      <c r="BG47" s="1">
        <v>111135</v>
      </c>
      <c r="BH47">
        <f t="shared" si="185"/>
        <v>1.5024800109863281</v>
      </c>
      <c r="BI47">
        <f t="shared" si="186"/>
        <v>6.8953310267694211E-3</v>
      </c>
      <c r="BJ47">
        <f t="shared" si="187"/>
        <v>301.43937911987302</v>
      </c>
      <c r="BK47">
        <f t="shared" si="188"/>
        <v>301.58587112426756</v>
      </c>
      <c r="BL47">
        <f t="shared" si="189"/>
        <v>271.82075564308252</v>
      </c>
      <c r="BM47">
        <f t="shared" si="190"/>
        <v>-0.12186451039971963</v>
      </c>
      <c r="BN47">
        <f t="shared" si="191"/>
        <v>3.8593309648925715</v>
      </c>
      <c r="BO47">
        <f t="shared" si="192"/>
        <v>38.951535274274136</v>
      </c>
      <c r="BP47">
        <f t="shared" si="193"/>
        <v>12.169043590314175</v>
      </c>
      <c r="BQ47">
        <f t="shared" si="194"/>
        <v>28.362625122070313</v>
      </c>
      <c r="BR47">
        <f t="shared" si="195"/>
        <v>3.8758054596378728</v>
      </c>
      <c r="BS47">
        <f t="shared" si="196"/>
        <v>0.54800544015451647</v>
      </c>
      <c r="BT47">
        <f t="shared" si="197"/>
        <v>2.6536181114573703</v>
      </c>
      <c r="BU47">
        <f t="shared" si="198"/>
        <v>1.2221873481805026</v>
      </c>
      <c r="BV47">
        <f t="shared" si="199"/>
        <v>0.34543263012716957</v>
      </c>
      <c r="BW47">
        <f t="shared" si="200"/>
        <v>4.6028462710453706</v>
      </c>
      <c r="BX47">
        <f t="shared" si="201"/>
        <v>1.3852615373912451</v>
      </c>
      <c r="BY47">
        <f t="shared" si="202"/>
        <v>69.602374052164024</v>
      </c>
      <c r="BZ47">
        <f t="shared" si="203"/>
        <v>34.22433856037776</v>
      </c>
      <c r="CA47">
        <f t="shared" si="204"/>
        <v>-9.637297722262457E-2</v>
      </c>
      <c r="CB47">
        <f t="shared" si="205"/>
        <v>0</v>
      </c>
      <c r="CC47">
        <f t="shared" si="206"/>
        <v>1486.6359485006394</v>
      </c>
      <c r="CD47">
        <f t="shared" si="207"/>
        <v>0</v>
      </c>
      <c r="CE47" t="e">
        <f t="shared" si="208"/>
        <v>#DIV/0!</v>
      </c>
      <c r="CF47" t="e">
        <f t="shared" si="209"/>
        <v>#DIV/0!</v>
      </c>
    </row>
    <row r="48" spans="1:84" x14ac:dyDescent="0.35">
      <c r="A48" t="s">
        <v>177</v>
      </c>
      <c r="B48" s="1">
        <v>46</v>
      </c>
      <c r="C48" s="1" t="s">
        <v>130</v>
      </c>
      <c r="D48" s="1">
        <v>13066.000030117109</v>
      </c>
      <c r="E48" s="1">
        <v>0</v>
      </c>
      <c r="F48">
        <f t="shared" si="168"/>
        <v>-1.7920824697893492</v>
      </c>
      <c r="G48">
        <f t="shared" si="169"/>
        <v>0.58989366560381007</v>
      </c>
      <c r="H48" s="4">
        <f t="shared" si="170"/>
        <v>54.90197311098612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t="e">
        <f t="shared" si="171"/>
        <v>#DIV/0!</v>
      </c>
      <c r="Q48" t="e">
        <f t="shared" si="172"/>
        <v>#DIV/0!</v>
      </c>
      <c r="R48" t="e">
        <f t="shared" si="173"/>
        <v>#DIV/0!</v>
      </c>
      <c r="S48" s="1">
        <v>-1</v>
      </c>
      <c r="T48" s="1">
        <v>0.87</v>
      </c>
      <c r="U48" s="1">
        <v>0.92</v>
      </c>
      <c r="V48" s="1">
        <v>10.136746406555176</v>
      </c>
      <c r="W48">
        <f t="shared" si="174"/>
        <v>0.87506837320327757</v>
      </c>
      <c r="X48">
        <f t="shared" si="175"/>
        <v>-5.3281350814522136E-4</v>
      </c>
      <c r="Y48" t="e">
        <f t="shared" si="176"/>
        <v>#DIV/0!</v>
      </c>
      <c r="Z48" t="e">
        <f t="shared" si="177"/>
        <v>#DIV/0!</v>
      </c>
      <c r="AA48" t="e">
        <f t="shared" si="178"/>
        <v>#DIV/0!</v>
      </c>
      <c r="AB48" s="1">
        <v>0</v>
      </c>
      <c r="AC48" s="1">
        <v>0.5</v>
      </c>
      <c r="AD48" t="e">
        <f t="shared" si="179"/>
        <v>#DIV/0!</v>
      </c>
      <c r="AE48">
        <f t="shared" si="180"/>
        <v>6.9361332488229115</v>
      </c>
      <c r="AF48">
        <f t="shared" si="181"/>
        <v>1.198325836933384</v>
      </c>
      <c r="AG48">
        <f t="shared" si="182"/>
        <v>28.256567001342773</v>
      </c>
      <c r="AH48" s="1">
        <v>2</v>
      </c>
      <c r="AI48">
        <f t="shared" si="183"/>
        <v>4.644859790802002</v>
      </c>
      <c r="AJ48" s="1">
        <v>1</v>
      </c>
      <c r="AK48">
        <f t="shared" si="184"/>
        <v>9.2897195816040039</v>
      </c>
      <c r="AL48" s="1">
        <v>28.428352355957031</v>
      </c>
      <c r="AM48" s="3">
        <v>28.256567001342773</v>
      </c>
      <c r="AN48" s="1">
        <v>28.042486190795898</v>
      </c>
      <c r="AO48" s="1">
        <v>49.867450714111328</v>
      </c>
      <c r="AP48" s="1">
        <v>50.825538635253906</v>
      </c>
      <c r="AQ48" s="1">
        <v>22.289859771728516</v>
      </c>
      <c r="AR48" s="1">
        <v>26.78254508972168</v>
      </c>
      <c r="AS48" s="1">
        <v>56.764640808105469</v>
      </c>
      <c r="AT48" s="1">
        <v>68.205596923828125</v>
      </c>
      <c r="AU48" s="1">
        <v>300.50473022460938</v>
      </c>
      <c r="AV48" s="1">
        <v>1698.8427734375</v>
      </c>
      <c r="AW48" s="1">
        <v>0.11280680447816849</v>
      </c>
      <c r="AX48" s="1">
        <v>99.081130981445313</v>
      </c>
      <c r="AY48" s="1">
        <v>0.71623563766479492</v>
      </c>
      <c r="AZ48" s="1">
        <v>-0.25107097625732422</v>
      </c>
      <c r="BA48" s="1">
        <v>1</v>
      </c>
      <c r="BB48" s="1">
        <v>-1.355140209197998</v>
      </c>
      <c r="BC48" s="1">
        <v>7.355140209197998</v>
      </c>
      <c r="BD48" s="1">
        <v>1</v>
      </c>
      <c r="BE48" s="1">
        <v>0</v>
      </c>
      <c r="BF48" s="1">
        <v>0.15999999642372131</v>
      </c>
      <c r="BG48" s="1">
        <v>111115</v>
      </c>
      <c r="BH48">
        <f t="shared" si="185"/>
        <v>1.5025236511230466</v>
      </c>
      <c r="BI48">
        <f t="shared" si="186"/>
        <v>6.9361332488229116E-3</v>
      </c>
      <c r="BJ48">
        <f t="shared" si="187"/>
        <v>301.40656700134275</v>
      </c>
      <c r="BK48">
        <f t="shared" si="188"/>
        <v>301.57835235595701</v>
      </c>
      <c r="BL48">
        <f t="shared" si="189"/>
        <v>271.8148376744648</v>
      </c>
      <c r="BM48">
        <f t="shared" si="190"/>
        <v>-0.1278810517316325</v>
      </c>
      <c r="BN48">
        <f t="shared" si="191"/>
        <v>3.8519706949845629</v>
      </c>
      <c r="BO48">
        <f t="shared" si="192"/>
        <v>38.876935061489284</v>
      </c>
      <c r="BP48">
        <f t="shared" si="193"/>
        <v>12.094389971767605</v>
      </c>
      <c r="BQ48">
        <f t="shared" si="194"/>
        <v>28.342459678649902</v>
      </c>
      <c r="BR48">
        <f t="shared" si="195"/>
        <v>3.8712637390470657</v>
      </c>
      <c r="BS48">
        <f t="shared" si="196"/>
        <v>0.55467219204887674</v>
      </c>
      <c r="BT48">
        <f t="shared" si="197"/>
        <v>2.6536448580511789</v>
      </c>
      <c r="BU48">
        <f t="shared" si="198"/>
        <v>1.2176188809958868</v>
      </c>
      <c r="BV48">
        <f t="shared" si="199"/>
        <v>0.34967136685402289</v>
      </c>
      <c r="BW48">
        <f t="shared" si="200"/>
        <v>5.4397495889494039</v>
      </c>
      <c r="BX48">
        <f t="shared" si="201"/>
        <v>1.0802044520371239</v>
      </c>
      <c r="BY48">
        <f t="shared" si="202"/>
        <v>69.755133220831596</v>
      </c>
      <c r="BZ48">
        <f t="shared" si="203"/>
        <v>51.085967522580759</v>
      </c>
      <c r="CA48">
        <f t="shared" si="204"/>
        <v>-2.4469919526848159E-2</v>
      </c>
      <c r="CB48">
        <f t="shared" si="205"/>
        <v>0</v>
      </c>
      <c r="CC48">
        <f t="shared" si="206"/>
        <v>1486.6035820800973</v>
      </c>
      <c r="CD48">
        <f t="shared" si="207"/>
        <v>0</v>
      </c>
      <c r="CE48" t="e">
        <f t="shared" si="208"/>
        <v>#DIV/0!</v>
      </c>
      <c r="CF48" t="e">
        <f t="shared" si="209"/>
        <v>#DIV/0!</v>
      </c>
    </row>
    <row r="49" spans="1:84" x14ac:dyDescent="0.35">
      <c r="A49" t="s">
        <v>177</v>
      </c>
      <c r="B49" s="1">
        <v>47</v>
      </c>
      <c r="C49" s="1" t="s">
        <v>131</v>
      </c>
      <c r="D49" s="1">
        <v>13215.000030117109</v>
      </c>
      <c r="E49" s="1">
        <v>0</v>
      </c>
      <c r="F49">
        <f t="shared" si="168"/>
        <v>1.5357961979862262</v>
      </c>
      <c r="G49">
        <f t="shared" si="169"/>
        <v>0.59738414407772711</v>
      </c>
      <c r="H49" s="4">
        <f t="shared" si="170"/>
        <v>92.14606388125938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t="e">
        <f t="shared" si="171"/>
        <v>#DIV/0!</v>
      </c>
      <c r="Q49" t="e">
        <f t="shared" si="172"/>
        <v>#DIV/0!</v>
      </c>
      <c r="R49" t="e">
        <f t="shared" si="173"/>
        <v>#DIV/0!</v>
      </c>
      <c r="S49" s="1">
        <v>-1</v>
      </c>
      <c r="T49" s="1">
        <v>0.87</v>
      </c>
      <c r="U49" s="1">
        <v>0.92</v>
      </c>
      <c r="V49" s="1">
        <v>10.136746406555176</v>
      </c>
      <c r="W49">
        <f t="shared" si="174"/>
        <v>0.87506837320327757</v>
      </c>
      <c r="X49">
        <f t="shared" si="175"/>
        <v>1.7056631664393708E-3</v>
      </c>
      <c r="Y49" t="e">
        <f t="shared" si="176"/>
        <v>#DIV/0!</v>
      </c>
      <c r="Z49" t="e">
        <f t="shared" si="177"/>
        <v>#DIV/0!</v>
      </c>
      <c r="AA49" t="e">
        <f t="shared" si="178"/>
        <v>#DIV/0!</v>
      </c>
      <c r="AB49" s="1">
        <v>0</v>
      </c>
      <c r="AC49" s="1">
        <v>0.5</v>
      </c>
      <c r="AD49" t="e">
        <f t="shared" si="179"/>
        <v>#DIV/0!</v>
      </c>
      <c r="AE49">
        <f t="shared" si="180"/>
        <v>6.9611436276351792</v>
      </c>
      <c r="AF49">
        <f t="shared" si="181"/>
        <v>1.1884518272789264</v>
      </c>
      <c r="AG49">
        <f t="shared" si="182"/>
        <v>28.222688674926758</v>
      </c>
      <c r="AH49" s="1">
        <v>2</v>
      </c>
      <c r="AI49">
        <f t="shared" si="183"/>
        <v>4.644859790802002</v>
      </c>
      <c r="AJ49" s="1">
        <v>1</v>
      </c>
      <c r="AK49">
        <f t="shared" si="184"/>
        <v>9.2897195816040039</v>
      </c>
      <c r="AL49" s="1">
        <v>28.425504684448242</v>
      </c>
      <c r="AM49" s="3">
        <v>28.222688674926758</v>
      </c>
      <c r="AN49" s="1">
        <v>28.042476654052734</v>
      </c>
      <c r="AO49" s="1">
        <v>99.837539672851563</v>
      </c>
      <c r="AP49" s="1">
        <v>98.359657287597656</v>
      </c>
      <c r="AQ49" s="1">
        <v>22.29779052734375</v>
      </c>
      <c r="AR49" s="1">
        <v>26.80668830871582</v>
      </c>
      <c r="AS49" s="1">
        <v>56.79168701171875</v>
      </c>
      <c r="AT49" s="1">
        <v>68.2750244140625</v>
      </c>
      <c r="AU49" s="1">
        <v>300.49642944335938</v>
      </c>
      <c r="AV49" s="1">
        <v>1698.944091796875</v>
      </c>
      <c r="AW49" s="1">
        <v>0.15919162333011627</v>
      </c>
      <c r="AX49" s="1">
        <v>99.077224731445313</v>
      </c>
      <c r="AY49" s="1">
        <v>1.0206706523895264</v>
      </c>
      <c r="AZ49" s="1">
        <v>-0.25084438920021057</v>
      </c>
      <c r="BA49" s="1">
        <v>1</v>
      </c>
      <c r="BB49" s="1">
        <v>-1.355140209197998</v>
      </c>
      <c r="BC49" s="1">
        <v>7.355140209197998</v>
      </c>
      <c r="BD49" s="1">
        <v>1</v>
      </c>
      <c r="BE49" s="1">
        <v>0</v>
      </c>
      <c r="BF49" s="1">
        <v>0.15999999642372131</v>
      </c>
      <c r="BG49" s="1">
        <v>111115</v>
      </c>
      <c r="BH49">
        <f t="shared" si="185"/>
        <v>1.5024821472167968</v>
      </c>
      <c r="BI49">
        <f t="shared" si="186"/>
        <v>6.9611436276351794E-3</v>
      </c>
      <c r="BJ49">
        <f t="shared" si="187"/>
        <v>301.37268867492674</v>
      </c>
      <c r="BK49">
        <f t="shared" si="188"/>
        <v>301.57550468444822</v>
      </c>
      <c r="BL49">
        <f t="shared" si="189"/>
        <v>271.83104861160245</v>
      </c>
      <c r="BM49">
        <f t="shared" si="190"/>
        <v>-0.13075978584537981</v>
      </c>
      <c r="BN49">
        <f t="shared" si="191"/>
        <v>3.8443841091473714</v>
      </c>
      <c r="BO49">
        <f t="shared" si="192"/>
        <v>38.801895385824565</v>
      </c>
      <c r="BP49">
        <f t="shared" si="193"/>
        <v>11.995207077108745</v>
      </c>
      <c r="BQ49">
        <f t="shared" si="194"/>
        <v>28.3240966796875</v>
      </c>
      <c r="BR49">
        <f t="shared" si="195"/>
        <v>3.8671320094943349</v>
      </c>
      <c r="BS49">
        <f t="shared" si="196"/>
        <v>0.56128987162981958</v>
      </c>
      <c r="BT49">
        <f t="shared" si="197"/>
        <v>2.655932281868445</v>
      </c>
      <c r="BU49">
        <f t="shared" si="198"/>
        <v>1.2111997276258899</v>
      </c>
      <c r="BV49">
        <f t="shared" si="199"/>
        <v>0.3538797757855488</v>
      </c>
      <c r="BW49">
        <f t="shared" si="200"/>
        <v>9.1295762792816522</v>
      </c>
      <c r="BX49">
        <f t="shared" si="201"/>
        <v>0.93682782578054224</v>
      </c>
      <c r="BY49">
        <f t="shared" si="202"/>
        <v>69.96871172521395</v>
      </c>
      <c r="BZ49">
        <f t="shared" si="203"/>
        <v>98.136472416507772</v>
      </c>
      <c r="CA49">
        <f t="shared" si="204"/>
        <v>1.0949821080740432E-2</v>
      </c>
      <c r="CB49">
        <f t="shared" si="205"/>
        <v>0</v>
      </c>
      <c r="CC49">
        <f t="shared" si="206"/>
        <v>1486.6922425720113</v>
      </c>
      <c r="CD49">
        <f t="shared" si="207"/>
        <v>0</v>
      </c>
      <c r="CE49" t="e">
        <f t="shared" si="208"/>
        <v>#DIV/0!</v>
      </c>
      <c r="CF49" t="e">
        <f t="shared" si="209"/>
        <v>#DIV/0!</v>
      </c>
    </row>
    <row r="50" spans="1:84" x14ac:dyDescent="0.35">
      <c r="A50" t="s">
        <v>177</v>
      </c>
      <c r="B50" s="1">
        <v>48</v>
      </c>
      <c r="C50" s="1" t="s">
        <v>132</v>
      </c>
      <c r="D50" s="1">
        <v>13357.000030117109</v>
      </c>
      <c r="E50" s="1">
        <v>0</v>
      </c>
      <c r="F50">
        <f t="shared" si="168"/>
        <v>7.511517483592919</v>
      </c>
      <c r="G50">
        <f t="shared" si="169"/>
        <v>0.60522258914251537</v>
      </c>
      <c r="H50" s="4">
        <f t="shared" si="170"/>
        <v>169.60694365494803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t="e">
        <f t="shared" si="171"/>
        <v>#DIV/0!</v>
      </c>
      <c r="Q50" t="e">
        <f t="shared" si="172"/>
        <v>#DIV/0!</v>
      </c>
      <c r="R50" t="e">
        <f t="shared" si="173"/>
        <v>#DIV/0!</v>
      </c>
      <c r="S50" s="1">
        <v>-1</v>
      </c>
      <c r="T50" s="1">
        <v>0.87</v>
      </c>
      <c r="U50" s="1">
        <v>0.92</v>
      </c>
      <c r="V50" s="1">
        <v>10.136746406555176</v>
      </c>
      <c r="W50">
        <f t="shared" si="174"/>
        <v>0.87506837320327757</v>
      </c>
      <c r="X50">
        <f t="shared" si="175"/>
        <v>5.7250268305881306E-3</v>
      </c>
      <c r="Y50" t="e">
        <f t="shared" si="176"/>
        <v>#DIV/0!</v>
      </c>
      <c r="Z50" t="e">
        <f t="shared" si="177"/>
        <v>#DIV/0!</v>
      </c>
      <c r="AA50" t="e">
        <f t="shared" si="178"/>
        <v>#DIV/0!</v>
      </c>
      <c r="AB50" s="1">
        <v>0</v>
      </c>
      <c r="AC50" s="1">
        <v>0.5</v>
      </c>
      <c r="AD50" t="e">
        <f t="shared" si="179"/>
        <v>#DIV/0!</v>
      </c>
      <c r="AE50">
        <f t="shared" si="180"/>
        <v>6.9949338280904918</v>
      </c>
      <c r="AF50">
        <f t="shared" si="181"/>
        <v>1.1795522876567772</v>
      </c>
      <c r="AG50">
        <f t="shared" si="182"/>
        <v>28.20814323425293</v>
      </c>
      <c r="AH50" s="1">
        <v>2</v>
      </c>
      <c r="AI50">
        <f t="shared" si="183"/>
        <v>4.644859790802002</v>
      </c>
      <c r="AJ50" s="1">
        <v>1</v>
      </c>
      <c r="AK50">
        <f t="shared" si="184"/>
        <v>9.2897195816040039</v>
      </c>
      <c r="AL50" s="1">
        <v>28.43012809753418</v>
      </c>
      <c r="AM50" s="3">
        <v>28.20814323425293</v>
      </c>
      <c r="AN50" s="1">
        <v>28.042430877685547</v>
      </c>
      <c r="AO50" s="1">
        <v>200.02629089355469</v>
      </c>
      <c r="AP50" s="1">
        <v>194.12326049804688</v>
      </c>
      <c r="AQ50" s="1">
        <v>22.335947036743164</v>
      </c>
      <c r="AR50" s="1">
        <v>26.866352081298828</v>
      </c>
      <c r="AS50" s="1">
        <v>56.868160247802734</v>
      </c>
      <c r="AT50" s="1">
        <v>68.402854919433594</v>
      </c>
      <c r="AU50" s="1">
        <v>300.503173828125</v>
      </c>
      <c r="AV50" s="1">
        <v>1698.9769287109375</v>
      </c>
      <c r="AW50" s="1">
        <v>0.12375303357839584</v>
      </c>
      <c r="AX50" s="1">
        <v>99.067359924316406</v>
      </c>
      <c r="AY50" s="1">
        <v>1.3810511827468872</v>
      </c>
      <c r="AZ50" s="1">
        <v>-0.25193712115287781</v>
      </c>
      <c r="BA50" s="1">
        <v>1</v>
      </c>
      <c r="BB50" s="1">
        <v>-1.355140209197998</v>
      </c>
      <c r="BC50" s="1">
        <v>7.355140209197998</v>
      </c>
      <c r="BD50" s="1">
        <v>1</v>
      </c>
      <c r="BE50" s="1">
        <v>0</v>
      </c>
      <c r="BF50" s="1">
        <v>0.15999999642372131</v>
      </c>
      <c r="BG50" s="1">
        <v>111115</v>
      </c>
      <c r="BH50">
        <f t="shared" si="185"/>
        <v>1.5025158691406248</v>
      </c>
      <c r="BI50">
        <f t="shared" si="186"/>
        <v>6.9949338280904921E-3</v>
      </c>
      <c r="BJ50">
        <f t="shared" si="187"/>
        <v>301.35814323425291</v>
      </c>
      <c r="BK50">
        <f t="shared" si="188"/>
        <v>301.58012809753416</v>
      </c>
      <c r="BL50">
        <f t="shared" si="189"/>
        <v>271.83630251773502</v>
      </c>
      <c r="BM50">
        <f t="shared" si="190"/>
        <v>-0.13578460972065312</v>
      </c>
      <c r="BN50">
        <f t="shared" si="191"/>
        <v>3.8411308591482154</v>
      </c>
      <c r="BO50">
        <f t="shared" si="192"/>
        <v>38.772920385510318</v>
      </c>
      <c r="BP50">
        <f t="shared" si="193"/>
        <v>11.90656830421149</v>
      </c>
      <c r="BQ50">
        <f t="shared" si="194"/>
        <v>28.319135665893555</v>
      </c>
      <c r="BR50">
        <f t="shared" si="195"/>
        <v>3.8660164267860715</v>
      </c>
      <c r="BS50">
        <f t="shared" si="196"/>
        <v>0.56820424420551463</v>
      </c>
      <c r="BT50">
        <f t="shared" si="197"/>
        <v>2.6615785714914382</v>
      </c>
      <c r="BU50">
        <f t="shared" si="198"/>
        <v>1.2044378552946333</v>
      </c>
      <c r="BV50">
        <f t="shared" si="199"/>
        <v>0.35827779084726041</v>
      </c>
      <c r="BW50">
        <f t="shared" si="200"/>
        <v>16.80251213272799</v>
      </c>
      <c r="BX50">
        <f t="shared" si="201"/>
        <v>0.87370747441497087</v>
      </c>
      <c r="BY50">
        <f t="shared" si="202"/>
        <v>70.191510601178919</v>
      </c>
      <c r="BZ50">
        <f t="shared" si="203"/>
        <v>193.03167226292607</v>
      </c>
      <c r="CA50">
        <f t="shared" si="204"/>
        <v>2.7313898952416451E-2</v>
      </c>
      <c r="CB50">
        <f t="shared" si="205"/>
        <v>0</v>
      </c>
      <c r="CC50">
        <f t="shared" si="206"/>
        <v>1486.720977116981</v>
      </c>
      <c r="CD50">
        <f t="shared" si="207"/>
        <v>0</v>
      </c>
      <c r="CE50" t="e">
        <f t="shared" si="208"/>
        <v>#DIV/0!</v>
      </c>
      <c r="CF50" t="e">
        <f t="shared" si="209"/>
        <v>#DIV/0!</v>
      </c>
    </row>
    <row r="51" spans="1:84" x14ac:dyDescent="0.35">
      <c r="A51" t="s">
        <v>177</v>
      </c>
      <c r="B51" s="1">
        <v>49</v>
      </c>
      <c r="C51" s="1" t="s">
        <v>133</v>
      </c>
      <c r="D51" s="1">
        <v>13523.000030117109</v>
      </c>
      <c r="E51" s="1">
        <v>0</v>
      </c>
      <c r="F51">
        <f t="shared" si="168"/>
        <v>23.943546640120221</v>
      </c>
      <c r="G51">
        <f t="shared" si="169"/>
        <v>0.6055935798195885</v>
      </c>
      <c r="H51" s="4">
        <f t="shared" si="170"/>
        <v>504.15947007644877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t="e">
        <f t="shared" si="171"/>
        <v>#DIV/0!</v>
      </c>
      <c r="Q51" t="e">
        <f t="shared" si="172"/>
        <v>#DIV/0!</v>
      </c>
      <c r="R51" t="e">
        <f t="shared" si="173"/>
        <v>#DIV/0!</v>
      </c>
      <c r="S51" s="1">
        <v>-1</v>
      </c>
      <c r="T51" s="1">
        <v>0.87</v>
      </c>
      <c r="U51" s="1">
        <v>0.92</v>
      </c>
      <c r="V51" s="1">
        <v>10.136746406555176</v>
      </c>
      <c r="W51">
        <f t="shared" si="174"/>
        <v>0.87506837320327757</v>
      </c>
      <c r="X51">
        <f t="shared" si="175"/>
        <v>1.6786249694476185E-2</v>
      </c>
      <c r="Y51" t="e">
        <f t="shared" si="176"/>
        <v>#DIV/0!</v>
      </c>
      <c r="Z51" t="e">
        <f t="shared" si="177"/>
        <v>#DIV/0!</v>
      </c>
      <c r="AA51" t="e">
        <f t="shared" si="178"/>
        <v>#DIV/0!</v>
      </c>
      <c r="AB51" s="1">
        <v>0</v>
      </c>
      <c r="AC51" s="1">
        <v>0.5</v>
      </c>
      <c r="AD51" t="e">
        <f t="shared" si="179"/>
        <v>#DIV/0!</v>
      </c>
      <c r="AE51">
        <f t="shared" si="180"/>
        <v>6.9768134189233617</v>
      </c>
      <c r="AF51">
        <f t="shared" si="181"/>
        <v>1.1756323742543882</v>
      </c>
      <c r="AG51">
        <f t="shared" si="182"/>
        <v>28.252222061157227</v>
      </c>
      <c r="AH51" s="1">
        <v>2</v>
      </c>
      <c r="AI51">
        <f t="shared" si="183"/>
        <v>4.644859790802002</v>
      </c>
      <c r="AJ51" s="1">
        <v>1</v>
      </c>
      <c r="AK51">
        <f t="shared" si="184"/>
        <v>9.2897195816040039</v>
      </c>
      <c r="AL51" s="1">
        <v>28.47386360168457</v>
      </c>
      <c r="AM51" s="3">
        <v>28.252222061157227</v>
      </c>
      <c r="AN51" s="1">
        <v>28.044872283935547</v>
      </c>
      <c r="AO51" s="1">
        <v>600.1502685546875</v>
      </c>
      <c r="AP51" s="1">
        <v>581.514892578125</v>
      </c>
      <c r="AQ51" s="1">
        <v>22.488552093505859</v>
      </c>
      <c r="AR51" s="1">
        <v>27.006454467773438</v>
      </c>
      <c r="AS51" s="1">
        <v>57.108089447021484</v>
      </c>
      <c r="AT51" s="1">
        <v>68.58099365234375</v>
      </c>
      <c r="AU51" s="1">
        <v>300.51089477539063</v>
      </c>
      <c r="AV51" s="1">
        <v>1698.09716796875</v>
      </c>
      <c r="AW51" s="1">
        <v>0.16031858325004578</v>
      </c>
      <c r="AX51" s="1">
        <v>99.063896179199219</v>
      </c>
      <c r="AY51" s="1">
        <v>1.8312678337097168</v>
      </c>
      <c r="AZ51" s="1">
        <v>-0.247627854347229</v>
      </c>
      <c r="BA51" s="1">
        <v>1</v>
      </c>
      <c r="BB51" s="1">
        <v>-1.355140209197998</v>
      </c>
      <c r="BC51" s="1">
        <v>7.355140209197998</v>
      </c>
      <c r="BD51" s="1">
        <v>1</v>
      </c>
      <c r="BE51" s="1">
        <v>0</v>
      </c>
      <c r="BF51" s="1">
        <v>0.15999999642372131</v>
      </c>
      <c r="BG51" s="1">
        <v>111115</v>
      </c>
      <c r="BH51">
        <f t="shared" si="185"/>
        <v>1.502554473876953</v>
      </c>
      <c r="BI51">
        <f t="shared" si="186"/>
        <v>6.9768134189233614E-3</v>
      </c>
      <c r="BJ51">
        <f t="shared" si="187"/>
        <v>301.4022220611572</v>
      </c>
      <c r="BK51">
        <f t="shared" si="188"/>
        <v>301.62386360168455</v>
      </c>
      <c r="BL51">
        <f t="shared" si="189"/>
        <v>271.69554080213129</v>
      </c>
      <c r="BM51">
        <f t="shared" si="190"/>
        <v>-0.13316574929863376</v>
      </c>
      <c r="BN51">
        <f t="shared" si="191"/>
        <v>3.850996975818167</v>
      </c>
      <c r="BO51">
        <f t="shared" si="192"/>
        <v>38.873869536203181</v>
      </c>
      <c r="BP51">
        <f t="shared" si="193"/>
        <v>11.867415068429743</v>
      </c>
      <c r="BQ51">
        <f t="shared" si="194"/>
        <v>28.363042831420898</v>
      </c>
      <c r="BR51">
        <f t="shared" si="195"/>
        <v>3.8758995864816548</v>
      </c>
      <c r="BS51">
        <f t="shared" si="196"/>
        <v>0.56853122737697592</v>
      </c>
      <c r="BT51">
        <f t="shared" si="197"/>
        <v>2.6753646015637789</v>
      </c>
      <c r="BU51">
        <f t="shared" si="198"/>
        <v>1.2005349849178759</v>
      </c>
      <c r="BV51">
        <f t="shared" si="199"/>
        <v>0.35848579807697434</v>
      </c>
      <c r="BW51">
        <f t="shared" si="200"/>
        <v>49.944001401413416</v>
      </c>
      <c r="BX51">
        <f t="shared" si="201"/>
        <v>0.86697602505290317</v>
      </c>
      <c r="BY51">
        <f t="shared" si="202"/>
        <v>70.364103210927453</v>
      </c>
      <c r="BZ51">
        <f t="shared" si="203"/>
        <v>578.03537011458673</v>
      </c>
      <c r="CA51">
        <f t="shared" si="204"/>
        <v>2.9146420342531901E-2</v>
      </c>
      <c r="CB51">
        <f t="shared" si="205"/>
        <v>0</v>
      </c>
      <c r="CC51">
        <f t="shared" si="206"/>
        <v>1485.9511263155068</v>
      </c>
      <c r="CD51">
        <f t="shared" si="207"/>
        <v>0</v>
      </c>
      <c r="CE51" t="e">
        <f t="shared" si="208"/>
        <v>#DIV/0!</v>
      </c>
      <c r="CF51" t="e">
        <f t="shared" si="209"/>
        <v>#DIV/0!</v>
      </c>
    </row>
    <row r="52" spans="1:84" x14ac:dyDescent="0.35">
      <c r="A52" t="s">
        <v>177</v>
      </c>
      <c r="B52" s="1">
        <v>50</v>
      </c>
      <c r="C52" s="1" t="s">
        <v>134</v>
      </c>
      <c r="D52" s="1">
        <v>13670.000030117109</v>
      </c>
      <c r="E52" s="1">
        <v>0</v>
      </c>
      <c r="F52">
        <f t="shared" si="168"/>
        <v>32.166708209840152</v>
      </c>
      <c r="G52">
        <f t="shared" si="169"/>
        <v>0.61667061180059435</v>
      </c>
      <c r="H52" s="4">
        <f t="shared" si="170"/>
        <v>770.19416325850716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t="e">
        <f t="shared" si="171"/>
        <v>#DIV/0!</v>
      </c>
      <c r="Q52" t="e">
        <f t="shared" si="172"/>
        <v>#DIV/0!</v>
      </c>
      <c r="R52" t="e">
        <f t="shared" si="173"/>
        <v>#DIV/0!</v>
      </c>
      <c r="S52" s="1">
        <v>-1</v>
      </c>
      <c r="T52" s="1">
        <v>0.87</v>
      </c>
      <c r="U52" s="1">
        <v>0.92</v>
      </c>
      <c r="V52" s="1">
        <v>10.136746406555176</v>
      </c>
      <c r="W52">
        <f t="shared" si="174"/>
        <v>0.87506837320327757</v>
      </c>
      <c r="X52">
        <f t="shared" si="175"/>
        <v>2.2293342803289012E-2</v>
      </c>
      <c r="Y52" t="e">
        <f t="shared" si="176"/>
        <v>#DIV/0!</v>
      </c>
      <c r="Z52" t="e">
        <f t="shared" si="177"/>
        <v>#DIV/0!</v>
      </c>
      <c r="AA52" t="e">
        <f t="shared" si="178"/>
        <v>#DIV/0!</v>
      </c>
      <c r="AB52" s="1">
        <v>0</v>
      </c>
      <c r="AC52" s="1">
        <v>0.5</v>
      </c>
      <c r="AD52" t="e">
        <f t="shared" si="179"/>
        <v>#DIV/0!</v>
      </c>
      <c r="AE52">
        <f t="shared" si="180"/>
        <v>7.1564024813400993</v>
      </c>
      <c r="AF52">
        <f t="shared" si="181"/>
        <v>1.1850538055067221</v>
      </c>
      <c r="AG52">
        <f t="shared" si="182"/>
        <v>28.454837799072266</v>
      </c>
      <c r="AH52" s="1">
        <v>2</v>
      </c>
      <c r="AI52">
        <f t="shared" si="183"/>
        <v>4.644859790802002</v>
      </c>
      <c r="AJ52" s="1">
        <v>1</v>
      </c>
      <c r="AK52">
        <f t="shared" si="184"/>
        <v>9.2897195816040039</v>
      </c>
      <c r="AL52" s="1">
        <v>28.599266052246094</v>
      </c>
      <c r="AM52" s="3">
        <v>28.454837799072266</v>
      </c>
      <c r="AN52" s="1">
        <v>28.044931411743164</v>
      </c>
      <c r="AO52" s="1">
        <v>900.108154296875</v>
      </c>
      <c r="AP52" s="1">
        <v>874.534423828125</v>
      </c>
      <c r="AQ52" s="1">
        <v>22.739450454711914</v>
      </c>
      <c r="AR52" s="1">
        <v>27.371990203857422</v>
      </c>
      <c r="AS52" s="1">
        <v>57.327449798583984</v>
      </c>
      <c r="AT52" s="1">
        <v>69.005058288574219</v>
      </c>
      <c r="AU52" s="1">
        <v>300.50546264648438</v>
      </c>
      <c r="AV52" s="1">
        <v>1700.1419677734375</v>
      </c>
      <c r="AW52" s="1">
        <v>0.13689917325973511</v>
      </c>
      <c r="AX52" s="1">
        <v>99.064018249511719</v>
      </c>
      <c r="AY52" s="1">
        <v>1.7459467649459839</v>
      </c>
      <c r="AZ52" s="1">
        <v>-0.25098326802253723</v>
      </c>
      <c r="BA52" s="1">
        <v>1</v>
      </c>
      <c r="BB52" s="1">
        <v>-1.355140209197998</v>
      </c>
      <c r="BC52" s="1">
        <v>7.355140209197998</v>
      </c>
      <c r="BD52" s="1">
        <v>1</v>
      </c>
      <c r="BE52" s="1">
        <v>0</v>
      </c>
      <c r="BF52" s="1">
        <v>0.15999999642372131</v>
      </c>
      <c r="BG52" s="1">
        <v>111115</v>
      </c>
      <c r="BH52">
        <f t="shared" si="185"/>
        <v>1.5025273132324217</v>
      </c>
      <c r="BI52">
        <f t="shared" si="186"/>
        <v>7.1564024813400989E-3</v>
      </c>
      <c r="BJ52">
        <f t="shared" si="187"/>
        <v>301.60483779907224</v>
      </c>
      <c r="BK52">
        <f t="shared" si="188"/>
        <v>301.74926605224607</v>
      </c>
      <c r="BL52">
        <f t="shared" si="189"/>
        <v>272.02270876356852</v>
      </c>
      <c r="BM52">
        <f t="shared" si="190"/>
        <v>-0.16708375675875661</v>
      </c>
      <c r="BN52">
        <f t="shared" si="191"/>
        <v>3.8966331425871097</v>
      </c>
      <c r="BO52">
        <f t="shared" si="192"/>
        <v>39.334495121858396</v>
      </c>
      <c r="BP52">
        <f t="shared" si="193"/>
        <v>11.962504918000974</v>
      </c>
      <c r="BQ52">
        <f t="shared" si="194"/>
        <v>28.52705192565918</v>
      </c>
      <c r="BR52">
        <f t="shared" si="195"/>
        <v>3.9130119333872719</v>
      </c>
      <c r="BS52">
        <f t="shared" si="196"/>
        <v>0.57828300177977154</v>
      </c>
      <c r="BT52">
        <f t="shared" si="197"/>
        <v>2.7115793370803876</v>
      </c>
      <c r="BU52">
        <f t="shared" si="198"/>
        <v>1.2014325963068844</v>
      </c>
      <c r="BV52">
        <f t="shared" si="199"/>
        <v>0.36469027269996263</v>
      </c>
      <c r="BW52">
        <f t="shared" si="200"/>
        <v>76.298528644708156</v>
      </c>
      <c r="BX52">
        <f t="shared" si="201"/>
        <v>0.88069050488271672</v>
      </c>
      <c r="BY52">
        <f t="shared" si="202"/>
        <v>70.496881380370269</v>
      </c>
      <c r="BZ52">
        <f t="shared" si="203"/>
        <v>869.85989563576959</v>
      </c>
      <c r="CA52">
        <f t="shared" si="204"/>
        <v>2.6069170730174715E-2</v>
      </c>
      <c r="CB52">
        <f t="shared" si="205"/>
        <v>0</v>
      </c>
      <c r="CC52">
        <f t="shared" si="206"/>
        <v>1487.7404659541212</v>
      </c>
      <c r="CD52">
        <f t="shared" si="207"/>
        <v>0</v>
      </c>
      <c r="CE52" t="e">
        <f t="shared" si="208"/>
        <v>#DIV/0!</v>
      </c>
      <c r="CF52" t="e">
        <f t="shared" si="209"/>
        <v>#DIV/0!</v>
      </c>
    </row>
    <row r="53" spans="1:84" x14ac:dyDescent="0.35">
      <c r="A53" t="s">
        <v>177</v>
      </c>
      <c r="B53" s="1">
        <v>51</v>
      </c>
      <c r="C53" s="1" t="s">
        <v>135</v>
      </c>
      <c r="D53" s="1">
        <v>13812.000030117109</v>
      </c>
      <c r="E53" s="1">
        <v>0</v>
      </c>
      <c r="F53">
        <f t="shared" si="168"/>
        <v>37.292183495204625</v>
      </c>
      <c r="G53">
        <f t="shared" si="169"/>
        <v>0.62697712954212603</v>
      </c>
      <c r="H53" s="4">
        <f t="shared" si="170"/>
        <v>1047.1500973576981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t="e">
        <f t="shared" si="171"/>
        <v>#DIV/0!</v>
      </c>
      <c r="Q53" t="e">
        <f t="shared" si="172"/>
        <v>#DIV/0!</v>
      </c>
      <c r="R53" t="e">
        <f t="shared" si="173"/>
        <v>#DIV/0!</v>
      </c>
      <c r="S53" s="1">
        <v>-1</v>
      </c>
      <c r="T53" s="1">
        <v>0.87</v>
      </c>
      <c r="U53" s="1">
        <v>0.92</v>
      </c>
      <c r="V53" s="1">
        <v>10.136746406555176</v>
      </c>
      <c r="W53">
        <f t="shared" si="174"/>
        <v>0.87506837320327757</v>
      </c>
      <c r="X53">
        <f t="shared" si="175"/>
        <v>2.5739305937671351E-2</v>
      </c>
      <c r="Y53" t="e">
        <f t="shared" si="176"/>
        <v>#DIV/0!</v>
      </c>
      <c r="Z53" t="e">
        <f t="shared" si="177"/>
        <v>#DIV/0!</v>
      </c>
      <c r="AA53" t="e">
        <f t="shared" si="178"/>
        <v>#DIV/0!</v>
      </c>
      <c r="AB53" s="1">
        <v>0</v>
      </c>
      <c r="AC53" s="1">
        <v>0.5</v>
      </c>
      <c r="AD53" t="e">
        <f t="shared" si="179"/>
        <v>#DIV/0!</v>
      </c>
      <c r="AE53">
        <f t="shared" si="180"/>
        <v>7.2732373652368505</v>
      </c>
      <c r="AF53">
        <f t="shared" si="181"/>
        <v>1.1854416047515355</v>
      </c>
      <c r="AG53">
        <f t="shared" si="182"/>
        <v>28.555316925048828</v>
      </c>
      <c r="AH53" s="1">
        <v>2</v>
      </c>
      <c r="AI53">
        <f t="shared" si="183"/>
        <v>4.644859790802002</v>
      </c>
      <c r="AJ53" s="1">
        <v>1</v>
      </c>
      <c r="AK53">
        <f t="shared" si="184"/>
        <v>9.2897195816040039</v>
      </c>
      <c r="AL53" s="1">
        <v>28.659130096435547</v>
      </c>
      <c r="AM53" s="3">
        <v>28.555316925048828</v>
      </c>
      <c r="AN53" s="1">
        <v>28.04161262512207</v>
      </c>
      <c r="AO53" s="1">
        <v>1200.0582275390625</v>
      </c>
      <c r="AP53" s="1">
        <v>1169.57763671875</v>
      </c>
      <c r="AQ53" s="1">
        <v>22.893865585327148</v>
      </c>
      <c r="AR53" s="1">
        <v>27.600837707519531</v>
      </c>
      <c r="AS53" s="1">
        <v>57.510158538818359</v>
      </c>
      <c r="AT53" s="1">
        <v>69.334541320800781</v>
      </c>
      <c r="AU53" s="1">
        <v>300.51123046875</v>
      </c>
      <c r="AV53" s="1">
        <v>1700.087646484375</v>
      </c>
      <c r="AW53" s="1">
        <v>0.12973877787590027</v>
      </c>
      <c r="AX53" s="1">
        <v>99.05487060546875</v>
      </c>
      <c r="AY53" s="1">
        <v>1.2731195688247681</v>
      </c>
      <c r="AZ53" s="1">
        <v>-0.24849779903888702</v>
      </c>
      <c r="BA53" s="1">
        <v>1</v>
      </c>
      <c r="BB53" s="1">
        <v>-1.355140209197998</v>
      </c>
      <c r="BC53" s="1">
        <v>7.355140209197998</v>
      </c>
      <c r="BD53" s="1">
        <v>1</v>
      </c>
      <c r="BE53" s="1">
        <v>0</v>
      </c>
      <c r="BF53" s="1">
        <v>0.15999999642372131</v>
      </c>
      <c r="BG53" s="1">
        <v>111115</v>
      </c>
      <c r="BH53">
        <f t="shared" si="185"/>
        <v>1.5025561523437498</v>
      </c>
      <c r="BI53">
        <f t="shared" si="186"/>
        <v>7.2732373652368504E-3</v>
      </c>
      <c r="BJ53">
        <f t="shared" si="187"/>
        <v>301.70531692504881</v>
      </c>
      <c r="BK53">
        <f t="shared" si="188"/>
        <v>301.80913009643552</v>
      </c>
      <c r="BL53">
        <f t="shared" si="189"/>
        <v>272.01401735751278</v>
      </c>
      <c r="BM53">
        <f t="shared" si="190"/>
        <v>-0.18958623425860777</v>
      </c>
      <c r="BN53">
        <f t="shared" si="191"/>
        <v>3.9194390124724254</v>
      </c>
      <c r="BO53">
        <f t="shared" si="192"/>
        <v>39.568362348211842</v>
      </c>
      <c r="BP53">
        <f t="shared" si="193"/>
        <v>11.967524640692311</v>
      </c>
      <c r="BQ53">
        <f t="shared" si="194"/>
        <v>28.607223510742188</v>
      </c>
      <c r="BR53">
        <f t="shared" si="195"/>
        <v>3.9312658514894685</v>
      </c>
      <c r="BS53">
        <f t="shared" si="196"/>
        <v>0.58733688113894067</v>
      </c>
      <c r="BT53">
        <f t="shared" si="197"/>
        <v>2.7339974077208899</v>
      </c>
      <c r="BU53">
        <f t="shared" si="198"/>
        <v>1.1972684437685785</v>
      </c>
      <c r="BV53">
        <f t="shared" si="199"/>
        <v>0.37045240984116223</v>
      </c>
      <c r="BW53">
        <f t="shared" si="200"/>
        <v>103.72531739827079</v>
      </c>
      <c r="BX53">
        <f t="shared" si="201"/>
        <v>0.89532328977790443</v>
      </c>
      <c r="BY53">
        <f t="shared" si="202"/>
        <v>70.682428979726836</v>
      </c>
      <c r="BZ53">
        <f t="shared" si="203"/>
        <v>1164.1582645540379</v>
      </c>
      <c r="CA53">
        <f t="shared" si="204"/>
        <v>2.2642128580416816E-2</v>
      </c>
      <c r="CB53">
        <f t="shared" si="205"/>
        <v>0</v>
      </c>
      <c r="CC53">
        <f t="shared" si="206"/>
        <v>1487.6929311120709</v>
      </c>
      <c r="CD53">
        <f t="shared" si="207"/>
        <v>0</v>
      </c>
      <c r="CE53" t="e">
        <f t="shared" si="208"/>
        <v>#DIV/0!</v>
      </c>
      <c r="CF53" t="e">
        <f t="shared" si="209"/>
        <v>#DIV/0!</v>
      </c>
    </row>
    <row r="54" spans="1:84" x14ac:dyDescent="0.35">
      <c r="A54" t="s">
        <v>177</v>
      </c>
      <c r="B54" s="1">
        <v>52</v>
      </c>
      <c r="C54" s="1" t="s">
        <v>136</v>
      </c>
      <c r="D54" s="1">
        <v>13954.000030117109</v>
      </c>
      <c r="E54" s="1">
        <v>0</v>
      </c>
      <c r="F54">
        <f t="shared" si="168"/>
        <v>43.676315420948605</v>
      </c>
      <c r="G54">
        <f t="shared" si="169"/>
        <v>0.62644754749801235</v>
      </c>
      <c r="H54" s="4">
        <f t="shared" si="170"/>
        <v>1514.1297495314984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t="e">
        <f t="shared" si="171"/>
        <v>#DIV/0!</v>
      </c>
      <c r="Q54" t="e">
        <f t="shared" si="172"/>
        <v>#DIV/0!</v>
      </c>
      <c r="R54" t="e">
        <f t="shared" si="173"/>
        <v>#DIV/0!</v>
      </c>
      <c r="S54" s="1">
        <v>-1</v>
      </c>
      <c r="T54" s="1">
        <v>0.87</v>
      </c>
      <c r="U54" s="1">
        <v>0.92</v>
      </c>
      <c r="V54" s="1">
        <v>10.136746406555176</v>
      </c>
      <c r="W54">
        <f t="shared" si="174"/>
        <v>0.87506837320327757</v>
      </c>
      <c r="X54">
        <f t="shared" si="175"/>
        <v>3.0031094382335123E-2</v>
      </c>
      <c r="Y54" t="e">
        <f t="shared" si="176"/>
        <v>#DIV/0!</v>
      </c>
      <c r="Z54" t="e">
        <f t="shared" si="177"/>
        <v>#DIV/0!</v>
      </c>
      <c r="AA54" t="e">
        <f t="shared" si="178"/>
        <v>#DIV/0!</v>
      </c>
      <c r="AB54" s="1">
        <v>0</v>
      </c>
      <c r="AC54" s="1">
        <v>0.5</v>
      </c>
      <c r="AD54" t="e">
        <f t="shared" si="179"/>
        <v>#DIV/0!</v>
      </c>
      <c r="AE54">
        <f t="shared" si="180"/>
        <v>7.1896635523431129</v>
      </c>
      <c r="AF54">
        <f t="shared" si="181"/>
        <v>1.1726025024583677</v>
      </c>
      <c r="AG54">
        <f t="shared" si="182"/>
        <v>28.539421081542969</v>
      </c>
      <c r="AH54" s="1">
        <v>2</v>
      </c>
      <c r="AI54">
        <f t="shared" si="183"/>
        <v>4.644859790802002</v>
      </c>
      <c r="AJ54" s="1">
        <v>1</v>
      </c>
      <c r="AK54">
        <f t="shared" si="184"/>
        <v>9.2897195816040039</v>
      </c>
      <c r="AL54" s="1">
        <v>28.655384063720703</v>
      </c>
      <c r="AM54" s="3">
        <v>28.539421081542969</v>
      </c>
      <c r="AN54" s="1">
        <v>28.040462493896484</v>
      </c>
      <c r="AO54" s="1">
        <v>1700.003662109375</v>
      </c>
      <c r="AP54" s="1">
        <v>1662.9788818359375</v>
      </c>
      <c r="AQ54" s="1">
        <v>23.04412841796875</v>
      </c>
      <c r="AR54" s="1">
        <v>27.696493148803711</v>
      </c>
      <c r="AS54" s="1">
        <v>57.894092559814453</v>
      </c>
      <c r="AT54" s="1">
        <v>69.583038330078125</v>
      </c>
      <c r="AU54" s="1">
        <v>300.51535034179688</v>
      </c>
      <c r="AV54" s="1">
        <v>1700.059814453125</v>
      </c>
      <c r="AW54" s="1">
        <v>0.17720173299312592</v>
      </c>
      <c r="AX54" s="1">
        <v>99.045783996582031</v>
      </c>
      <c r="AY54" s="1">
        <v>-0.53724420070648193</v>
      </c>
      <c r="AZ54" s="1">
        <v>-0.24821141362190247</v>
      </c>
      <c r="BA54" s="1">
        <v>1</v>
      </c>
      <c r="BB54" s="1">
        <v>-1.355140209197998</v>
      </c>
      <c r="BC54" s="1">
        <v>7.355140209197998</v>
      </c>
      <c r="BD54" s="1">
        <v>1</v>
      </c>
      <c r="BE54" s="1">
        <v>0</v>
      </c>
      <c r="BF54" s="1">
        <v>0.15999999642372131</v>
      </c>
      <c r="BG54" s="1">
        <v>111115</v>
      </c>
      <c r="BH54">
        <f t="shared" si="185"/>
        <v>1.5025767517089843</v>
      </c>
      <c r="BI54">
        <f t="shared" si="186"/>
        <v>7.1896635523431129E-3</v>
      </c>
      <c r="BJ54">
        <f t="shared" si="187"/>
        <v>301.68942108154295</v>
      </c>
      <c r="BK54">
        <f t="shared" si="188"/>
        <v>301.80538406372068</v>
      </c>
      <c r="BL54">
        <f t="shared" si="189"/>
        <v>272.00956423261232</v>
      </c>
      <c r="BM54">
        <f t="shared" si="190"/>
        <v>-0.17432344802575325</v>
      </c>
      <c r="BN54">
        <f t="shared" si="191"/>
        <v>3.9158233803375944</v>
      </c>
      <c r="BO54">
        <f t="shared" si="192"/>
        <v>39.535487754559298</v>
      </c>
      <c r="BP54">
        <f t="shared" si="193"/>
        <v>11.838994605755587</v>
      </c>
      <c r="BQ54">
        <f t="shared" si="194"/>
        <v>28.597402572631836</v>
      </c>
      <c r="BR54">
        <f t="shared" si="195"/>
        <v>3.9290257808517666</v>
      </c>
      <c r="BS54">
        <f t="shared" si="196"/>
        <v>0.58687212237084307</v>
      </c>
      <c r="BT54">
        <f t="shared" si="197"/>
        <v>2.7432208778792266</v>
      </c>
      <c r="BU54">
        <f t="shared" si="198"/>
        <v>1.1858049029725399</v>
      </c>
      <c r="BV54">
        <f t="shared" si="199"/>
        <v>0.37015658494163778</v>
      </c>
      <c r="BW54">
        <f t="shared" si="200"/>
        <v>149.96816811489563</v>
      </c>
      <c r="BX54">
        <f t="shared" si="201"/>
        <v>0.91049246991031607</v>
      </c>
      <c r="BY54">
        <f t="shared" si="202"/>
        <v>70.970687328087735</v>
      </c>
      <c r="BZ54">
        <f t="shared" si="203"/>
        <v>1656.6317552838032</v>
      </c>
      <c r="CA54">
        <f t="shared" si="204"/>
        <v>1.8711087213537408E-2</v>
      </c>
      <c r="CB54">
        <f t="shared" si="205"/>
        <v>0</v>
      </c>
      <c r="CC54">
        <f t="shared" si="206"/>
        <v>1487.6685761817621</v>
      </c>
      <c r="CD54">
        <f t="shared" si="207"/>
        <v>0</v>
      </c>
      <c r="CE54" t="e">
        <f t="shared" si="208"/>
        <v>#DIV/0!</v>
      </c>
      <c r="CF54" t="e">
        <f t="shared" si="209"/>
        <v>#DIV/0!</v>
      </c>
    </row>
    <row r="55" spans="1:84" x14ac:dyDescent="0.35">
      <c r="A55" t="s">
        <v>177</v>
      </c>
      <c r="B55" s="1">
        <v>53</v>
      </c>
      <c r="C55" s="1" t="s">
        <v>137</v>
      </c>
      <c r="D55" s="1">
        <v>14159.000030117109</v>
      </c>
      <c r="E55" s="1">
        <v>0</v>
      </c>
      <c r="F55">
        <f t="shared" si="168"/>
        <v>47.293106484329265</v>
      </c>
      <c r="G55">
        <f t="shared" si="169"/>
        <v>0.62571482387337585</v>
      </c>
      <c r="H55" s="4">
        <f t="shared" si="170"/>
        <v>1795.2098838739973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t="e">
        <f t="shared" si="171"/>
        <v>#DIV/0!</v>
      </c>
      <c r="Q55" t="e">
        <f t="shared" si="172"/>
        <v>#DIV/0!</v>
      </c>
      <c r="R55" t="e">
        <f t="shared" si="173"/>
        <v>#DIV/0!</v>
      </c>
      <c r="S55" s="1">
        <v>-1</v>
      </c>
      <c r="T55" s="1">
        <v>0.87</v>
      </c>
      <c r="U55" s="1">
        <v>0.92</v>
      </c>
      <c r="V55" s="1">
        <v>10.136746406555176</v>
      </c>
      <c r="W55">
        <f t="shared" si="174"/>
        <v>0.87506837320327757</v>
      </c>
      <c r="X55">
        <f t="shared" si="175"/>
        <v>3.2463468505158147E-2</v>
      </c>
      <c r="Y55" t="e">
        <f t="shared" si="176"/>
        <v>#DIV/0!</v>
      </c>
      <c r="Z55" t="e">
        <f t="shared" si="177"/>
        <v>#DIV/0!</v>
      </c>
      <c r="AA55" t="e">
        <f t="shared" si="178"/>
        <v>#DIV/0!</v>
      </c>
      <c r="AB55" s="1">
        <v>0</v>
      </c>
      <c r="AC55" s="1">
        <v>0.5</v>
      </c>
      <c r="AD55" t="e">
        <f t="shared" si="179"/>
        <v>#DIV/0!</v>
      </c>
      <c r="AE55">
        <f t="shared" si="180"/>
        <v>7.1218488470800247</v>
      </c>
      <c r="AF55">
        <f t="shared" si="181"/>
        <v>1.1627186106974072</v>
      </c>
      <c r="AG55">
        <f t="shared" si="182"/>
        <v>28.590265274047852</v>
      </c>
      <c r="AH55" s="1">
        <v>2</v>
      </c>
      <c r="AI55">
        <f t="shared" si="183"/>
        <v>4.644859790802002</v>
      </c>
      <c r="AJ55" s="1">
        <v>1</v>
      </c>
      <c r="AK55">
        <f t="shared" si="184"/>
        <v>9.2897195816040039</v>
      </c>
      <c r="AL55" s="1">
        <v>28.667991638183594</v>
      </c>
      <c r="AM55" s="3">
        <v>28.590265274047852</v>
      </c>
      <c r="AN55" s="1">
        <v>28.043746948242188</v>
      </c>
      <c r="AO55" s="1">
        <v>2000.0360107421875</v>
      </c>
      <c r="AP55" s="1">
        <v>1959.2747802734375</v>
      </c>
      <c r="AQ55" s="1">
        <v>23.303291320800781</v>
      </c>
      <c r="AR55" s="1">
        <v>27.9107666015625</v>
      </c>
      <c r="AS55" s="1">
        <v>58.507915496826172</v>
      </c>
      <c r="AT55" s="1">
        <v>70.076866149902344</v>
      </c>
      <c r="AU55" s="1">
        <v>300.51480102539063</v>
      </c>
      <c r="AV55" s="1">
        <v>1699.997314453125</v>
      </c>
      <c r="AW55" s="1">
        <v>9.0064816176891327E-2</v>
      </c>
      <c r="AX55" s="1">
        <v>99.054244995117188</v>
      </c>
      <c r="AY55" s="1">
        <v>-1.6709111928939819</v>
      </c>
      <c r="AZ55" s="1">
        <v>-0.24585479497909546</v>
      </c>
      <c r="BA55" s="1">
        <v>1</v>
      </c>
      <c r="BB55" s="1">
        <v>-1.355140209197998</v>
      </c>
      <c r="BC55" s="1">
        <v>7.355140209197998</v>
      </c>
      <c r="BD55" s="1">
        <v>1</v>
      </c>
      <c r="BE55" s="1">
        <v>0</v>
      </c>
      <c r="BF55" s="1">
        <v>0.15999999642372131</v>
      </c>
      <c r="BG55" s="1">
        <v>111115</v>
      </c>
      <c r="BH55">
        <f t="shared" si="185"/>
        <v>1.5025740051269529</v>
      </c>
      <c r="BI55">
        <f t="shared" si="186"/>
        <v>7.1218488470800251E-3</v>
      </c>
      <c r="BJ55">
        <f t="shared" si="187"/>
        <v>301.74026527404783</v>
      </c>
      <c r="BK55">
        <f t="shared" si="188"/>
        <v>301.81799163818357</v>
      </c>
      <c r="BL55">
        <f t="shared" si="189"/>
        <v>271.99956423283584</v>
      </c>
      <c r="BM55">
        <f t="shared" si="190"/>
        <v>-0.16422997507774201</v>
      </c>
      <c r="BN55">
        <f t="shared" si="191"/>
        <v>3.9273985236501137</v>
      </c>
      <c r="BO55">
        <f t="shared" si="192"/>
        <v>39.64896732940332</v>
      </c>
      <c r="BP55">
        <f t="shared" si="193"/>
        <v>11.73820072784082</v>
      </c>
      <c r="BQ55">
        <f t="shared" si="194"/>
        <v>28.629128456115723</v>
      </c>
      <c r="BR55">
        <f t="shared" si="195"/>
        <v>3.9362661924411442</v>
      </c>
      <c r="BS55">
        <f t="shared" si="196"/>
        <v>0.58622900562232572</v>
      </c>
      <c r="BT55">
        <f t="shared" si="197"/>
        <v>2.7646799129527064</v>
      </c>
      <c r="BU55">
        <f t="shared" si="198"/>
        <v>1.1715862794884377</v>
      </c>
      <c r="BV55">
        <f t="shared" si="199"/>
        <v>0.36974723998853737</v>
      </c>
      <c r="BW55">
        <f t="shared" si="200"/>
        <v>177.82315965491082</v>
      </c>
      <c r="BX55">
        <f t="shared" si="201"/>
        <v>0.91626243646307581</v>
      </c>
      <c r="BY55">
        <f t="shared" si="202"/>
        <v>71.293223532447882</v>
      </c>
      <c r="BZ55">
        <f t="shared" si="203"/>
        <v>1952.4020546552956</v>
      </c>
      <c r="CA55">
        <f t="shared" si="204"/>
        <v>1.7269383650215579E-2</v>
      </c>
      <c r="CB55">
        <f t="shared" si="205"/>
        <v>0</v>
      </c>
      <c r="CC55">
        <f t="shared" si="206"/>
        <v>1487.6138844084369</v>
      </c>
      <c r="CD55">
        <f t="shared" si="207"/>
        <v>0</v>
      </c>
      <c r="CE55" t="e">
        <f t="shared" si="208"/>
        <v>#DIV/0!</v>
      </c>
      <c r="CF55" t="e">
        <f t="shared" si="209"/>
        <v>#DIV/0!</v>
      </c>
    </row>
    <row r="56" spans="1:84" x14ac:dyDescent="0.35">
      <c r="A56" t="s">
        <v>177</v>
      </c>
      <c r="B56" s="1">
        <v>54</v>
      </c>
      <c r="C56" s="1" t="s">
        <v>138</v>
      </c>
      <c r="D56" s="1">
        <v>14312.000030117109</v>
      </c>
      <c r="E56" s="1">
        <v>0</v>
      </c>
      <c r="F56">
        <f t="shared" si="168"/>
        <v>19.663913795216786</v>
      </c>
      <c r="G56">
        <f t="shared" si="169"/>
        <v>0.61929605145044098</v>
      </c>
      <c r="H56">
        <f t="shared" si="170"/>
        <v>324.53047896628311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t="e">
        <f t="shared" si="171"/>
        <v>#DIV/0!</v>
      </c>
      <c r="Q56" t="e">
        <f t="shared" si="172"/>
        <v>#DIV/0!</v>
      </c>
      <c r="R56" t="e">
        <f t="shared" si="173"/>
        <v>#DIV/0!</v>
      </c>
      <c r="S56" s="1">
        <v>-1</v>
      </c>
      <c r="T56" s="1">
        <v>0.87</v>
      </c>
      <c r="U56" s="1">
        <v>0.92</v>
      </c>
      <c r="V56" s="1">
        <v>10.136746406555176</v>
      </c>
      <c r="W56">
        <f t="shared" si="174"/>
        <v>0.87506837320327757</v>
      </c>
      <c r="X56">
        <f t="shared" si="175"/>
        <v>1.3891266696530305E-2</v>
      </c>
      <c r="Y56" t="e">
        <f t="shared" si="176"/>
        <v>#DIV/0!</v>
      </c>
      <c r="Z56" t="e">
        <f t="shared" si="177"/>
        <v>#DIV/0!</v>
      </c>
      <c r="AA56" t="e">
        <f t="shared" si="178"/>
        <v>#DIV/0!</v>
      </c>
      <c r="AB56" s="1">
        <v>0</v>
      </c>
      <c r="AC56" s="1">
        <v>0.5</v>
      </c>
      <c r="AD56" t="e">
        <f t="shared" si="179"/>
        <v>#DIV/0!</v>
      </c>
      <c r="AE56">
        <f t="shared" si="180"/>
        <v>7.0687919343371544</v>
      </c>
      <c r="AF56">
        <f t="shared" si="181"/>
        <v>1.1651208301168912</v>
      </c>
      <c r="AG56">
        <f t="shared" si="182"/>
        <v>28.668107986450195</v>
      </c>
      <c r="AH56" s="1">
        <v>2</v>
      </c>
      <c r="AI56">
        <f t="shared" si="183"/>
        <v>4.644859790802002</v>
      </c>
      <c r="AJ56" s="1">
        <v>1</v>
      </c>
      <c r="AK56">
        <f t="shared" si="184"/>
        <v>9.2897195816040039</v>
      </c>
      <c r="AL56" s="1">
        <v>28.6492919921875</v>
      </c>
      <c r="AM56" s="3">
        <v>28.668107986450195</v>
      </c>
      <c r="AN56" s="1">
        <v>28.044696807861328</v>
      </c>
      <c r="AO56" s="1">
        <v>399.98110961914063</v>
      </c>
      <c r="AP56" s="1">
        <v>385.08331298828125</v>
      </c>
      <c r="AQ56" s="1">
        <v>23.492385864257813</v>
      </c>
      <c r="AR56" s="1">
        <v>28.064619064331055</v>
      </c>
      <c r="AS56" s="1">
        <v>59.04998779296875</v>
      </c>
      <c r="AT56" s="1">
        <v>70.543411254882813</v>
      </c>
      <c r="AU56" s="1">
        <v>300.52749633789063</v>
      </c>
      <c r="AV56" s="1">
        <v>1699.9210205078125</v>
      </c>
      <c r="AW56" s="1">
        <v>8.6280785501003265E-2</v>
      </c>
      <c r="AX56" s="1">
        <v>99.05914306640625</v>
      </c>
      <c r="AY56" s="1">
        <v>1.8751413822174072</v>
      </c>
      <c r="AZ56" s="1">
        <v>-0.25166666507720947</v>
      </c>
      <c r="BA56" s="1">
        <v>1</v>
      </c>
      <c r="BB56" s="1">
        <v>-1.355140209197998</v>
      </c>
      <c r="BC56" s="1">
        <v>7.355140209197998</v>
      </c>
      <c r="BD56" s="1">
        <v>1</v>
      </c>
      <c r="BE56" s="1">
        <v>0</v>
      </c>
      <c r="BF56" s="1">
        <v>0.15999999642372131</v>
      </c>
      <c r="BG56" s="1">
        <v>111115</v>
      </c>
      <c r="BH56">
        <f t="shared" si="185"/>
        <v>1.502637481689453</v>
      </c>
      <c r="BI56">
        <f t="shared" si="186"/>
        <v>7.0687919343371541E-3</v>
      </c>
      <c r="BJ56">
        <f t="shared" si="187"/>
        <v>301.81810798645017</v>
      </c>
      <c r="BK56">
        <f t="shared" si="188"/>
        <v>301.79929199218748</v>
      </c>
      <c r="BL56">
        <f t="shared" si="189"/>
        <v>271.98735720185869</v>
      </c>
      <c r="BM56">
        <f t="shared" si="190"/>
        <v>-0.15949846833625009</v>
      </c>
      <c r="BN56">
        <f t="shared" si="191"/>
        <v>3.9451779451146534</v>
      </c>
      <c r="BO56">
        <f t="shared" si="192"/>
        <v>39.826489741284412</v>
      </c>
      <c r="BP56">
        <f t="shared" si="193"/>
        <v>11.761870676953357</v>
      </c>
      <c r="BQ56">
        <f t="shared" si="194"/>
        <v>28.658699989318848</v>
      </c>
      <c r="BR56">
        <f t="shared" si="195"/>
        <v>3.9430254184666746</v>
      </c>
      <c r="BS56">
        <f t="shared" si="196"/>
        <v>0.5805911373051108</v>
      </c>
      <c r="BT56">
        <f t="shared" si="197"/>
        <v>2.7800571149977622</v>
      </c>
      <c r="BU56">
        <f t="shared" si="198"/>
        <v>1.1629683034689124</v>
      </c>
      <c r="BV56">
        <f t="shared" si="199"/>
        <v>0.36615907872608194</v>
      </c>
      <c r="BW56">
        <f t="shared" si="200"/>
        <v>32.147711145330383</v>
      </c>
      <c r="BX56">
        <f t="shared" si="201"/>
        <v>0.84275393926549902</v>
      </c>
      <c r="BY56">
        <f t="shared" si="202"/>
        <v>71.340087659101385</v>
      </c>
      <c r="BZ56">
        <f t="shared" si="203"/>
        <v>382.22571503924183</v>
      </c>
      <c r="CA56">
        <f t="shared" si="204"/>
        <v>3.6701490210509648E-2</v>
      </c>
      <c r="CB56">
        <f t="shared" si="205"/>
        <v>0</v>
      </c>
      <c r="CC56">
        <f t="shared" si="206"/>
        <v>1487.547121989827</v>
      </c>
      <c r="CD56">
        <f t="shared" si="207"/>
        <v>0</v>
      </c>
      <c r="CE56" t="e">
        <f t="shared" si="208"/>
        <v>#DIV/0!</v>
      </c>
      <c r="CF56" t="e">
        <f t="shared" si="209"/>
        <v>#DIV/0!</v>
      </c>
    </row>
    <row r="57" spans="1:84" x14ac:dyDescent="0.35">
      <c r="A57" t="s">
        <v>178</v>
      </c>
      <c r="B57" s="1">
        <v>55</v>
      </c>
      <c r="C57" s="1" t="s">
        <v>139</v>
      </c>
      <c r="D57" s="1">
        <v>15872.000030117109</v>
      </c>
      <c r="E57" s="1">
        <v>0</v>
      </c>
      <c r="F57">
        <f t="shared" ref="F57:F67" si="210">(AO57-AP57*(1000-AQ57)/(1000-AR57))*BH57</f>
        <v>12.993225269669175</v>
      </c>
      <c r="G57">
        <f t="shared" ref="G57:G67" si="211">IF(BS57&lt;&gt;0,1/(1/BS57-1/AK57),0)</f>
        <v>0.14529451871284074</v>
      </c>
      <c r="H57">
        <f t="shared" ref="H57:H67" si="212">((BV57-BI57/2)*AP57-F57)/(BV57+BI57/2)</f>
        <v>235.71514516113564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t="e">
        <f t="shared" ref="P57:P67" si="213">CB57/L57</f>
        <v>#DIV/0!</v>
      </c>
      <c r="Q57" t="e">
        <f t="shared" ref="Q57:Q67" si="214">CD57/N57</f>
        <v>#DIV/0!</v>
      </c>
      <c r="R57" t="e">
        <f t="shared" ref="R57:R67" si="215">(N57-O57)/N57</f>
        <v>#DIV/0!</v>
      </c>
      <c r="S57" s="1">
        <v>-1</v>
      </c>
      <c r="T57" s="1">
        <v>0.87</v>
      </c>
      <c r="U57" s="1">
        <v>0.92</v>
      </c>
      <c r="V57" s="1">
        <v>10.190357208251953</v>
      </c>
      <c r="W57">
        <f t="shared" ref="W57:W67" si="216">(V57*U57+(100-V57)*T57)/100</f>
        <v>0.87509517860412589</v>
      </c>
      <c r="X57">
        <f t="shared" ref="X57:X67" si="217">(F57-S57)/CC57</f>
        <v>9.4028348305910513E-3</v>
      </c>
      <c r="Y57" t="e">
        <f t="shared" ref="Y57:Y67" si="218">(N57-O57)/(N57-M57)</f>
        <v>#DIV/0!</v>
      </c>
      <c r="Z57" t="e">
        <f t="shared" ref="Z57:Z67" si="219">(L57-N57)/(L57-M57)</f>
        <v>#DIV/0!</v>
      </c>
      <c r="AA57" t="e">
        <f t="shared" ref="AA57:AA67" si="220">(L57-N57)/N57</f>
        <v>#DIV/0!</v>
      </c>
      <c r="AB57" s="1">
        <v>0</v>
      </c>
      <c r="AC57" s="1">
        <v>0.5</v>
      </c>
      <c r="AD57" t="e">
        <f t="shared" ref="AD57:AD67" si="221">R57*AC57*W57*AB57</f>
        <v>#DIV/0!</v>
      </c>
      <c r="AE57">
        <f t="shared" ref="AE57:AE67" si="222">BI57*1000</f>
        <v>2.8068164894980052</v>
      </c>
      <c r="AF57">
        <f t="shared" ref="AF57:AF67" si="223">(BN57-BT57)</f>
        <v>1.8761060264695932</v>
      </c>
      <c r="AG57">
        <f t="shared" ref="AG57:AG67" si="224">(AM57+BM57*E57)</f>
        <v>30.365474700927734</v>
      </c>
      <c r="AH57" s="1">
        <v>2</v>
      </c>
      <c r="AI57">
        <f t="shared" ref="AI57:AI67" si="225">(AH57*BB57+BC57)</f>
        <v>4.644859790802002</v>
      </c>
      <c r="AJ57" s="1">
        <v>1</v>
      </c>
      <c r="AK57">
        <f t="shared" ref="AK57:AK67" si="226">AI57*(AJ57+1)*(AJ57+1)/(AJ57*AJ57+1)</f>
        <v>9.2897195816040039</v>
      </c>
      <c r="AL57" s="1">
        <v>28.577054977416992</v>
      </c>
      <c r="AM57" s="3">
        <v>30.365474700927734</v>
      </c>
      <c r="AN57" s="1">
        <v>28.043981552124023</v>
      </c>
      <c r="AO57" s="1">
        <v>399.89910888671875</v>
      </c>
      <c r="AP57" s="1">
        <v>390.52200317382813</v>
      </c>
      <c r="AQ57" s="1">
        <v>23.166152954101563</v>
      </c>
      <c r="AR57" s="1">
        <v>24.987539291381836</v>
      </c>
      <c r="AS57" s="1">
        <v>58.459785461425781</v>
      </c>
      <c r="AT57" s="1">
        <v>63.057815551757813</v>
      </c>
      <c r="AU57" s="1">
        <v>300.50527954101563</v>
      </c>
      <c r="AV57" s="1">
        <v>1700.6060791015625</v>
      </c>
      <c r="AW57" s="1">
        <v>0.19989827275276184</v>
      </c>
      <c r="AX57" s="1">
        <v>99.033515930175781</v>
      </c>
      <c r="AY57" s="1">
        <v>1.839728832244873</v>
      </c>
      <c r="AZ57" s="1">
        <v>-0.18186743557453156</v>
      </c>
      <c r="BA57" s="1">
        <v>1</v>
      </c>
      <c r="BB57" s="1">
        <v>-1.355140209197998</v>
      </c>
      <c r="BC57" s="1">
        <v>7.355140209197998</v>
      </c>
      <c r="BD57" s="1">
        <v>1</v>
      </c>
      <c r="BE57" s="1">
        <v>0</v>
      </c>
      <c r="BF57" s="1">
        <v>0.15999999642372131</v>
      </c>
      <c r="BG57" s="1">
        <v>111115</v>
      </c>
      <c r="BH57">
        <f t="shared" ref="BH57:BH67" si="227">AU57*0.000001/(AH57*0.0001)</f>
        <v>1.502526397705078</v>
      </c>
      <c r="BI57">
        <f t="shared" ref="BI57:BI67" si="228">(AR57-AQ57)/(1000-AR57)*BH57</f>
        <v>2.8068164894980052E-3</v>
      </c>
      <c r="BJ57">
        <f t="shared" ref="BJ57:BJ67" si="229">(AM57+273.15)</f>
        <v>303.51547470092771</v>
      </c>
      <c r="BK57">
        <f t="shared" ref="BK57:BK67" si="230">(AL57+273.15)</f>
        <v>301.72705497741697</v>
      </c>
      <c r="BL57">
        <f t="shared" ref="BL57:BL67" si="231">(AV57*BD57+AW57*BE57)*BF57</f>
        <v>272.09696657440873</v>
      </c>
      <c r="BM57">
        <f t="shared" ref="BM57:BM67" si="232">((BL57+0.00000010773*(BK57^4-BJ57^4))-BI57*44100)/(AI57*51.4+0.00000043092*BJ57^3)</f>
        <v>0.50622322881672555</v>
      </c>
      <c r="BN57">
        <f t="shared" ref="BN57:BN67" si="233">0.61365*EXP(17.502*AG57/(240.97+AG57))</f>
        <v>4.3507098969385494</v>
      </c>
      <c r="BO57">
        <f t="shared" ref="BO57:BO67" si="234">BN57*1000/AX57</f>
        <v>43.931691771965824</v>
      </c>
      <c r="BP57">
        <f t="shared" ref="BP57:BP67" si="235">(BO57-AR57)</f>
        <v>18.944152480583988</v>
      </c>
      <c r="BQ57">
        <f t="shared" ref="BQ57:BQ67" si="236">IF(E57,AM57,(AL57+AM57)/2)</f>
        <v>29.471264839172363</v>
      </c>
      <c r="BR57">
        <f t="shared" ref="BR57:BR67" si="237">0.61365*EXP(17.502*BQ57/(240.97+BQ57))</f>
        <v>4.1327590909884178</v>
      </c>
      <c r="BS57">
        <f t="shared" ref="BS57:BS67" si="238">IF(BP57&lt;&gt;0,(1000-(BO57+AR57)/2)/BP57*BI57,0)</f>
        <v>0.14305705547817665</v>
      </c>
      <c r="BT57">
        <f t="shared" ref="BT57:BT67" si="239">AR57*AX57/1000</f>
        <v>2.4746038704689561</v>
      </c>
      <c r="BU57">
        <f t="shared" ref="BU57:BU67" si="240">(BR57-BT57)</f>
        <v>1.6581552205194616</v>
      </c>
      <c r="BV57">
        <f t="shared" ref="BV57:BV67" si="241">1/(1.6/G57+1.37/AK57)</f>
        <v>8.9609025238876733E-2</v>
      </c>
      <c r="BW57">
        <f t="shared" ref="BW57:BW67" si="242">H57*AX57*0.001</f>
        <v>23.343699583299021</v>
      </c>
      <c r="BX57">
        <f t="shared" ref="BX57:BX67" si="243">H57/AP57</f>
        <v>0.60358992129878719</v>
      </c>
      <c r="BY57">
        <f t="shared" ref="BY57:BY67" si="244">(1-BI57*AX57/BN57/G57)*100</f>
        <v>56.026922555764223</v>
      </c>
      <c r="BZ57">
        <f t="shared" ref="BZ57:BZ67" si="245">(AP57-F57/(AK57/1.35))</f>
        <v>388.6338025710038</v>
      </c>
      <c r="CA57">
        <f t="shared" ref="CA57:CA67" si="246">F57*BY57/100/BZ57</f>
        <v>1.8731526210985023E-2</v>
      </c>
      <c r="CB57">
        <f t="shared" ref="CB57:CB67" si="247">(L57-K57)</f>
        <v>0</v>
      </c>
      <c r="CC57">
        <f t="shared" ref="CC57:CC67" si="248">AV57*W57</f>
        <v>1488.1921805266441</v>
      </c>
      <c r="CD57">
        <f t="shared" ref="CD57:CD67" si="249">(N57-M57)</f>
        <v>0</v>
      </c>
      <c r="CE57" t="e">
        <f t="shared" ref="CE57:CE67" si="250">(N57-O57)/(N57-K57)</f>
        <v>#DIV/0!</v>
      </c>
      <c r="CF57" t="e">
        <f t="shared" ref="CF57:CF67" si="251">(L57-N57)/(L57-K57)</f>
        <v>#DIV/0!</v>
      </c>
    </row>
    <row r="58" spans="1:84" x14ac:dyDescent="0.35">
      <c r="A58" t="s">
        <v>178</v>
      </c>
      <c r="B58" s="1">
        <v>56</v>
      </c>
      <c r="C58" s="1" t="s">
        <v>140</v>
      </c>
      <c r="D58" s="1">
        <v>16093.500030151568</v>
      </c>
      <c r="E58" s="1">
        <v>0</v>
      </c>
      <c r="F58">
        <f t="shared" si="210"/>
        <v>-5.0205347996741168</v>
      </c>
      <c r="G58">
        <f t="shared" si="211"/>
        <v>0.13137853492820872</v>
      </c>
      <c r="H58">
        <f t="shared" si="212"/>
        <v>93.77519716340268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t="e">
        <f t="shared" si="213"/>
        <v>#DIV/0!</v>
      </c>
      <c r="Q58" t="e">
        <f t="shared" si="214"/>
        <v>#DIV/0!</v>
      </c>
      <c r="R58" t="e">
        <f t="shared" si="215"/>
        <v>#DIV/0!</v>
      </c>
      <c r="S58" s="1">
        <v>-1</v>
      </c>
      <c r="T58" s="1">
        <v>0.87</v>
      </c>
      <c r="U58" s="1">
        <v>0.92</v>
      </c>
      <c r="V58" s="1">
        <v>10.190357208251953</v>
      </c>
      <c r="W58">
        <f t="shared" si="216"/>
        <v>0.87509517860412589</v>
      </c>
      <c r="X58">
        <f t="shared" si="217"/>
        <v>-2.7010900081998507E-3</v>
      </c>
      <c r="Y58" t="e">
        <f t="shared" si="218"/>
        <v>#DIV/0!</v>
      </c>
      <c r="Z58" t="e">
        <f t="shared" si="219"/>
        <v>#DIV/0!</v>
      </c>
      <c r="AA58" t="e">
        <f t="shared" si="220"/>
        <v>#DIV/0!</v>
      </c>
      <c r="AB58" s="1">
        <v>0</v>
      </c>
      <c r="AC58" s="1">
        <v>0.5</v>
      </c>
      <c r="AD58" t="e">
        <f t="shared" si="221"/>
        <v>#DIV/0!</v>
      </c>
      <c r="AE58">
        <f t="shared" si="222"/>
        <v>2.5537655312204688</v>
      </c>
      <c r="AF58">
        <f t="shared" si="223"/>
        <v>1.8848323796844264</v>
      </c>
      <c r="AG58">
        <f t="shared" si="224"/>
        <v>30.396139144897461</v>
      </c>
      <c r="AH58" s="1">
        <v>2</v>
      </c>
      <c r="AI58">
        <f t="shared" si="225"/>
        <v>4.644859790802002</v>
      </c>
      <c r="AJ58" s="1">
        <v>1</v>
      </c>
      <c r="AK58">
        <f t="shared" si="226"/>
        <v>9.2897195816040039</v>
      </c>
      <c r="AL58" s="1">
        <v>28.539239883422852</v>
      </c>
      <c r="AM58" s="3">
        <v>30.396139144897461</v>
      </c>
      <c r="AN58" s="1">
        <v>28.045951843261719</v>
      </c>
      <c r="AO58" s="1">
        <v>30.617748260498047</v>
      </c>
      <c r="AP58" s="1">
        <v>33.901451110839844</v>
      </c>
      <c r="AQ58" s="1">
        <v>23.320634841918945</v>
      </c>
      <c r="AR58" s="1">
        <v>24.977792739868164</v>
      </c>
      <c r="AS58" s="1">
        <v>58.977584838867188</v>
      </c>
      <c r="AT58" s="1">
        <v>63.168205261230469</v>
      </c>
      <c r="AU58" s="1">
        <v>300.51187133789063</v>
      </c>
      <c r="AV58" s="1">
        <v>1700.94189453125</v>
      </c>
      <c r="AW58" s="1">
        <v>0.17864559590816498</v>
      </c>
      <c r="AX58" s="1">
        <v>99.028999328613281</v>
      </c>
      <c r="AY58" s="1">
        <v>0.6947026252746582</v>
      </c>
      <c r="AZ58" s="1">
        <v>-0.18563234806060791</v>
      </c>
      <c r="BA58" s="1">
        <v>0.75</v>
      </c>
      <c r="BB58" s="1">
        <v>-1.355140209197998</v>
      </c>
      <c r="BC58" s="1">
        <v>7.355140209197998</v>
      </c>
      <c r="BD58" s="1">
        <v>1</v>
      </c>
      <c r="BE58" s="1">
        <v>0</v>
      </c>
      <c r="BF58" s="1">
        <v>0.15999999642372131</v>
      </c>
      <c r="BG58" s="1">
        <v>111115</v>
      </c>
      <c r="BH58">
        <f t="shared" si="227"/>
        <v>1.5025593566894531</v>
      </c>
      <c r="BI58">
        <f t="shared" si="228"/>
        <v>2.5537655312204686E-3</v>
      </c>
      <c r="BJ58">
        <f t="shared" si="229"/>
        <v>303.54613914489744</v>
      </c>
      <c r="BK58">
        <f t="shared" si="230"/>
        <v>301.68923988342283</v>
      </c>
      <c r="BL58">
        <f t="shared" si="231"/>
        <v>272.15069704195776</v>
      </c>
      <c r="BM58">
        <f t="shared" si="232"/>
        <v>0.54766842135702787</v>
      </c>
      <c r="BN58">
        <f t="shared" si="233"/>
        <v>4.3583582001510726</v>
      </c>
      <c r="BO58">
        <f t="shared" si="234"/>
        <v>44.010928411873543</v>
      </c>
      <c r="BP58">
        <f t="shared" si="235"/>
        <v>19.033135672005379</v>
      </c>
      <c r="BQ58">
        <f t="shared" si="236"/>
        <v>29.467689514160156</v>
      </c>
      <c r="BR58">
        <f t="shared" si="237"/>
        <v>4.1319071268188639</v>
      </c>
      <c r="BS58">
        <f t="shared" si="238"/>
        <v>0.12954644282743821</v>
      </c>
      <c r="BT58">
        <f t="shared" si="239"/>
        <v>2.4735258204666462</v>
      </c>
      <c r="BU58">
        <f t="shared" si="240"/>
        <v>1.6583813063522177</v>
      </c>
      <c r="BV58">
        <f t="shared" si="241"/>
        <v>8.1129159409158699E-2</v>
      </c>
      <c r="BW58">
        <f t="shared" si="242"/>
        <v>9.2864639369351831</v>
      </c>
      <c r="BX58">
        <f t="shared" si="243"/>
        <v>2.7661115996718637</v>
      </c>
      <c r="BY58">
        <f t="shared" si="244"/>
        <v>55.833185595466809</v>
      </c>
      <c r="BZ58">
        <f t="shared" si="245"/>
        <v>34.631044929040954</v>
      </c>
      <c r="CA58">
        <f t="shared" si="246"/>
        <v>-8.0942533450280019E-2</v>
      </c>
      <c r="CB58">
        <f t="shared" si="247"/>
        <v>0</v>
      </c>
      <c r="CC58">
        <f t="shared" si="248"/>
        <v>1488.4860509900645</v>
      </c>
      <c r="CD58">
        <f t="shared" si="249"/>
        <v>0</v>
      </c>
      <c r="CE58" t="e">
        <f t="shared" si="250"/>
        <v>#DIV/0!</v>
      </c>
      <c r="CF58" t="e">
        <f t="shared" si="251"/>
        <v>#DIV/0!</v>
      </c>
    </row>
    <row r="59" spans="1:84" x14ac:dyDescent="0.35">
      <c r="A59" t="s">
        <v>178</v>
      </c>
      <c r="B59" s="1">
        <v>57</v>
      </c>
      <c r="C59" s="1" t="s">
        <v>141</v>
      </c>
      <c r="D59" s="1">
        <v>16239.000030117109</v>
      </c>
      <c r="E59" s="1">
        <v>0</v>
      </c>
      <c r="F59">
        <f t="shared" si="210"/>
        <v>-1.8952162183200629</v>
      </c>
      <c r="G59">
        <f t="shared" si="211"/>
        <v>0.12915428080555411</v>
      </c>
      <c r="H59">
        <f t="shared" si="212"/>
        <v>72.809045940514224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t="e">
        <f t="shared" si="213"/>
        <v>#DIV/0!</v>
      </c>
      <c r="Q59" t="e">
        <f t="shared" si="214"/>
        <v>#DIV/0!</v>
      </c>
      <c r="R59" t="e">
        <f t="shared" si="215"/>
        <v>#DIV/0!</v>
      </c>
      <c r="S59" s="1">
        <v>-1</v>
      </c>
      <c r="T59" s="1">
        <v>0.87</v>
      </c>
      <c r="U59" s="1">
        <v>0.92</v>
      </c>
      <c r="V59" s="1">
        <v>10.190357208251953</v>
      </c>
      <c r="W59">
        <f t="shared" si="216"/>
        <v>0.87509517860412589</v>
      </c>
      <c r="X59">
        <f t="shared" si="217"/>
        <v>-6.0132947211395053E-4</v>
      </c>
      <c r="Y59" t="e">
        <f t="shared" si="218"/>
        <v>#DIV/0!</v>
      </c>
      <c r="Z59" t="e">
        <f t="shared" si="219"/>
        <v>#DIV/0!</v>
      </c>
      <c r="AA59" t="e">
        <f t="shared" si="220"/>
        <v>#DIV/0!</v>
      </c>
      <c r="AB59" s="1">
        <v>0</v>
      </c>
      <c r="AC59" s="1">
        <v>0.5</v>
      </c>
      <c r="AD59" t="e">
        <f t="shared" si="221"/>
        <v>#DIV/0!</v>
      </c>
      <c r="AE59">
        <f t="shared" si="222"/>
        <v>2.4882424120588498</v>
      </c>
      <c r="AF59">
        <f t="shared" si="223"/>
        <v>1.8677500814540728</v>
      </c>
      <c r="AG59">
        <f t="shared" si="224"/>
        <v>30.322244644165039</v>
      </c>
      <c r="AH59" s="1">
        <v>2</v>
      </c>
      <c r="AI59">
        <f t="shared" si="225"/>
        <v>4.644859790802002</v>
      </c>
      <c r="AJ59" s="1">
        <v>1</v>
      </c>
      <c r="AK59">
        <f t="shared" si="226"/>
        <v>9.2897195816040039</v>
      </c>
      <c r="AL59" s="1">
        <v>28.5185546875</v>
      </c>
      <c r="AM59" s="3">
        <v>30.322244644165039</v>
      </c>
      <c r="AN59" s="1">
        <v>28.046525955200195</v>
      </c>
      <c r="AO59" s="1">
        <v>49.804840087890625</v>
      </c>
      <c r="AP59" s="1">
        <v>50.981712341308594</v>
      </c>
      <c r="AQ59" s="1">
        <v>23.35106086730957</v>
      </c>
      <c r="AR59" s="1">
        <v>24.965682983398438</v>
      </c>
      <c r="AS59" s="1">
        <v>59.122211456298828</v>
      </c>
      <c r="AT59" s="1">
        <v>63.210285186767578</v>
      </c>
      <c r="AU59" s="1">
        <v>300.51882934570313</v>
      </c>
      <c r="AV59" s="1">
        <v>1701.21875</v>
      </c>
      <c r="AW59" s="1">
        <v>0.22678640484809875</v>
      </c>
      <c r="AX59" s="1">
        <v>99.023818969726563</v>
      </c>
      <c r="AY59" s="1">
        <v>0.80737793445587158</v>
      </c>
      <c r="AZ59" s="1">
        <v>-0.18558743596076965</v>
      </c>
      <c r="BA59" s="1">
        <v>1</v>
      </c>
      <c r="BB59" s="1">
        <v>-1.355140209197998</v>
      </c>
      <c r="BC59" s="1">
        <v>7.355140209197998</v>
      </c>
      <c r="BD59" s="1">
        <v>1</v>
      </c>
      <c r="BE59" s="1">
        <v>0</v>
      </c>
      <c r="BF59" s="1">
        <v>0.15999999642372131</v>
      </c>
      <c r="BG59" s="1">
        <v>111115</v>
      </c>
      <c r="BH59">
        <f t="shared" si="227"/>
        <v>1.5025941467285155</v>
      </c>
      <c r="BI59">
        <f t="shared" si="228"/>
        <v>2.4882424120588496E-3</v>
      </c>
      <c r="BJ59">
        <f t="shared" si="229"/>
        <v>303.47224464416502</v>
      </c>
      <c r="BK59">
        <f t="shared" si="230"/>
        <v>301.66855468749998</v>
      </c>
      <c r="BL59">
        <f t="shared" si="231"/>
        <v>272.19499391596764</v>
      </c>
      <c r="BM59">
        <f t="shared" si="232"/>
        <v>0.56196021401449048</v>
      </c>
      <c r="BN59">
        <f t="shared" si="233"/>
        <v>4.3399473536577027</v>
      </c>
      <c r="BO59">
        <f t="shared" si="234"/>
        <v>43.827307397470761</v>
      </c>
      <c r="BP59">
        <f t="shared" si="235"/>
        <v>18.861624414072324</v>
      </c>
      <c r="BQ59">
        <f t="shared" si="236"/>
        <v>29.42039966583252</v>
      </c>
      <c r="BR59">
        <f t="shared" si="237"/>
        <v>4.1206528260647826</v>
      </c>
      <c r="BS59">
        <f t="shared" si="238"/>
        <v>0.1273832805252581</v>
      </c>
      <c r="BT59">
        <f t="shared" si="239"/>
        <v>2.4721972722036298</v>
      </c>
      <c r="BU59">
        <f t="shared" si="240"/>
        <v>1.6484555538611527</v>
      </c>
      <c r="BV59">
        <f t="shared" si="241"/>
        <v>7.9771791772795947E-2</v>
      </c>
      <c r="BW59">
        <f t="shared" si="242"/>
        <v>7.2098297845719852</v>
      </c>
      <c r="BX59">
        <f t="shared" si="243"/>
        <v>1.4281404565832865</v>
      </c>
      <c r="BY59">
        <f t="shared" si="244"/>
        <v>56.041881737955791</v>
      </c>
      <c r="BZ59">
        <f t="shared" si="245"/>
        <v>51.257128824255901</v>
      </c>
      <c r="CA59">
        <f t="shared" si="246"/>
        <v>-2.072130952537618E-2</v>
      </c>
      <c r="CB59">
        <f t="shared" si="247"/>
        <v>0</v>
      </c>
      <c r="CC59">
        <f t="shared" si="248"/>
        <v>1488.7283258759378</v>
      </c>
      <c r="CD59">
        <f t="shared" si="249"/>
        <v>0</v>
      </c>
      <c r="CE59" t="e">
        <f t="shared" si="250"/>
        <v>#DIV/0!</v>
      </c>
      <c r="CF59" t="e">
        <f t="shared" si="251"/>
        <v>#DIV/0!</v>
      </c>
    </row>
    <row r="60" spans="1:84" x14ac:dyDescent="0.35">
      <c r="A60" t="s">
        <v>178</v>
      </c>
      <c r="B60" s="1">
        <v>58</v>
      </c>
      <c r="C60" s="1" t="s">
        <v>142</v>
      </c>
      <c r="D60" s="1">
        <v>16397.000030117109</v>
      </c>
      <c r="E60" s="1">
        <v>0</v>
      </c>
      <c r="F60">
        <f t="shared" si="210"/>
        <v>0.74540892997472419</v>
      </c>
      <c r="G60">
        <f t="shared" si="211"/>
        <v>0.13135232222000237</v>
      </c>
      <c r="H60">
        <f t="shared" si="212"/>
        <v>87.227319934227339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t="e">
        <f t="shared" si="213"/>
        <v>#DIV/0!</v>
      </c>
      <c r="Q60" t="e">
        <f t="shared" si="214"/>
        <v>#DIV/0!</v>
      </c>
      <c r="R60" t="e">
        <f t="shared" si="215"/>
        <v>#DIV/0!</v>
      </c>
      <c r="S60" s="1">
        <v>-1</v>
      </c>
      <c r="T60" s="1">
        <v>0.87</v>
      </c>
      <c r="U60" s="1">
        <v>0.92</v>
      </c>
      <c r="V60" s="1">
        <v>10.190357208251953</v>
      </c>
      <c r="W60">
        <f t="shared" si="216"/>
        <v>0.87509517860412589</v>
      </c>
      <c r="X60">
        <f t="shared" si="217"/>
        <v>1.1728721559351519E-3</v>
      </c>
      <c r="Y60" t="e">
        <f t="shared" si="218"/>
        <v>#DIV/0!</v>
      </c>
      <c r="Z60" t="e">
        <f t="shared" si="219"/>
        <v>#DIV/0!</v>
      </c>
      <c r="AA60" t="e">
        <f t="shared" si="220"/>
        <v>#DIV/0!</v>
      </c>
      <c r="AB60" s="1">
        <v>0</v>
      </c>
      <c r="AC60" s="1">
        <v>0.5</v>
      </c>
      <c r="AD60" t="e">
        <f t="shared" si="221"/>
        <v>#DIV/0!</v>
      </c>
      <c r="AE60">
        <f t="shared" si="222"/>
        <v>2.5515911972362462</v>
      </c>
      <c r="AF60">
        <f t="shared" si="223"/>
        <v>1.8832673096037129</v>
      </c>
      <c r="AG60">
        <f t="shared" si="224"/>
        <v>30.420904159545898</v>
      </c>
      <c r="AH60" s="1">
        <v>2</v>
      </c>
      <c r="AI60">
        <f t="shared" si="225"/>
        <v>4.644859790802002</v>
      </c>
      <c r="AJ60" s="1">
        <v>1</v>
      </c>
      <c r="AK60">
        <f t="shared" si="226"/>
        <v>9.2897195816040039</v>
      </c>
      <c r="AL60" s="1">
        <v>28.576715469360352</v>
      </c>
      <c r="AM60" s="3">
        <v>30.420904159545898</v>
      </c>
      <c r="AN60" s="1">
        <v>28.047595977783203</v>
      </c>
      <c r="AO60" s="1">
        <v>100.0164794921875</v>
      </c>
      <c r="AP60" s="1">
        <v>99.3516845703125</v>
      </c>
      <c r="AQ60" s="1">
        <v>23.40296745300293</v>
      </c>
      <c r="AR60" s="1">
        <v>25.058544158935547</v>
      </c>
      <c r="AS60" s="1">
        <v>59.051273345947266</v>
      </c>
      <c r="AT60" s="1">
        <v>63.227455139160156</v>
      </c>
      <c r="AU60" s="1">
        <v>300.51788330078125</v>
      </c>
      <c r="AV60" s="1">
        <v>1700.55712890625</v>
      </c>
      <c r="AW60" s="1">
        <v>0.2288583368062973</v>
      </c>
      <c r="AX60" s="1">
        <v>99.019172668457031</v>
      </c>
      <c r="AY60" s="1">
        <v>1.1346633434295654</v>
      </c>
      <c r="AZ60" s="1">
        <v>-0.1889151930809021</v>
      </c>
      <c r="BA60" s="1">
        <v>1</v>
      </c>
      <c r="BB60" s="1">
        <v>-1.355140209197998</v>
      </c>
      <c r="BC60" s="1">
        <v>7.355140209197998</v>
      </c>
      <c r="BD60" s="1">
        <v>1</v>
      </c>
      <c r="BE60" s="1">
        <v>0</v>
      </c>
      <c r="BF60" s="1">
        <v>0.15999999642372131</v>
      </c>
      <c r="BG60" s="1">
        <v>111115</v>
      </c>
      <c r="BH60">
        <f t="shared" si="227"/>
        <v>1.5025894165039062</v>
      </c>
      <c r="BI60">
        <f t="shared" si="228"/>
        <v>2.5515911972362462E-3</v>
      </c>
      <c r="BJ60">
        <f t="shared" si="229"/>
        <v>303.57090415954588</v>
      </c>
      <c r="BK60">
        <f t="shared" si="230"/>
        <v>301.72671546936033</v>
      </c>
      <c r="BL60">
        <f t="shared" si="231"/>
        <v>272.08913454333378</v>
      </c>
      <c r="BM60">
        <f t="shared" si="232"/>
        <v>0.54837698901482868</v>
      </c>
      <c r="BN60">
        <f t="shared" si="233"/>
        <v>4.364543620497507</v>
      </c>
      <c r="BO60">
        <f t="shared" si="234"/>
        <v>44.077762951132492</v>
      </c>
      <c r="BP60">
        <f t="shared" si="235"/>
        <v>19.019218792196945</v>
      </c>
      <c r="BQ60">
        <f t="shared" si="236"/>
        <v>29.498809814453125</v>
      </c>
      <c r="BR60">
        <f t="shared" si="237"/>
        <v>4.1393279191757077</v>
      </c>
      <c r="BS60">
        <f t="shared" si="238"/>
        <v>0.12952095603060049</v>
      </c>
      <c r="BT60">
        <f t="shared" si="239"/>
        <v>2.4812763108937941</v>
      </c>
      <c r="BU60">
        <f t="shared" si="240"/>
        <v>1.6580516082819137</v>
      </c>
      <c r="BV60">
        <f t="shared" si="241"/>
        <v>8.1113166110922244E-2</v>
      </c>
      <c r="BW60">
        <f t="shared" si="242"/>
        <v>8.6371770539740016</v>
      </c>
      <c r="BX60">
        <f t="shared" si="243"/>
        <v>0.87796518309153992</v>
      </c>
      <c r="BY60">
        <f t="shared" si="244"/>
        <v>55.928909686902543</v>
      </c>
      <c r="BZ60">
        <f t="shared" si="245"/>
        <v>99.24336030426484</v>
      </c>
      <c r="CA60">
        <f t="shared" si="246"/>
        <v>4.2007756082172321E-3</v>
      </c>
      <c r="CB60">
        <f t="shared" si="247"/>
        <v>0</v>
      </c>
      <c r="CC60">
        <f t="shared" si="248"/>
        <v>1488.1493444467344</v>
      </c>
      <c r="CD60">
        <f t="shared" si="249"/>
        <v>0</v>
      </c>
      <c r="CE60" t="e">
        <f t="shared" si="250"/>
        <v>#DIV/0!</v>
      </c>
      <c r="CF60" t="e">
        <f t="shared" si="251"/>
        <v>#DIV/0!</v>
      </c>
    </row>
    <row r="61" spans="1:84" x14ac:dyDescent="0.35">
      <c r="A61" t="s">
        <v>178</v>
      </c>
      <c r="B61" s="1">
        <v>59</v>
      </c>
      <c r="C61" s="1" t="s">
        <v>143</v>
      </c>
      <c r="D61" s="1">
        <v>16542.000030117109</v>
      </c>
      <c r="E61" s="1">
        <v>0</v>
      </c>
      <c r="F61">
        <f t="shared" si="210"/>
        <v>4.9950287656041343</v>
      </c>
      <c r="G61">
        <f t="shared" si="211"/>
        <v>0.13771648014638826</v>
      </c>
      <c r="H61">
        <f t="shared" si="212"/>
        <v>132.27629894621342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t="e">
        <f t="shared" si="213"/>
        <v>#DIV/0!</v>
      </c>
      <c r="Q61" t="e">
        <f t="shared" si="214"/>
        <v>#DIV/0!</v>
      </c>
      <c r="R61" t="e">
        <f t="shared" si="215"/>
        <v>#DIV/0!</v>
      </c>
      <c r="S61" s="1">
        <v>-1</v>
      </c>
      <c r="T61" s="1">
        <v>0.87</v>
      </c>
      <c r="U61" s="1">
        <v>0.92</v>
      </c>
      <c r="V61" s="1">
        <v>10.190357208251953</v>
      </c>
      <c r="W61">
        <f t="shared" si="216"/>
        <v>0.87509517860412589</v>
      </c>
      <c r="X61">
        <f t="shared" si="217"/>
        <v>4.0329595157416326E-3</v>
      </c>
      <c r="Y61" t="e">
        <f t="shared" si="218"/>
        <v>#DIV/0!</v>
      </c>
      <c r="Z61" t="e">
        <f t="shared" si="219"/>
        <v>#DIV/0!</v>
      </c>
      <c r="AA61" t="e">
        <f t="shared" si="220"/>
        <v>#DIV/0!</v>
      </c>
      <c r="AB61" s="1">
        <v>0</v>
      </c>
      <c r="AC61" s="1">
        <v>0.5</v>
      </c>
      <c r="AD61" t="e">
        <f t="shared" si="221"/>
        <v>#DIV/0!</v>
      </c>
      <c r="AE61">
        <f t="shared" si="222"/>
        <v>2.7250565440334706</v>
      </c>
      <c r="AF61">
        <f t="shared" si="223"/>
        <v>1.9186755881108999</v>
      </c>
      <c r="AG61">
        <f t="shared" si="224"/>
        <v>30.681316375732422</v>
      </c>
      <c r="AH61" s="1">
        <v>2</v>
      </c>
      <c r="AI61">
        <f t="shared" si="225"/>
        <v>4.644859790802002</v>
      </c>
      <c r="AJ61" s="1">
        <v>1</v>
      </c>
      <c r="AK61">
        <f t="shared" si="226"/>
        <v>9.2897195816040039</v>
      </c>
      <c r="AL61" s="1">
        <v>28.730012893676758</v>
      </c>
      <c r="AM61" s="3">
        <v>30.681316375732422</v>
      </c>
      <c r="AN61" s="1">
        <v>28.046226501464844</v>
      </c>
      <c r="AO61" s="1">
        <v>199.99356079101563</v>
      </c>
      <c r="AP61" s="1">
        <v>196.31312561035156</v>
      </c>
      <c r="AQ61" s="1">
        <v>23.595022201538086</v>
      </c>
      <c r="AR61" s="1">
        <v>25.362659454345703</v>
      </c>
      <c r="AS61" s="1">
        <v>59.007862091064453</v>
      </c>
      <c r="AT61" s="1">
        <v>63.427463531494141</v>
      </c>
      <c r="AU61" s="1">
        <v>300.507568359375</v>
      </c>
      <c r="AV61" s="1">
        <v>1698.68212890625</v>
      </c>
      <c r="AW61" s="1">
        <v>0.20890584588050842</v>
      </c>
      <c r="AX61" s="1">
        <v>99.018569946289063</v>
      </c>
      <c r="AY61" s="1">
        <v>1.4919974803924561</v>
      </c>
      <c r="AZ61" s="1">
        <v>-0.18654292821884155</v>
      </c>
      <c r="BA61" s="1">
        <v>1</v>
      </c>
      <c r="BB61" s="1">
        <v>-1.355140209197998</v>
      </c>
      <c r="BC61" s="1">
        <v>7.355140209197998</v>
      </c>
      <c r="BD61" s="1">
        <v>1</v>
      </c>
      <c r="BE61" s="1">
        <v>0</v>
      </c>
      <c r="BF61" s="1">
        <v>0.15999999642372131</v>
      </c>
      <c r="BG61" s="1">
        <v>111115</v>
      </c>
      <c r="BH61">
        <f t="shared" si="227"/>
        <v>1.5025378417968747</v>
      </c>
      <c r="BI61">
        <f t="shared" si="228"/>
        <v>2.7250565440334706E-3</v>
      </c>
      <c r="BJ61">
        <f t="shared" si="229"/>
        <v>303.8313163757324</v>
      </c>
      <c r="BK61">
        <f t="shared" si="230"/>
        <v>301.88001289367674</v>
      </c>
      <c r="BL61">
        <f t="shared" si="231"/>
        <v>271.78913455003931</v>
      </c>
      <c r="BM61">
        <f t="shared" si="232"/>
        <v>0.51132319253740566</v>
      </c>
      <c r="BN61">
        <f t="shared" si="233"/>
        <v>4.4300498573149394</v>
      </c>
      <c r="BO61">
        <f t="shared" si="234"/>
        <v>44.739586319191893</v>
      </c>
      <c r="BP61">
        <f t="shared" si="235"/>
        <v>19.37692686484619</v>
      </c>
      <c r="BQ61">
        <f t="shared" si="236"/>
        <v>29.70566463470459</v>
      </c>
      <c r="BR61">
        <f t="shared" si="237"/>
        <v>4.1889494256988966</v>
      </c>
      <c r="BS61">
        <f t="shared" si="238"/>
        <v>0.13570471058574812</v>
      </c>
      <c r="BT61">
        <f t="shared" si="239"/>
        <v>2.5113742692040395</v>
      </c>
      <c r="BU61">
        <f t="shared" si="240"/>
        <v>1.6775751564948571</v>
      </c>
      <c r="BV61">
        <f t="shared" si="241"/>
        <v>8.4993923496465201E-2</v>
      </c>
      <c r="BW61">
        <f t="shared" si="242"/>
        <v>13.097809959441875</v>
      </c>
      <c r="BX61">
        <f t="shared" si="243"/>
        <v>0.67380262290133142</v>
      </c>
      <c r="BY61">
        <f t="shared" si="244"/>
        <v>55.771965479870801</v>
      </c>
      <c r="BZ61">
        <f t="shared" si="245"/>
        <v>195.58723837830647</v>
      </c>
      <c r="CA61">
        <f t="shared" si="246"/>
        <v>1.424339206361709E-2</v>
      </c>
      <c r="CB61">
        <f t="shared" si="247"/>
        <v>0</v>
      </c>
      <c r="CC61">
        <f t="shared" si="248"/>
        <v>1486.5085409868516</v>
      </c>
      <c r="CD61">
        <f t="shared" si="249"/>
        <v>0</v>
      </c>
      <c r="CE61" t="e">
        <f t="shared" si="250"/>
        <v>#DIV/0!</v>
      </c>
      <c r="CF61" t="e">
        <f t="shared" si="251"/>
        <v>#DIV/0!</v>
      </c>
    </row>
    <row r="62" spans="1:84" x14ac:dyDescent="0.35">
      <c r="A62" t="s">
        <v>178</v>
      </c>
      <c r="B62" s="1">
        <v>60</v>
      </c>
      <c r="C62" s="1" t="s">
        <v>144</v>
      </c>
      <c r="D62" s="1">
        <v>16726.000030117109</v>
      </c>
      <c r="E62" s="1">
        <v>0</v>
      </c>
      <c r="F62">
        <f t="shared" si="210"/>
        <v>21.941912939737158</v>
      </c>
      <c r="G62">
        <f t="shared" si="211"/>
        <v>0.14965720520347178</v>
      </c>
      <c r="H62">
        <f t="shared" si="212"/>
        <v>332.51857333604397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t="e">
        <f t="shared" si="213"/>
        <v>#DIV/0!</v>
      </c>
      <c r="Q62" t="e">
        <f t="shared" si="214"/>
        <v>#DIV/0!</v>
      </c>
      <c r="R62" t="e">
        <f t="shared" si="215"/>
        <v>#DIV/0!</v>
      </c>
      <c r="S62" s="1">
        <v>-1</v>
      </c>
      <c r="T62" s="1">
        <v>0.87</v>
      </c>
      <c r="U62" s="1">
        <v>0.92</v>
      </c>
      <c r="V62" s="1">
        <v>10.190357208251953</v>
      </c>
      <c r="W62">
        <f t="shared" si="216"/>
        <v>0.87509517860412589</v>
      </c>
      <c r="X62">
        <f t="shared" si="217"/>
        <v>1.5429478686357587E-2</v>
      </c>
      <c r="Y62" t="e">
        <f t="shared" si="218"/>
        <v>#DIV/0!</v>
      </c>
      <c r="Z62" t="e">
        <f t="shared" si="219"/>
        <v>#DIV/0!</v>
      </c>
      <c r="AA62" t="e">
        <f t="shared" si="220"/>
        <v>#DIV/0!</v>
      </c>
      <c r="AB62" s="1">
        <v>0</v>
      </c>
      <c r="AC62" s="1">
        <v>0.5</v>
      </c>
      <c r="AD62" t="e">
        <f t="shared" si="221"/>
        <v>#DIV/0!</v>
      </c>
      <c r="AE62">
        <f t="shared" si="222"/>
        <v>2.8865391159096427</v>
      </c>
      <c r="AF62">
        <f t="shared" si="223"/>
        <v>1.8725757248509241</v>
      </c>
      <c r="AG62">
        <f t="shared" si="224"/>
        <v>30.580608367919922</v>
      </c>
      <c r="AH62" s="1">
        <v>2</v>
      </c>
      <c r="AI62">
        <f t="shared" si="225"/>
        <v>4.644859790802002</v>
      </c>
      <c r="AJ62" s="1">
        <v>1</v>
      </c>
      <c r="AK62">
        <f t="shared" si="226"/>
        <v>9.2897195816040039</v>
      </c>
      <c r="AL62" s="1">
        <v>28.74152946472168</v>
      </c>
      <c r="AM62" s="3">
        <v>30.580608367919922</v>
      </c>
      <c r="AN62" s="1">
        <v>28.040239334106445</v>
      </c>
      <c r="AO62" s="1">
        <v>600.41168212890625</v>
      </c>
      <c r="AP62" s="1">
        <v>584.6854248046875</v>
      </c>
      <c r="AQ62" s="1">
        <v>23.70014762878418</v>
      </c>
      <c r="AR62" s="1">
        <v>25.572103500366211</v>
      </c>
      <c r="AS62" s="1">
        <v>59.228164672851563</v>
      </c>
      <c r="AT62" s="1">
        <v>63.907642364501953</v>
      </c>
      <c r="AU62" s="1">
        <v>300.51181030273438</v>
      </c>
      <c r="AV62" s="1">
        <v>1699.1162109375</v>
      </c>
      <c r="AW62" s="1">
        <v>0.20165383815765381</v>
      </c>
      <c r="AX62" s="1">
        <v>99.015724182128906</v>
      </c>
      <c r="AY62" s="1">
        <v>2.0280051231384277</v>
      </c>
      <c r="AZ62" s="1">
        <v>-0.17945168912410736</v>
      </c>
      <c r="BA62" s="1">
        <v>1</v>
      </c>
      <c r="BB62" s="1">
        <v>-1.355140209197998</v>
      </c>
      <c r="BC62" s="1">
        <v>7.355140209197998</v>
      </c>
      <c r="BD62" s="1">
        <v>1</v>
      </c>
      <c r="BE62" s="1">
        <v>0</v>
      </c>
      <c r="BF62" s="1">
        <v>0.15999999642372131</v>
      </c>
      <c r="BG62" s="1">
        <v>111115</v>
      </c>
      <c r="BH62">
        <f t="shared" si="227"/>
        <v>1.5025590515136718</v>
      </c>
      <c r="BI62">
        <f t="shared" si="228"/>
        <v>2.8865391159096426E-3</v>
      </c>
      <c r="BJ62">
        <f t="shared" si="229"/>
        <v>303.7306083679199</v>
      </c>
      <c r="BK62">
        <f t="shared" si="230"/>
        <v>301.89152946472166</v>
      </c>
      <c r="BL62">
        <f t="shared" si="231"/>
        <v>271.85858767348691</v>
      </c>
      <c r="BM62">
        <f t="shared" si="232"/>
        <v>0.4886269886275984</v>
      </c>
      <c r="BN62">
        <f t="shared" si="233"/>
        <v>4.4046160718000378</v>
      </c>
      <c r="BO62">
        <f t="shared" si="234"/>
        <v>44.484006032195595</v>
      </c>
      <c r="BP62">
        <f t="shared" si="235"/>
        <v>18.911902531829384</v>
      </c>
      <c r="BQ62">
        <f t="shared" si="236"/>
        <v>29.661068916320801</v>
      </c>
      <c r="BR62">
        <f t="shared" si="237"/>
        <v>4.178207932466643</v>
      </c>
      <c r="BS62">
        <f t="shared" si="238"/>
        <v>0.14728445543670576</v>
      </c>
      <c r="BT62">
        <f t="shared" si="239"/>
        <v>2.5320403469491137</v>
      </c>
      <c r="BU62">
        <f t="shared" si="240"/>
        <v>1.6461675855175293</v>
      </c>
      <c r="BV62">
        <f t="shared" si="241"/>
        <v>9.2263060799572111E-2</v>
      </c>
      <c r="BW62">
        <f t="shared" si="242"/>
        <v>32.924567342876735</v>
      </c>
      <c r="BX62">
        <f t="shared" si="243"/>
        <v>0.5687136351092057</v>
      </c>
      <c r="BY62">
        <f t="shared" si="244"/>
        <v>56.641332655126455</v>
      </c>
      <c r="BZ62">
        <f t="shared" si="245"/>
        <v>581.49678361821907</v>
      </c>
      <c r="CA62">
        <f t="shared" si="246"/>
        <v>2.1372761207316449E-2</v>
      </c>
      <c r="CB62">
        <f t="shared" si="247"/>
        <v>0</v>
      </c>
      <c r="CC62">
        <f t="shared" si="248"/>
        <v>1486.8884040795172</v>
      </c>
      <c r="CD62">
        <f t="shared" si="249"/>
        <v>0</v>
      </c>
      <c r="CE62" t="e">
        <f t="shared" si="250"/>
        <v>#DIV/0!</v>
      </c>
      <c r="CF62" t="e">
        <f t="shared" si="251"/>
        <v>#DIV/0!</v>
      </c>
    </row>
    <row r="63" spans="1:84" ht="15.65" customHeight="1" x14ac:dyDescent="0.35">
      <c r="A63" t="s">
        <v>178</v>
      </c>
      <c r="B63" s="1">
        <v>61</v>
      </c>
      <c r="C63" s="1" t="s">
        <v>145</v>
      </c>
      <c r="D63" s="1">
        <v>16877.000030117109</v>
      </c>
      <c r="E63" s="1">
        <v>0</v>
      </c>
      <c r="F63">
        <f t="shared" si="210"/>
        <v>29.270255999955832</v>
      </c>
      <c r="G63">
        <f t="shared" si="211"/>
        <v>0.15261758107165904</v>
      </c>
      <c r="H63">
        <f t="shared" si="212"/>
        <v>545.96818676828639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t="e">
        <f t="shared" si="213"/>
        <v>#DIV/0!</v>
      </c>
      <c r="Q63" t="e">
        <f t="shared" si="214"/>
        <v>#DIV/0!</v>
      </c>
      <c r="R63" t="e">
        <f t="shared" si="215"/>
        <v>#DIV/0!</v>
      </c>
      <c r="S63" s="1">
        <v>-1</v>
      </c>
      <c r="T63" s="1">
        <v>0.87</v>
      </c>
      <c r="U63" s="1">
        <v>0.92</v>
      </c>
      <c r="V63" s="1">
        <v>10.190357208251953</v>
      </c>
      <c r="W63">
        <f t="shared" si="216"/>
        <v>0.87509517860412589</v>
      </c>
      <c r="X63">
        <f t="shared" si="217"/>
        <v>2.0353972311369924E-2</v>
      </c>
      <c r="Y63" t="e">
        <f t="shared" si="218"/>
        <v>#DIV/0!</v>
      </c>
      <c r="Z63" t="e">
        <f t="shared" si="219"/>
        <v>#DIV/0!</v>
      </c>
      <c r="AA63" t="e">
        <f t="shared" si="220"/>
        <v>#DIV/0!</v>
      </c>
      <c r="AB63" s="1">
        <v>0</v>
      </c>
      <c r="AC63" s="1">
        <v>0.5</v>
      </c>
      <c r="AD63" t="e">
        <f t="shared" si="221"/>
        <v>#DIV/0!</v>
      </c>
      <c r="AE63">
        <f t="shared" si="222"/>
        <v>2.8728723142045904</v>
      </c>
      <c r="AF63">
        <f t="shared" si="223"/>
        <v>1.8284459238632835</v>
      </c>
      <c r="AG63">
        <f t="shared" si="224"/>
        <v>30.431301116943359</v>
      </c>
      <c r="AH63" s="1">
        <v>2</v>
      </c>
      <c r="AI63">
        <f t="shared" si="225"/>
        <v>4.644859790802002</v>
      </c>
      <c r="AJ63" s="1">
        <v>1</v>
      </c>
      <c r="AK63">
        <f t="shared" si="226"/>
        <v>9.2897195816040039</v>
      </c>
      <c r="AL63" s="1">
        <v>28.706747055053711</v>
      </c>
      <c r="AM63" s="3">
        <v>30.431301116943359</v>
      </c>
      <c r="AN63" s="1">
        <v>28.041109085083008</v>
      </c>
      <c r="AO63" s="1">
        <v>900.06536865234375</v>
      </c>
      <c r="AP63" s="1">
        <v>878.9052734375</v>
      </c>
      <c r="AQ63" s="1">
        <v>23.776159286499023</v>
      </c>
      <c r="AR63" s="1">
        <v>25.639068603515625</v>
      </c>
      <c r="AS63" s="1">
        <v>59.538566589355469</v>
      </c>
      <c r="AT63" s="1">
        <v>64.203514099121094</v>
      </c>
      <c r="AU63" s="1">
        <v>300.520751953125</v>
      </c>
      <c r="AV63" s="1">
        <v>1699.462646484375</v>
      </c>
      <c r="AW63" s="1">
        <v>0.13302601873874664</v>
      </c>
      <c r="AX63" s="1">
        <v>99.016731262207031</v>
      </c>
      <c r="AY63" s="1">
        <v>1.7585409879684448</v>
      </c>
      <c r="AZ63" s="1">
        <v>-0.18449319899082184</v>
      </c>
      <c r="BA63" s="1">
        <v>1</v>
      </c>
      <c r="BB63" s="1">
        <v>-1.355140209197998</v>
      </c>
      <c r="BC63" s="1">
        <v>7.355140209197998</v>
      </c>
      <c r="BD63" s="1">
        <v>1</v>
      </c>
      <c r="BE63" s="1">
        <v>0</v>
      </c>
      <c r="BF63" s="1">
        <v>0.15999999642372131</v>
      </c>
      <c r="BG63" s="1">
        <v>111115</v>
      </c>
      <c r="BH63">
        <f t="shared" si="227"/>
        <v>1.502603759765625</v>
      </c>
      <c r="BI63">
        <f t="shared" si="228"/>
        <v>2.8728723142045906E-3</v>
      </c>
      <c r="BJ63">
        <f t="shared" si="229"/>
        <v>303.58130111694334</v>
      </c>
      <c r="BK63">
        <f t="shared" si="230"/>
        <v>301.85674705505369</v>
      </c>
      <c r="BL63">
        <f t="shared" si="231"/>
        <v>271.91401735974796</v>
      </c>
      <c r="BM63">
        <f t="shared" si="232"/>
        <v>0.4968245431814528</v>
      </c>
      <c r="BN63">
        <f t="shared" si="233"/>
        <v>4.3671426895908798</v>
      </c>
      <c r="BO63">
        <f t="shared" si="234"/>
        <v>44.105098541641546</v>
      </c>
      <c r="BP63">
        <f t="shared" si="235"/>
        <v>18.466029938125921</v>
      </c>
      <c r="BQ63">
        <f t="shared" si="236"/>
        <v>29.569024085998535</v>
      </c>
      <c r="BR63">
        <f t="shared" si="237"/>
        <v>4.1561135573761963</v>
      </c>
      <c r="BS63">
        <f t="shared" si="238"/>
        <v>0.15015080556355337</v>
      </c>
      <c r="BT63">
        <f t="shared" si="239"/>
        <v>2.5386967657275963</v>
      </c>
      <c r="BU63">
        <f t="shared" si="240"/>
        <v>1.6174167916486</v>
      </c>
      <c r="BV63">
        <f t="shared" si="241"/>
        <v>9.4062803488773133E-2</v>
      </c>
      <c r="BW63">
        <f t="shared" si="242"/>
        <v>54.059985226949877</v>
      </c>
      <c r="BX63">
        <f t="shared" si="243"/>
        <v>0.62119116049098422</v>
      </c>
      <c r="BY63">
        <f t="shared" si="244"/>
        <v>57.320142429883106</v>
      </c>
      <c r="BZ63">
        <f t="shared" si="245"/>
        <v>874.65166327706095</v>
      </c>
      <c r="CA63">
        <f t="shared" si="246"/>
        <v>1.9182210625318902E-2</v>
      </c>
      <c r="CB63">
        <f t="shared" si="247"/>
        <v>0</v>
      </c>
      <c r="CC63">
        <f t="shared" si="248"/>
        <v>1487.1915681562846</v>
      </c>
      <c r="CD63">
        <f t="shared" si="249"/>
        <v>0</v>
      </c>
      <c r="CE63" t="e">
        <f t="shared" si="250"/>
        <v>#DIV/0!</v>
      </c>
      <c r="CF63" t="e">
        <f t="shared" si="251"/>
        <v>#DIV/0!</v>
      </c>
    </row>
    <row r="64" spans="1:84" x14ac:dyDescent="0.35">
      <c r="A64" t="s">
        <v>178</v>
      </c>
      <c r="B64" s="1">
        <v>62</v>
      </c>
      <c r="C64" s="1" t="s">
        <v>146</v>
      </c>
      <c r="D64" s="1">
        <v>17055.000030117109</v>
      </c>
      <c r="E64" s="1">
        <v>0</v>
      </c>
      <c r="F64">
        <f t="shared" si="210"/>
        <v>34.751444607820609</v>
      </c>
      <c r="G64">
        <f t="shared" si="211"/>
        <v>0.15720372995834409</v>
      </c>
      <c r="H64">
        <f t="shared" si="212"/>
        <v>785.89920259225596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t="e">
        <f t="shared" si="213"/>
        <v>#DIV/0!</v>
      </c>
      <c r="Q64" t="e">
        <f t="shared" si="214"/>
        <v>#DIV/0!</v>
      </c>
      <c r="R64" t="e">
        <f t="shared" si="215"/>
        <v>#DIV/0!</v>
      </c>
      <c r="S64" s="1">
        <v>-1</v>
      </c>
      <c r="T64" s="1">
        <v>0.87</v>
      </c>
      <c r="U64" s="1">
        <v>0.92</v>
      </c>
      <c r="V64" s="1">
        <v>10.190357208251953</v>
      </c>
      <c r="W64">
        <f t="shared" si="216"/>
        <v>0.87509517860412589</v>
      </c>
      <c r="X64">
        <f t="shared" si="217"/>
        <v>2.4048446150343277E-2</v>
      </c>
      <c r="Y64" t="e">
        <f t="shared" si="218"/>
        <v>#DIV/0!</v>
      </c>
      <c r="Z64" t="e">
        <f t="shared" si="219"/>
        <v>#DIV/0!</v>
      </c>
      <c r="AA64" t="e">
        <f t="shared" si="220"/>
        <v>#DIV/0!</v>
      </c>
      <c r="AB64" s="1">
        <v>0</v>
      </c>
      <c r="AC64" s="1">
        <v>0.5</v>
      </c>
      <c r="AD64" t="e">
        <f t="shared" si="221"/>
        <v>#DIV/0!</v>
      </c>
      <c r="AE64">
        <f t="shared" si="222"/>
        <v>2.9452947707092303</v>
      </c>
      <c r="AF64">
        <f t="shared" si="223"/>
        <v>1.820481852317303</v>
      </c>
      <c r="AG64">
        <f t="shared" si="224"/>
        <v>30.456455230712891</v>
      </c>
      <c r="AH64" s="1">
        <v>2</v>
      </c>
      <c r="AI64">
        <f t="shared" si="225"/>
        <v>4.644859790802002</v>
      </c>
      <c r="AJ64" s="1">
        <v>1</v>
      </c>
      <c r="AK64">
        <f t="shared" si="226"/>
        <v>9.2897195816040039</v>
      </c>
      <c r="AL64" s="1">
        <v>28.751466751098633</v>
      </c>
      <c r="AM64" s="3">
        <v>30.456455230712891</v>
      </c>
      <c r="AN64" s="1">
        <v>28.046236038208008</v>
      </c>
      <c r="AO64" s="1">
        <v>1199.9598388671875</v>
      </c>
      <c r="AP64" s="1">
        <v>1174.529541015625</v>
      </c>
      <c r="AQ64" s="1">
        <v>23.874238967895508</v>
      </c>
      <c r="AR64" s="1">
        <v>25.783870697021484</v>
      </c>
      <c r="AS64" s="1">
        <v>59.628868103027344</v>
      </c>
      <c r="AT64" s="1">
        <v>64.398551940917969</v>
      </c>
      <c r="AU64" s="1">
        <v>300.51382446289063</v>
      </c>
      <c r="AV64" s="1">
        <v>1698.8353271484375</v>
      </c>
      <c r="AW64" s="1">
        <v>0.22250685095787048</v>
      </c>
      <c r="AX64" s="1">
        <v>99.013626098632813</v>
      </c>
      <c r="AY64" s="1">
        <v>1.1879477500915527</v>
      </c>
      <c r="AZ64" s="1">
        <v>-0.18439802527427673</v>
      </c>
      <c r="BA64" s="1">
        <v>1</v>
      </c>
      <c r="BB64" s="1">
        <v>-1.355140209197998</v>
      </c>
      <c r="BC64" s="1">
        <v>7.355140209197998</v>
      </c>
      <c r="BD64" s="1">
        <v>1</v>
      </c>
      <c r="BE64" s="1">
        <v>0</v>
      </c>
      <c r="BF64" s="1">
        <v>0.15999999642372131</v>
      </c>
      <c r="BG64" s="1">
        <v>111115</v>
      </c>
      <c r="BH64">
        <f t="shared" si="227"/>
        <v>1.5025691223144531</v>
      </c>
      <c r="BI64">
        <f t="shared" si="228"/>
        <v>2.9452947707092302E-3</v>
      </c>
      <c r="BJ64">
        <f t="shared" si="229"/>
        <v>303.60645523071287</v>
      </c>
      <c r="BK64">
        <f t="shared" si="230"/>
        <v>301.90146675109861</v>
      </c>
      <c r="BL64">
        <f t="shared" si="231"/>
        <v>271.81364626824143</v>
      </c>
      <c r="BM64">
        <f t="shared" si="232"/>
        <v>0.48458854159609732</v>
      </c>
      <c r="BN64">
        <f t="shared" si="233"/>
        <v>4.3734363848876834</v>
      </c>
      <c r="BO64">
        <f t="shared" si="234"/>
        <v>44.170045651404259</v>
      </c>
      <c r="BP64">
        <f t="shared" si="235"/>
        <v>18.386174954382774</v>
      </c>
      <c r="BQ64">
        <f t="shared" si="236"/>
        <v>29.603960990905762</v>
      </c>
      <c r="BR64">
        <f t="shared" si="237"/>
        <v>4.1644877652588566</v>
      </c>
      <c r="BS64">
        <f t="shared" si="238"/>
        <v>0.15458774463722169</v>
      </c>
      <c r="BT64">
        <f t="shared" si="239"/>
        <v>2.5529545325703804</v>
      </c>
      <c r="BU64">
        <f t="shared" si="240"/>
        <v>1.6115332326884761</v>
      </c>
      <c r="BV64">
        <f t="shared" si="241"/>
        <v>9.6849013445434909E-2</v>
      </c>
      <c r="BW64">
        <f t="shared" si="242"/>
        <v>77.814729796683309</v>
      </c>
      <c r="BX64">
        <f t="shared" si="243"/>
        <v>0.6691182938767829</v>
      </c>
      <c r="BY64">
        <f t="shared" si="244"/>
        <v>57.5831833522548</v>
      </c>
      <c r="BZ64">
        <f t="shared" si="245"/>
        <v>1169.4793939354633</v>
      </c>
      <c r="CA64">
        <f t="shared" si="246"/>
        <v>1.7111022365891206E-2</v>
      </c>
      <c r="CB64">
        <f t="shared" si="247"/>
        <v>0</v>
      </c>
      <c r="CC64">
        <f t="shared" si="248"/>
        <v>1486.6426040299605</v>
      </c>
      <c r="CD64">
        <f t="shared" si="249"/>
        <v>0</v>
      </c>
      <c r="CE64" t="e">
        <f t="shared" si="250"/>
        <v>#DIV/0!</v>
      </c>
      <c r="CF64" t="e">
        <f t="shared" si="251"/>
        <v>#DIV/0!</v>
      </c>
    </row>
    <row r="65" spans="1:84" x14ac:dyDescent="0.35">
      <c r="A65" t="s">
        <v>178</v>
      </c>
      <c r="B65" s="1">
        <v>63</v>
      </c>
      <c r="C65" s="1" t="s">
        <v>147</v>
      </c>
      <c r="D65" s="1">
        <v>17202.000030117109</v>
      </c>
      <c r="E65" s="1">
        <v>0</v>
      </c>
      <c r="F65">
        <f t="shared" si="210"/>
        <v>39.989594756945642</v>
      </c>
      <c r="G65">
        <f t="shared" si="211"/>
        <v>0.15477344250131511</v>
      </c>
      <c r="H65">
        <f t="shared" si="212"/>
        <v>1207.3979031530357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t="e">
        <f t="shared" si="213"/>
        <v>#DIV/0!</v>
      </c>
      <c r="Q65" t="e">
        <f t="shared" si="214"/>
        <v>#DIV/0!</v>
      </c>
      <c r="R65" t="e">
        <f t="shared" si="215"/>
        <v>#DIV/0!</v>
      </c>
      <c r="S65" s="1">
        <v>-1</v>
      </c>
      <c r="T65" s="1">
        <v>0.87</v>
      </c>
      <c r="U65" s="1">
        <v>0.92</v>
      </c>
      <c r="V65" s="1">
        <v>10.190357208251953</v>
      </c>
      <c r="W65">
        <f t="shared" si="216"/>
        <v>0.87509517860412589</v>
      </c>
      <c r="X65">
        <f t="shared" si="217"/>
        <v>2.7559444742866014E-2</v>
      </c>
      <c r="Y65" t="e">
        <f t="shared" si="218"/>
        <v>#DIV/0!</v>
      </c>
      <c r="Z65" t="e">
        <f t="shared" si="219"/>
        <v>#DIV/0!</v>
      </c>
      <c r="AA65" t="e">
        <f t="shared" si="220"/>
        <v>#DIV/0!</v>
      </c>
      <c r="AB65" s="1">
        <v>0</v>
      </c>
      <c r="AC65" s="1">
        <v>0.5</v>
      </c>
      <c r="AD65" t="e">
        <f t="shared" si="221"/>
        <v>#DIV/0!</v>
      </c>
      <c r="AE65">
        <f t="shared" si="222"/>
        <v>2.872737003007046</v>
      </c>
      <c r="AF65">
        <f t="shared" si="223"/>
        <v>1.8034467355114372</v>
      </c>
      <c r="AG65">
        <f t="shared" si="224"/>
        <v>30.331796646118164</v>
      </c>
      <c r="AH65" s="1">
        <v>2</v>
      </c>
      <c r="AI65">
        <f t="shared" si="225"/>
        <v>4.644859790802002</v>
      </c>
      <c r="AJ65" s="1">
        <v>1</v>
      </c>
      <c r="AK65">
        <f t="shared" si="226"/>
        <v>9.2897195816040039</v>
      </c>
      <c r="AL65" s="1">
        <v>28.691871643066406</v>
      </c>
      <c r="AM65" s="3">
        <v>30.331796646118164</v>
      </c>
      <c r="AN65" s="1">
        <v>28.046323776245117</v>
      </c>
      <c r="AO65" s="1">
        <v>1699.8369140625</v>
      </c>
      <c r="AP65" s="1">
        <v>1670.0311279296875</v>
      </c>
      <c r="AQ65" s="1">
        <v>23.779336929321289</v>
      </c>
      <c r="AR65" s="1">
        <v>25.642116546630859</v>
      </c>
      <c r="AS65" s="1">
        <v>59.59552001953125</v>
      </c>
      <c r="AT65" s="1">
        <v>64.265357971191406</v>
      </c>
      <c r="AU65" s="1">
        <v>300.52658081054688</v>
      </c>
      <c r="AV65" s="1">
        <v>1699.6044921875</v>
      </c>
      <c r="AW65" s="1">
        <v>0.20778048038482666</v>
      </c>
      <c r="AX65" s="1">
        <v>99.011978149414063</v>
      </c>
      <c r="AY65" s="1">
        <v>-0.31282129883766174</v>
      </c>
      <c r="AZ65" s="1">
        <v>-0.17998413741588593</v>
      </c>
      <c r="BA65" s="1">
        <v>1</v>
      </c>
      <c r="BB65" s="1">
        <v>-1.355140209197998</v>
      </c>
      <c r="BC65" s="1">
        <v>7.355140209197998</v>
      </c>
      <c r="BD65" s="1">
        <v>1</v>
      </c>
      <c r="BE65" s="1">
        <v>0</v>
      </c>
      <c r="BF65" s="1">
        <v>0.15999999642372131</v>
      </c>
      <c r="BG65" s="1">
        <v>111115</v>
      </c>
      <c r="BH65">
        <f t="shared" si="227"/>
        <v>1.5026329040527342</v>
      </c>
      <c r="BI65">
        <f t="shared" si="228"/>
        <v>2.8727370030070462E-3</v>
      </c>
      <c r="BJ65">
        <f t="shared" si="229"/>
        <v>303.48179664611814</v>
      </c>
      <c r="BK65">
        <f t="shared" si="230"/>
        <v>301.84187164306638</v>
      </c>
      <c r="BL65">
        <f t="shared" si="231"/>
        <v>271.93671267174068</v>
      </c>
      <c r="BM65">
        <f t="shared" si="232"/>
        <v>0.50104059012613877</v>
      </c>
      <c r="BN65">
        <f t="shared" si="233"/>
        <v>4.3423234187311808</v>
      </c>
      <c r="BO65">
        <f t="shared" si="234"/>
        <v>43.856546449141703</v>
      </c>
      <c r="BP65">
        <f t="shared" si="235"/>
        <v>18.214429902510844</v>
      </c>
      <c r="BQ65">
        <f t="shared" si="236"/>
        <v>29.511834144592285</v>
      </c>
      <c r="BR65">
        <f t="shared" si="237"/>
        <v>4.1424370832985291</v>
      </c>
      <c r="BS65">
        <f t="shared" si="238"/>
        <v>0.15223706300031198</v>
      </c>
      <c r="BT65">
        <f t="shared" si="239"/>
        <v>2.5388766832197436</v>
      </c>
      <c r="BU65">
        <f t="shared" si="240"/>
        <v>1.6035604000787855</v>
      </c>
      <c r="BV65">
        <f t="shared" si="241"/>
        <v>9.5372837097478361E-2</v>
      </c>
      <c r="BW65">
        <f t="shared" si="242"/>
        <v>119.54685480463672</v>
      </c>
      <c r="BX65">
        <f t="shared" si="243"/>
        <v>0.72297928042205339</v>
      </c>
      <c r="BY65">
        <f t="shared" si="244"/>
        <v>57.67811560066216</v>
      </c>
      <c r="BZ65">
        <f t="shared" si="245"/>
        <v>1664.2197627482474</v>
      </c>
      <c r="CA65">
        <f t="shared" si="246"/>
        <v>1.3859494526166499E-2</v>
      </c>
      <c r="CB65">
        <f t="shared" si="247"/>
        <v>0</v>
      </c>
      <c r="CC65">
        <f t="shared" si="248"/>
        <v>1487.315696647195</v>
      </c>
      <c r="CD65">
        <f t="shared" si="249"/>
        <v>0</v>
      </c>
      <c r="CE65" t="e">
        <f t="shared" si="250"/>
        <v>#DIV/0!</v>
      </c>
      <c r="CF65" t="e">
        <f t="shared" si="251"/>
        <v>#DIV/0!</v>
      </c>
    </row>
    <row r="66" spans="1:84" x14ac:dyDescent="0.35">
      <c r="A66" t="s">
        <v>178</v>
      </c>
      <c r="B66" s="1">
        <v>64</v>
      </c>
      <c r="C66" s="1" t="s">
        <v>148</v>
      </c>
      <c r="D66" s="1">
        <v>17347.000030117109</v>
      </c>
      <c r="E66" s="1">
        <v>0</v>
      </c>
      <c r="F66">
        <f t="shared" si="210"/>
        <v>41.872458532232073</v>
      </c>
      <c r="G66">
        <f t="shared" si="211"/>
        <v>0.14732705944028432</v>
      </c>
      <c r="H66">
        <f t="shared" si="212"/>
        <v>1456.4909330598116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t="e">
        <f t="shared" si="213"/>
        <v>#DIV/0!</v>
      </c>
      <c r="Q66" t="e">
        <f t="shared" si="214"/>
        <v>#DIV/0!</v>
      </c>
      <c r="R66" t="e">
        <f t="shared" si="215"/>
        <v>#DIV/0!</v>
      </c>
      <c r="S66" s="1">
        <v>-1</v>
      </c>
      <c r="T66" s="1">
        <v>0.87</v>
      </c>
      <c r="U66" s="1">
        <v>0.92</v>
      </c>
      <c r="V66" s="1">
        <v>10.190357208251953</v>
      </c>
      <c r="W66">
        <f t="shared" si="216"/>
        <v>0.87509517860412589</v>
      </c>
      <c r="X66">
        <f t="shared" si="217"/>
        <v>2.8814452812218401E-2</v>
      </c>
      <c r="Y66" t="e">
        <f t="shared" si="218"/>
        <v>#DIV/0!</v>
      </c>
      <c r="Z66" t="e">
        <f t="shared" si="219"/>
        <v>#DIV/0!</v>
      </c>
      <c r="AA66" t="e">
        <f t="shared" si="220"/>
        <v>#DIV/0!</v>
      </c>
      <c r="AB66" s="1">
        <v>0</v>
      </c>
      <c r="AC66" s="1">
        <v>0.5</v>
      </c>
      <c r="AD66" t="e">
        <f t="shared" si="221"/>
        <v>#DIV/0!</v>
      </c>
      <c r="AE66">
        <f t="shared" si="222"/>
        <v>2.7262183741484769</v>
      </c>
      <c r="AF66">
        <f t="shared" si="223"/>
        <v>1.7968603354266839</v>
      </c>
      <c r="AG66">
        <f t="shared" si="224"/>
        <v>30.259361267089844</v>
      </c>
      <c r="AH66" s="1">
        <v>2</v>
      </c>
      <c r="AI66">
        <f t="shared" si="225"/>
        <v>4.644859790802002</v>
      </c>
      <c r="AJ66" s="1">
        <v>1</v>
      </c>
      <c r="AK66">
        <f t="shared" si="226"/>
        <v>9.2897195816040039</v>
      </c>
      <c r="AL66" s="1">
        <v>28.642917633056641</v>
      </c>
      <c r="AM66" s="3">
        <v>30.259361267089844</v>
      </c>
      <c r="AN66" s="1">
        <v>28.040279388427734</v>
      </c>
      <c r="AO66" s="1">
        <v>2000.2425537109375</v>
      </c>
      <c r="AP66" s="1">
        <v>1968.8043212890625</v>
      </c>
      <c r="AQ66" s="1">
        <v>23.758491516113281</v>
      </c>
      <c r="AR66" s="1">
        <v>25.526483535766602</v>
      </c>
      <c r="AS66" s="1">
        <v>59.713417053222656</v>
      </c>
      <c r="AT66" s="1">
        <v>64.158340454101563</v>
      </c>
      <c r="AU66" s="1">
        <v>300.52484130859375</v>
      </c>
      <c r="AV66" s="1">
        <v>1700.249755859375</v>
      </c>
      <c r="AW66" s="1">
        <v>6.9034099578857422E-2</v>
      </c>
      <c r="AX66" s="1">
        <v>99.013755798339844</v>
      </c>
      <c r="AY66" s="1">
        <v>-1.8004677295684814</v>
      </c>
      <c r="AZ66" s="1">
        <v>-0.17937816679477692</v>
      </c>
      <c r="BA66" s="1">
        <v>1</v>
      </c>
      <c r="BB66" s="1">
        <v>-1.355140209197998</v>
      </c>
      <c r="BC66" s="1">
        <v>7.355140209197998</v>
      </c>
      <c r="BD66" s="1">
        <v>1</v>
      </c>
      <c r="BE66" s="1">
        <v>0</v>
      </c>
      <c r="BF66" s="1">
        <v>0.15999999642372131</v>
      </c>
      <c r="BG66" s="1">
        <v>111115</v>
      </c>
      <c r="BH66">
        <f t="shared" si="227"/>
        <v>1.5026242065429687</v>
      </c>
      <c r="BI66">
        <f t="shared" si="228"/>
        <v>2.7262183741484768E-3</v>
      </c>
      <c r="BJ66">
        <f t="shared" si="229"/>
        <v>303.40936126708982</v>
      </c>
      <c r="BK66">
        <f t="shared" si="230"/>
        <v>301.79291763305662</v>
      </c>
      <c r="BL66">
        <f t="shared" si="231"/>
        <v>272.03995485693304</v>
      </c>
      <c r="BM66">
        <f t="shared" si="232"/>
        <v>0.52839980854950697</v>
      </c>
      <c r="BN66">
        <f t="shared" si="233"/>
        <v>4.3243333426274209</v>
      </c>
      <c r="BO66">
        <f t="shared" si="234"/>
        <v>43.674066373512183</v>
      </c>
      <c r="BP66">
        <f t="shared" si="235"/>
        <v>18.147582837745581</v>
      </c>
      <c r="BQ66">
        <f t="shared" si="236"/>
        <v>29.451139450073242</v>
      </c>
      <c r="BR66">
        <f t="shared" si="237"/>
        <v>4.1279654065696096</v>
      </c>
      <c r="BS66">
        <f t="shared" si="238"/>
        <v>0.14502705359429019</v>
      </c>
      <c r="BT66">
        <f t="shared" si="239"/>
        <v>2.527473007200737</v>
      </c>
      <c r="BU66">
        <f t="shared" si="240"/>
        <v>1.6004923993688727</v>
      </c>
      <c r="BV66">
        <f t="shared" si="241"/>
        <v>9.084578117847332E-2</v>
      </c>
      <c r="BW66">
        <f t="shared" si="242"/>
        <v>144.21263756848035</v>
      </c>
      <c r="BX66">
        <f t="shared" si="243"/>
        <v>0.7397845064186892</v>
      </c>
      <c r="BY66">
        <f t="shared" si="244"/>
        <v>57.630387697618154</v>
      </c>
      <c r="BZ66">
        <f t="shared" si="245"/>
        <v>1962.7193347055652</v>
      </c>
      <c r="CA66">
        <f t="shared" si="246"/>
        <v>1.2294809432989948E-2</v>
      </c>
      <c r="CB66">
        <f t="shared" si="247"/>
        <v>0</v>
      </c>
      <c r="CC66">
        <f t="shared" si="248"/>
        <v>1487.8803637753813</v>
      </c>
      <c r="CD66">
        <f t="shared" si="249"/>
        <v>0</v>
      </c>
      <c r="CE66" t="e">
        <f t="shared" si="250"/>
        <v>#DIV/0!</v>
      </c>
      <c r="CF66" t="e">
        <f t="shared" si="251"/>
        <v>#DIV/0!</v>
      </c>
    </row>
    <row r="67" spans="1:84" x14ac:dyDescent="0.35">
      <c r="A67" t="s">
        <v>178</v>
      </c>
      <c r="B67" s="1">
        <v>65</v>
      </c>
      <c r="C67" s="1" t="s">
        <v>149</v>
      </c>
      <c r="D67" s="1">
        <v>17504.000030117109</v>
      </c>
      <c r="E67" s="1">
        <v>0</v>
      </c>
      <c r="F67">
        <f t="shared" si="210"/>
        <v>15.940934590978468</v>
      </c>
      <c r="G67">
        <f t="shared" si="211"/>
        <v>0.1414355691969707</v>
      </c>
      <c r="H67">
        <f t="shared" si="212"/>
        <v>196.71883973615607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t="e">
        <f t="shared" si="213"/>
        <v>#DIV/0!</v>
      </c>
      <c r="Q67" t="e">
        <f t="shared" si="214"/>
        <v>#DIV/0!</v>
      </c>
      <c r="R67" t="e">
        <f t="shared" si="215"/>
        <v>#DIV/0!</v>
      </c>
      <c r="S67" s="1">
        <v>-1</v>
      </c>
      <c r="T67" s="1">
        <v>0.87</v>
      </c>
      <c r="U67" s="1">
        <v>0.92</v>
      </c>
      <c r="V67" s="1">
        <v>10.190357208251953</v>
      </c>
      <c r="W67">
        <f t="shared" si="216"/>
        <v>0.87509517860412589</v>
      </c>
      <c r="X67">
        <f t="shared" si="217"/>
        <v>1.1394649184793628E-2</v>
      </c>
      <c r="Y67" t="e">
        <f t="shared" si="218"/>
        <v>#DIV/0!</v>
      </c>
      <c r="Z67" t="e">
        <f t="shared" si="219"/>
        <v>#DIV/0!</v>
      </c>
      <c r="AA67" t="e">
        <f t="shared" si="220"/>
        <v>#DIV/0!</v>
      </c>
      <c r="AB67" s="1">
        <v>0</v>
      </c>
      <c r="AC67" s="1">
        <v>0.5</v>
      </c>
      <c r="AD67" t="e">
        <f t="shared" si="221"/>
        <v>#DIV/0!</v>
      </c>
      <c r="AE67">
        <f t="shared" si="222"/>
        <v>2.7304148766543763</v>
      </c>
      <c r="AF67">
        <f t="shared" si="223"/>
        <v>1.872469192456204</v>
      </c>
      <c r="AG67">
        <f t="shared" si="224"/>
        <v>30.598659515380859</v>
      </c>
      <c r="AH67" s="1">
        <v>2</v>
      </c>
      <c r="AI67">
        <f t="shared" si="225"/>
        <v>4.644859790802002</v>
      </c>
      <c r="AJ67" s="1">
        <v>1</v>
      </c>
      <c r="AK67">
        <f t="shared" si="226"/>
        <v>9.2897195816040039</v>
      </c>
      <c r="AL67" s="1">
        <v>28.721103668212891</v>
      </c>
      <c r="AM67" s="3">
        <v>30.598659515380859</v>
      </c>
      <c r="AN67" s="1">
        <v>28.040798187255859</v>
      </c>
      <c r="AO67" s="1">
        <v>399.8751220703125</v>
      </c>
      <c r="AP67" s="1">
        <v>388.5595703125</v>
      </c>
      <c r="AQ67" s="1">
        <v>23.849346160888672</v>
      </c>
      <c r="AR67" s="1">
        <v>25.620010375976563</v>
      </c>
      <c r="AS67" s="1">
        <v>59.670135498046875</v>
      </c>
      <c r="AT67" s="1">
        <v>64.100723266601563</v>
      </c>
      <c r="AU67" s="1">
        <v>300.50436401367188</v>
      </c>
      <c r="AV67" s="1">
        <v>1698.9520263671875</v>
      </c>
      <c r="AW67" s="1">
        <v>0.20994026958942413</v>
      </c>
      <c r="AX67" s="1">
        <v>99.012306213378906</v>
      </c>
      <c r="AY67" s="1">
        <v>1.9469490051269531</v>
      </c>
      <c r="AZ67" s="1">
        <v>-0.18410858511924744</v>
      </c>
      <c r="BA67" s="1">
        <v>1</v>
      </c>
      <c r="BB67" s="1">
        <v>-1.355140209197998</v>
      </c>
      <c r="BC67" s="1">
        <v>7.355140209197998</v>
      </c>
      <c r="BD67" s="1">
        <v>1</v>
      </c>
      <c r="BE67" s="1">
        <v>0</v>
      </c>
      <c r="BF67" s="1">
        <v>0.15999999642372131</v>
      </c>
      <c r="BG67" s="1">
        <v>111115</v>
      </c>
      <c r="BH67">
        <f t="shared" si="227"/>
        <v>1.5025218200683592</v>
      </c>
      <c r="BI67">
        <f t="shared" si="228"/>
        <v>2.7304148766543763E-3</v>
      </c>
      <c r="BJ67">
        <f t="shared" si="229"/>
        <v>303.74865951538084</v>
      </c>
      <c r="BK67">
        <f t="shared" si="230"/>
        <v>301.87110366821287</v>
      </c>
      <c r="BL67">
        <f t="shared" si="231"/>
        <v>271.83231814282408</v>
      </c>
      <c r="BM67">
        <f t="shared" si="232"/>
        <v>0.51413362835156351</v>
      </c>
      <c r="BN67">
        <f t="shared" si="233"/>
        <v>4.4091655049923402</v>
      </c>
      <c r="BO67">
        <f t="shared" si="234"/>
        <v>44.531489807845297</v>
      </c>
      <c r="BP67">
        <f t="shared" si="235"/>
        <v>18.911479431868734</v>
      </c>
      <c r="BQ67">
        <f t="shared" si="236"/>
        <v>29.659881591796875</v>
      </c>
      <c r="BR67">
        <f t="shared" si="237"/>
        <v>4.1779222774221401</v>
      </c>
      <c r="BS67">
        <f t="shared" si="238"/>
        <v>0.13931451192305105</v>
      </c>
      <c r="BT67">
        <f t="shared" si="239"/>
        <v>2.5366963125361361</v>
      </c>
      <c r="BU67">
        <f t="shared" si="240"/>
        <v>1.6412259648860039</v>
      </c>
      <c r="BV67">
        <f t="shared" si="241"/>
        <v>8.7259681401220757E-2</v>
      </c>
      <c r="BW67">
        <f t="shared" si="242"/>
        <v>19.477585997896895</v>
      </c>
      <c r="BX67">
        <f t="shared" si="243"/>
        <v>0.50627717026232155</v>
      </c>
      <c r="BY67">
        <f t="shared" si="244"/>
        <v>56.648635242578685</v>
      </c>
      <c r="BZ67">
        <f t="shared" si="245"/>
        <v>386.24300289528361</v>
      </c>
      <c r="CA67">
        <f t="shared" si="246"/>
        <v>2.3379897688786618E-2</v>
      </c>
      <c r="CB67">
        <f t="shared" si="247"/>
        <v>0</v>
      </c>
      <c r="CC67">
        <f t="shared" si="248"/>
        <v>1486.7447269536356</v>
      </c>
      <c r="CD67">
        <f t="shared" si="249"/>
        <v>0</v>
      </c>
      <c r="CE67" t="e">
        <f t="shared" si="250"/>
        <v>#DIV/0!</v>
      </c>
      <c r="CF67" t="e">
        <f t="shared" si="251"/>
        <v>#DIV/0!</v>
      </c>
    </row>
    <row r="68" spans="1:84" x14ac:dyDescent="0.35">
      <c r="A68" t="s">
        <v>179</v>
      </c>
      <c r="B68" s="1">
        <v>66</v>
      </c>
      <c r="C68" s="1" t="s">
        <v>150</v>
      </c>
      <c r="D68" s="1">
        <v>18096.000030117109</v>
      </c>
      <c r="E68" s="1">
        <v>0</v>
      </c>
      <c r="F68">
        <f t="shared" ref="F68:F78" si="252">(AO68-AP68*(1000-AQ68)/(1000-AR68))*BH68</f>
        <v>15.722012115324084</v>
      </c>
      <c r="G68">
        <f t="shared" ref="G68:G78" si="253">IF(BS68&lt;&gt;0,1/(1/BS68-1/AK68),0)</f>
        <v>0.22421306155410095</v>
      </c>
      <c r="H68">
        <f t="shared" ref="H68:H78" si="254">((BV68-BI68/2)*AP68-F68)/(BV68+BI68/2)</f>
        <v>265.11675881844411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t="e">
        <f t="shared" ref="P68:P78" si="255">CB68/L68</f>
        <v>#DIV/0!</v>
      </c>
      <c r="Q68" t="e">
        <f t="shared" ref="Q68:Q78" si="256">CD68/N68</f>
        <v>#DIV/0!</v>
      </c>
      <c r="R68" t="e">
        <f t="shared" ref="R68:R78" si="257">(N68-O68)/N68</f>
        <v>#DIV/0!</v>
      </c>
      <c r="S68" s="1">
        <v>-1</v>
      </c>
      <c r="T68" s="1">
        <v>0.87</v>
      </c>
      <c r="U68" s="1">
        <v>0.92</v>
      </c>
      <c r="V68" s="1">
        <v>10.136746406555176</v>
      </c>
      <c r="W68">
        <f t="shared" ref="W68:W78" si="258">(V68*U68+(100-V68)*T68)/100</f>
        <v>0.87506837320327757</v>
      </c>
      <c r="X68">
        <f t="shared" ref="X68:X78" si="259">(F68-S68)/CC68</f>
        <v>1.1243177537784308E-2</v>
      </c>
      <c r="Y68" t="e">
        <f t="shared" ref="Y68:Y78" si="260">(N68-O68)/(N68-M68)</f>
        <v>#DIV/0!</v>
      </c>
      <c r="Z68" t="e">
        <f t="shared" ref="Z68:Z78" si="261">(L68-N68)/(L68-M68)</f>
        <v>#DIV/0!</v>
      </c>
      <c r="AA68" t="e">
        <f t="shared" ref="AA68:AA78" si="262">(L68-N68)/N68</f>
        <v>#DIV/0!</v>
      </c>
      <c r="AB68" s="1">
        <v>0</v>
      </c>
      <c r="AC68" s="1">
        <v>0.5</v>
      </c>
      <c r="AD68" t="e">
        <f t="shared" ref="AD68:AD78" si="263">R68*AC68*W68*AB68</f>
        <v>#DIV/0!</v>
      </c>
      <c r="AE68">
        <f t="shared" ref="AE68:AE78" si="264">BI68*1000</f>
        <v>3.715091954651311</v>
      </c>
      <c r="AF68">
        <f t="shared" ref="AF68:AF78" si="265">(BN68-BT68)</f>
        <v>1.6207265349985756</v>
      </c>
      <c r="AG68">
        <f t="shared" ref="AG68:AG78" si="266">(AM68+BM68*E68)</f>
        <v>30.170778274536133</v>
      </c>
      <c r="AH68" s="1">
        <v>2</v>
      </c>
      <c r="AI68">
        <f t="shared" ref="AI68:AI78" si="267">(AH68*BB68+BC68)</f>
        <v>4.644859790802002</v>
      </c>
      <c r="AJ68" s="1">
        <v>1</v>
      </c>
      <c r="AK68">
        <f t="shared" ref="AK68:AK78" si="268">AI68*(AJ68+1)*(AJ68+1)/(AJ68*AJ68+1)</f>
        <v>9.2897195816040039</v>
      </c>
      <c r="AL68" s="1">
        <v>28.846138000488281</v>
      </c>
      <c r="AM68" s="3">
        <v>30.170778274536133</v>
      </c>
      <c r="AN68" s="1">
        <v>28.042448043823242</v>
      </c>
      <c r="AO68" s="1">
        <v>399.89483642578125</v>
      </c>
      <c r="AP68" s="1">
        <v>388.47146606445313</v>
      </c>
      <c r="AQ68" s="1">
        <v>24.682170867919922</v>
      </c>
      <c r="AR68" s="1">
        <v>27.087575912475586</v>
      </c>
      <c r="AS68" s="1">
        <v>61.301334381103516</v>
      </c>
      <c r="AT68" s="1">
        <v>67.276771545410156</v>
      </c>
      <c r="AU68" s="1">
        <v>300.52810668945313</v>
      </c>
      <c r="AV68" s="1">
        <v>1699.64208984375</v>
      </c>
      <c r="AW68" s="1">
        <v>0.10757923126220703</v>
      </c>
      <c r="AX68" s="1">
        <v>99.000907897949219</v>
      </c>
      <c r="AY68" s="1">
        <v>2.1879889965057373</v>
      </c>
      <c r="AZ68" s="1">
        <v>-0.18944716453552246</v>
      </c>
      <c r="BA68" s="1">
        <v>1</v>
      </c>
      <c r="BB68" s="1">
        <v>-1.355140209197998</v>
      </c>
      <c r="BC68" s="1">
        <v>7.355140209197998</v>
      </c>
      <c r="BD68" s="1">
        <v>1</v>
      </c>
      <c r="BE68" s="1">
        <v>0</v>
      </c>
      <c r="BF68" s="1">
        <v>0.15999999642372131</v>
      </c>
      <c r="BG68" s="1">
        <v>111115</v>
      </c>
      <c r="BH68">
        <f t="shared" ref="BH68:BH78" si="269">AU68*0.000001/(AH68*0.0001)</f>
        <v>1.5026405334472654</v>
      </c>
      <c r="BI68">
        <f t="shared" ref="BI68:BI78" si="270">(AR68-AQ68)/(1000-AR68)*BH68</f>
        <v>3.7150919546513109E-3</v>
      </c>
      <c r="BJ68">
        <f t="shared" ref="BJ68:BJ78" si="271">(AM68+273.15)</f>
        <v>303.32077827453611</v>
      </c>
      <c r="BK68">
        <f t="shared" ref="BK68:BK78" si="272">(AL68+273.15)</f>
        <v>301.99613800048826</v>
      </c>
      <c r="BL68">
        <f t="shared" ref="BL68:BL78" si="273">(AV68*BD68+AW68*BE68)*BF68</f>
        <v>271.94272829660622</v>
      </c>
      <c r="BM68">
        <f t="shared" ref="BM68:BM78" si="274">((BL68+0.00000010773*(BK68^4-BJ68^4))-BI68*44100)/(AI68*51.4+0.00000043092*BJ68^3)</f>
        <v>0.36799171103238321</v>
      </c>
      <c r="BN68">
        <f t="shared" ref="BN68:BN78" si="275">0.61365*EXP(17.502*AG68/(240.97+AG68))</f>
        <v>4.3024211430882788</v>
      </c>
      <c r="BO68">
        <f t="shared" ref="BO68:BO78" si="276">BN68*1000/AX68</f>
        <v>43.458400881770118</v>
      </c>
      <c r="BP68">
        <f t="shared" ref="BP68:BP78" si="277">(BO68-AR68)</f>
        <v>16.370824969294532</v>
      </c>
      <c r="BQ68">
        <f t="shared" ref="BQ68:BQ78" si="278">IF(E68,AM68,(AL68+AM68)/2)</f>
        <v>29.508458137512207</v>
      </c>
      <c r="BR68">
        <f t="shared" ref="BR68:BR78" si="279">0.61365*EXP(17.502*BQ68/(240.97+BQ68))</f>
        <v>4.1416309685222599</v>
      </c>
      <c r="BS68">
        <f t="shared" ref="BS68:BS78" si="280">IF(BP68&lt;&gt;0,(1000-(BO68+AR68)/2)/BP68*BI68,0)</f>
        <v>0.21892907449459453</v>
      </c>
      <c r="BT68">
        <f t="shared" ref="BT68:BT78" si="281">AR68*AX68/1000</f>
        <v>2.6816946080897033</v>
      </c>
      <c r="BU68">
        <f t="shared" ref="BU68:BU78" si="282">(BR68-BT68)</f>
        <v>1.4599363604325566</v>
      </c>
      <c r="BV68">
        <f t="shared" ref="BV68:BV78" si="283">1/(1.6/G68+1.37/AK68)</f>
        <v>0.13729579252704741</v>
      </c>
      <c r="BW68">
        <f t="shared" ref="BW68:BW78" si="284">H68*AX68*0.001</f>
        <v>26.246799821987604</v>
      </c>
      <c r="BX68">
        <f t="shared" ref="BX68:BX78" si="285">H68/AP68</f>
        <v>0.68246134395481528</v>
      </c>
      <c r="BY68">
        <f t="shared" ref="BY68:BY78" si="286">(1-BI68*AX68/BN68/G68)*100</f>
        <v>61.872799599576723</v>
      </c>
      <c r="BZ68">
        <f t="shared" ref="BZ68:BZ78" si="287">(AP68-F68/(AK68/1.35))</f>
        <v>386.18671288441982</v>
      </c>
      <c r="CA68">
        <f t="shared" ref="CA68:CA78" si="288">F68*BY68/100/BZ68</f>
        <v>2.518897912483848E-2</v>
      </c>
      <c r="CB68">
        <f t="shared" ref="CB68:CB78" si="289">(L68-K68)</f>
        <v>0</v>
      </c>
      <c r="CC68">
        <f t="shared" ref="CC68:CC78" si="290">AV68*W68</f>
        <v>1487.3030385873892</v>
      </c>
      <c r="CD68">
        <f t="shared" ref="CD68:CD78" si="291">(N68-M68)</f>
        <v>0</v>
      </c>
      <c r="CE68" t="e">
        <f t="shared" ref="CE68:CE78" si="292">(N68-O68)/(N68-K68)</f>
        <v>#DIV/0!</v>
      </c>
      <c r="CF68" t="e">
        <f t="shared" ref="CF68:CF78" si="293">(L68-N68)/(L68-K68)</f>
        <v>#DIV/0!</v>
      </c>
    </row>
    <row r="69" spans="1:84" x14ac:dyDescent="0.35">
      <c r="A69" t="s">
        <v>179</v>
      </c>
      <c r="B69" s="1">
        <v>67</v>
      </c>
      <c r="C69" s="1" t="s">
        <v>151</v>
      </c>
      <c r="D69" s="1">
        <v>18318.000030117109</v>
      </c>
      <c r="E69" s="1">
        <v>0</v>
      </c>
      <c r="F69">
        <f t="shared" si="252"/>
        <v>-6.2803786317924137</v>
      </c>
      <c r="G69">
        <f t="shared" si="253"/>
        <v>0.20618720502975596</v>
      </c>
      <c r="H69">
        <f t="shared" si="254"/>
        <v>82.783554177771379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t="e">
        <f t="shared" si="255"/>
        <v>#DIV/0!</v>
      </c>
      <c r="Q69" t="e">
        <f t="shared" si="256"/>
        <v>#DIV/0!</v>
      </c>
      <c r="R69" t="e">
        <f t="shared" si="257"/>
        <v>#DIV/0!</v>
      </c>
      <c r="S69" s="1">
        <v>-1</v>
      </c>
      <c r="T69" s="1">
        <v>0.87</v>
      </c>
      <c r="U69" s="1">
        <v>0.92</v>
      </c>
      <c r="V69" s="1">
        <v>10.136746406555176</v>
      </c>
      <c r="W69">
        <f t="shared" si="258"/>
        <v>0.87506837320327757</v>
      </c>
      <c r="X69">
        <f t="shared" si="259"/>
        <v>-3.5495006815511325E-3</v>
      </c>
      <c r="Y69" t="e">
        <f t="shared" si="260"/>
        <v>#DIV/0!</v>
      </c>
      <c r="Z69" t="e">
        <f t="shared" si="261"/>
        <v>#DIV/0!</v>
      </c>
      <c r="AA69" t="e">
        <f t="shared" si="262"/>
        <v>#DIV/0!</v>
      </c>
      <c r="AB69" s="1">
        <v>0</v>
      </c>
      <c r="AC69" s="1">
        <v>0.5</v>
      </c>
      <c r="AD69" t="e">
        <f t="shared" si="263"/>
        <v>#DIV/0!</v>
      </c>
      <c r="AE69">
        <f t="shared" si="264"/>
        <v>3.4165792250932689</v>
      </c>
      <c r="AF69">
        <f t="shared" si="265"/>
        <v>1.6178917581511851</v>
      </c>
      <c r="AG69">
        <f t="shared" si="266"/>
        <v>30.122716903686523</v>
      </c>
      <c r="AH69" s="1">
        <v>2</v>
      </c>
      <c r="AI69">
        <f t="shared" si="267"/>
        <v>4.644859790802002</v>
      </c>
      <c r="AJ69" s="1">
        <v>1</v>
      </c>
      <c r="AK69">
        <f t="shared" si="268"/>
        <v>9.2897195816040039</v>
      </c>
      <c r="AL69" s="1">
        <v>28.784730911254883</v>
      </c>
      <c r="AM69" s="3">
        <v>30.122716903686523</v>
      </c>
      <c r="AN69" s="1">
        <v>28.038877487182617</v>
      </c>
      <c r="AO69" s="1">
        <v>30.608404159545898</v>
      </c>
      <c r="AP69" s="1">
        <v>34.709114074707031</v>
      </c>
      <c r="AQ69" s="1">
        <v>24.784475326538086</v>
      </c>
      <c r="AR69" s="1">
        <v>26.996845245361328</v>
      </c>
      <c r="AS69" s="1">
        <v>61.773220062255859</v>
      </c>
      <c r="AT69" s="1">
        <v>67.288253784179688</v>
      </c>
      <c r="AU69" s="1">
        <v>300.523193359375</v>
      </c>
      <c r="AV69" s="1">
        <v>1700.0269775390625</v>
      </c>
      <c r="AW69" s="1">
        <v>0.10586932301521301</v>
      </c>
      <c r="AX69" s="1">
        <v>98.999763488769531</v>
      </c>
      <c r="AY69" s="1">
        <v>0.92448323965072632</v>
      </c>
      <c r="AZ69" s="1">
        <v>-0.19110512733459473</v>
      </c>
      <c r="BA69" s="1">
        <v>1</v>
      </c>
      <c r="BB69" s="1">
        <v>-1.355140209197998</v>
      </c>
      <c r="BC69" s="1">
        <v>7.355140209197998</v>
      </c>
      <c r="BD69" s="1">
        <v>1</v>
      </c>
      <c r="BE69" s="1">
        <v>0</v>
      </c>
      <c r="BF69" s="1">
        <v>0.15999999642372131</v>
      </c>
      <c r="BG69" s="1">
        <v>111135</v>
      </c>
      <c r="BH69">
        <f t="shared" si="269"/>
        <v>1.5026159667968748</v>
      </c>
      <c r="BI69">
        <f t="shared" si="270"/>
        <v>3.416579225093269E-3</v>
      </c>
      <c r="BJ69">
        <f t="shared" si="271"/>
        <v>303.2727169036865</v>
      </c>
      <c r="BK69">
        <f t="shared" si="272"/>
        <v>301.93473091125486</v>
      </c>
      <c r="BL69">
        <f t="shared" si="273"/>
        <v>272.00431032647975</v>
      </c>
      <c r="BM69">
        <f t="shared" si="274"/>
        <v>0.42014131336242877</v>
      </c>
      <c r="BN69">
        <f t="shared" si="275"/>
        <v>4.2905730523848691</v>
      </c>
      <c r="BO69">
        <f t="shared" si="276"/>
        <v>43.339225278771387</v>
      </c>
      <c r="BP69">
        <f t="shared" si="277"/>
        <v>16.342380033410059</v>
      </c>
      <c r="BQ69">
        <f t="shared" si="278"/>
        <v>29.453723907470703</v>
      </c>
      <c r="BR69">
        <f t="shared" si="279"/>
        <v>4.1285807293912233</v>
      </c>
      <c r="BS69">
        <f t="shared" si="280"/>
        <v>0.20171020620560748</v>
      </c>
      <c r="BT69">
        <f t="shared" si="281"/>
        <v>2.6726812942336839</v>
      </c>
      <c r="BU69">
        <f t="shared" si="282"/>
        <v>1.4558994351575394</v>
      </c>
      <c r="BV69">
        <f t="shared" si="283"/>
        <v>0.12646360756427796</v>
      </c>
      <c r="BW69">
        <f t="shared" si="284"/>
        <v>8.1955522843591062</v>
      </c>
      <c r="BX69">
        <f t="shared" si="285"/>
        <v>2.3850667579584464</v>
      </c>
      <c r="BY69">
        <f t="shared" si="286"/>
        <v>61.766096430432292</v>
      </c>
      <c r="BZ69">
        <f t="shared" si="287"/>
        <v>35.621790832971008</v>
      </c>
      <c r="CA69">
        <f t="shared" si="288"/>
        <v>-0.10889808263987354</v>
      </c>
      <c r="CB69">
        <f t="shared" si="289"/>
        <v>0</v>
      </c>
      <c r="CC69">
        <f t="shared" si="290"/>
        <v>1487.6398416367924</v>
      </c>
      <c r="CD69">
        <f t="shared" si="291"/>
        <v>0</v>
      </c>
      <c r="CE69" t="e">
        <f t="shared" si="292"/>
        <v>#DIV/0!</v>
      </c>
      <c r="CF69" t="e">
        <f t="shared" si="293"/>
        <v>#DIV/0!</v>
      </c>
    </row>
    <row r="70" spans="1:84" x14ac:dyDescent="0.35">
      <c r="A70" t="s">
        <v>179</v>
      </c>
      <c r="B70" s="1">
        <v>68</v>
      </c>
      <c r="C70" s="1" t="s">
        <v>152</v>
      </c>
      <c r="D70" s="1">
        <v>18465.000030117109</v>
      </c>
      <c r="E70" s="1">
        <v>0</v>
      </c>
      <c r="F70">
        <f t="shared" si="252"/>
        <v>-2.5654961070527134</v>
      </c>
      <c r="G70">
        <f t="shared" si="253"/>
        <v>0.20775727854877071</v>
      </c>
      <c r="H70">
        <f t="shared" si="254"/>
        <v>69.964749631479009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t="e">
        <f t="shared" si="255"/>
        <v>#DIV/0!</v>
      </c>
      <c r="Q70" t="e">
        <f t="shared" si="256"/>
        <v>#DIV/0!</v>
      </c>
      <c r="R70" t="e">
        <f t="shared" si="257"/>
        <v>#DIV/0!</v>
      </c>
      <c r="S70" s="1">
        <v>-1</v>
      </c>
      <c r="T70" s="1">
        <v>0.87</v>
      </c>
      <c r="U70" s="1">
        <v>0.92</v>
      </c>
      <c r="V70" s="1">
        <v>10.136746406555176</v>
      </c>
      <c r="W70">
        <f t="shared" si="258"/>
        <v>0.87506837320327757</v>
      </c>
      <c r="X70">
        <f t="shared" si="259"/>
        <v>-1.0511997344438766E-3</v>
      </c>
      <c r="Y70" t="e">
        <f t="shared" si="260"/>
        <v>#DIV/0!</v>
      </c>
      <c r="Z70" t="e">
        <f t="shared" si="261"/>
        <v>#DIV/0!</v>
      </c>
      <c r="AA70" t="e">
        <f t="shared" si="262"/>
        <v>#DIV/0!</v>
      </c>
      <c r="AB70" s="1">
        <v>0</v>
      </c>
      <c r="AC70" s="1">
        <v>0.5</v>
      </c>
      <c r="AD70" t="e">
        <f t="shared" si="263"/>
        <v>#DIV/0!</v>
      </c>
      <c r="AE70">
        <f t="shared" si="264"/>
        <v>3.3297019389554965</v>
      </c>
      <c r="AF70">
        <f t="shared" si="265"/>
        <v>1.5658243963619811</v>
      </c>
      <c r="AG70">
        <f t="shared" si="266"/>
        <v>29.842691421508789</v>
      </c>
      <c r="AH70" s="1">
        <v>2</v>
      </c>
      <c r="AI70">
        <f t="shared" si="267"/>
        <v>4.644859790802002</v>
      </c>
      <c r="AJ70" s="1">
        <v>1</v>
      </c>
      <c r="AK70">
        <f t="shared" si="268"/>
        <v>9.2897195816040039</v>
      </c>
      <c r="AL70" s="1">
        <v>28.655981063842773</v>
      </c>
      <c r="AM70" s="3">
        <v>29.842691421508789</v>
      </c>
      <c r="AN70" s="1">
        <v>28.041130065917969</v>
      </c>
      <c r="AO70" s="1">
        <v>49.821357727050781</v>
      </c>
      <c r="AP70" s="1">
        <v>51.414833068847656</v>
      </c>
      <c r="AQ70" s="1">
        <v>24.674055099487305</v>
      </c>
      <c r="AR70" s="1">
        <v>26.830610275268555</v>
      </c>
      <c r="AS70" s="1">
        <v>61.960891723632813</v>
      </c>
      <c r="AT70" s="1">
        <v>67.377067565917969</v>
      </c>
      <c r="AU70" s="1">
        <v>300.51296997070313</v>
      </c>
      <c r="AV70" s="1">
        <v>1701.8636474609375</v>
      </c>
      <c r="AW70" s="1">
        <v>0.17711016535758972</v>
      </c>
      <c r="AX70" s="1">
        <v>99.001869201660156</v>
      </c>
      <c r="AY70" s="1">
        <v>1.0385422706604004</v>
      </c>
      <c r="AZ70" s="1">
        <v>-0.1954900324344635</v>
      </c>
      <c r="BA70" s="1">
        <v>1</v>
      </c>
      <c r="BB70" s="1">
        <v>-1.355140209197998</v>
      </c>
      <c r="BC70" s="1">
        <v>7.355140209197998</v>
      </c>
      <c r="BD70" s="1">
        <v>1</v>
      </c>
      <c r="BE70" s="1">
        <v>0</v>
      </c>
      <c r="BF70" s="1">
        <v>0.15999999642372131</v>
      </c>
      <c r="BG70" s="1">
        <v>111115</v>
      </c>
      <c r="BH70">
        <f t="shared" si="269"/>
        <v>1.5025648498535156</v>
      </c>
      <c r="BI70">
        <f t="shared" si="270"/>
        <v>3.3297019389554967E-3</v>
      </c>
      <c r="BJ70">
        <f t="shared" si="271"/>
        <v>302.99269142150877</v>
      </c>
      <c r="BK70">
        <f t="shared" si="272"/>
        <v>301.80598106384275</v>
      </c>
      <c r="BL70">
        <f t="shared" si="273"/>
        <v>272.29817750741131</v>
      </c>
      <c r="BM70">
        <f t="shared" si="274"/>
        <v>0.44396808555550438</v>
      </c>
      <c r="BN70">
        <f t="shared" si="275"/>
        <v>4.2221049654348377</v>
      </c>
      <c r="BO70">
        <f t="shared" si="276"/>
        <v>42.646719698137154</v>
      </c>
      <c r="BP70">
        <f t="shared" si="277"/>
        <v>15.8161094228686</v>
      </c>
      <c r="BQ70">
        <f t="shared" si="278"/>
        <v>29.249336242675781</v>
      </c>
      <c r="BR70">
        <f t="shared" si="279"/>
        <v>4.0801650643122045</v>
      </c>
      <c r="BS70">
        <f t="shared" si="280"/>
        <v>0.20321258868792091</v>
      </c>
      <c r="BT70">
        <f t="shared" si="281"/>
        <v>2.6562805690728566</v>
      </c>
      <c r="BU70">
        <f t="shared" si="282"/>
        <v>1.4238844952393479</v>
      </c>
      <c r="BV70">
        <f t="shared" si="283"/>
        <v>0.12740850791104663</v>
      </c>
      <c r="BW70">
        <f t="shared" si="284"/>
        <v>6.9266409917425857</v>
      </c>
      <c r="BX70">
        <f t="shared" si="285"/>
        <v>1.3607892013923659</v>
      </c>
      <c r="BY70">
        <f t="shared" si="286"/>
        <v>62.419419909341812</v>
      </c>
      <c r="BZ70">
        <f t="shared" si="287"/>
        <v>51.787655920398485</v>
      </c>
      <c r="CA70">
        <f t="shared" si="288"/>
        <v>-3.0921804807703075E-2</v>
      </c>
      <c r="CB70">
        <f t="shared" si="289"/>
        <v>0</v>
      </c>
      <c r="CC70">
        <f t="shared" si="290"/>
        <v>1489.2470533974388</v>
      </c>
      <c r="CD70">
        <f t="shared" si="291"/>
        <v>0</v>
      </c>
      <c r="CE70" t="e">
        <f t="shared" si="292"/>
        <v>#DIV/0!</v>
      </c>
      <c r="CF70" t="e">
        <f t="shared" si="293"/>
        <v>#DIV/0!</v>
      </c>
    </row>
    <row r="71" spans="1:84" x14ac:dyDescent="0.35">
      <c r="A71" t="s">
        <v>179</v>
      </c>
      <c r="B71" s="1">
        <v>69</v>
      </c>
      <c r="C71" s="1" t="s">
        <v>153</v>
      </c>
      <c r="D71" s="1">
        <v>18610.000030117109</v>
      </c>
      <c r="E71" s="1">
        <v>0</v>
      </c>
      <c r="F71">
        <f t="shared" si="252"/>
        <v>0.55394736240039133</v>
      </c>
      <c r="G71">
        <f t="shared" si="253"/>
        <v>0.21200817835408572</v>
      </c>
      <c r="H71">
        <f t="shared" si="254"/>
        <v>92.486141079408313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t="e">
        <f t="shared" si="255"/>
        <v>#DIV/0!</v>
      </c>
      <c r="Q71" t="e">
        <f t="shared" si="256"/>
        <v>#DIV/0!</v>
      </c>
      <c r="R71" t="e">
        <f t="shared" si="257"/>
        <v>#DIV/0!</v>
      </c>
      <c r="S71" s="1">
        <v>-1</v>
      </c>
      <c r="T71" s="1">
        <v>0.87</v>
      </c>
      <c r="U71" s="1">
        <v>0.92</v>
      </c>
      <c r="V71" s="1">
        <v>10.136746406555176</v>
      </c>
      <c r="W71">
        <f t="shared" si="258"/>
        <v>0.87506837320327757</v>
      </c>
      <c r="X71">
        <f t="shared" si="259"/>
        <v>1.0452322337335246E-3</v>
      </c>
      <c r="Y71" t="e">
        <f t="shared" si="260"/>
        <v>#DIV/0!</v>
      </c>
      <c r="Z71" t="e">
        <f t="shared" si="261"/>
        <v>#DIV/0!</v>
      </c>
      <c r="AA71" t="e">
        <f t="shared" si="262"/>
        <v>#DIV/0!</v>
      </c>
      <c r="AB71" s="1">
        <v>0</v>
      </c>
      <c r="AC71" s="1">
        <v>0.5</v>
      </c>
      <c r="AD71" t="e">
        <f t="shared" si="263"/>
        <v>#DIV/0!</v>
      </c>
      <c r="AE71">
        <f t="shared" si="264"/>
        <v>3.3369225499663275</v>
      </c>
      <c r="AF71">
        <f t="shared" si="265"/>
        <v>1.5388074115053518</v>
      </c>
      <c r="AG71">
        <f t="shared" si="266"/>
        <v>29.666530609130859</v>
      </c>
      <c r="AH71" s="1">
        <v>2</v>
      </c>
      <c r="AI71">
        <f t="shared" si="267"/>
        <v>4.644859790802002</v>
      </c>
      <c r="AJ71" s="1">
        <v>1</v>
      </c>
      <c r="AK71">
        <f t="shared" si="268"/>
        <v>9.2897195816040039</v>
      </c>
      <c r="AL71" s="1">
        <v>28.597284317016602</v>
      </c>
      <c r="AM71" s="3">
        <v>29.666530609130859</v>
      </c>
      <c r="AN71" s="1">
        <v>28.041141510009766</v>
      </c>
      <c r="AO71" s="1">
        <v>99.79833984375</v>
      </c>
      <c r="AP71" s="1">
        <v>99.209342956542969</v>
      </c>
      <c r="AQ71" s="1">
        <v>24.513551712036133</v>
      </c>
      <c r="AR71" s="1">
        <v>26.675140380859375</v>
      </c>
      <c r="AS71" s="1">
        <v>61.766082763671875</v>
      </c>
      <c r="AT71" s="1">
        <v>67.211334228515625</v>
      </c>
      <c r="AU71" s="1">
        <v>300.5113525390625</v>
      </c>
      <c r="AV71" s="1">
        <v>1698.95361328125</v>
      </c>
      <c r="AW71" s="1">
        <v>0.17810051143169403</v>
      </c>
      <c r="AX71" s="1">
        <v>98.995346069335938</v>
      </c>
      <c r="AY71" s="1">
        <v>1.3595505952835083</v>
      </c>
      <c r="AZ71" s="1">
        <v>-0.19761911034584045</v>
      </c>
      <c r="BA71" s="1">
        <v>1</v>
      </c>
      <c r="BB71" s="1">
        <v>-1.355140209197998</v>
      </c>
      <c r="BC71" s="1">
        <v>7.355140209197998</v>
      </c>
      <c r="BD71" s="1">
        <v>1</v>
      </c>
      <c r="BE71" s="1">
        <v>0</v>
      </c>
      <c r="BF71" s="1">
        <v>0.15999999642372131</v>
      </c>
      <c r="BG71" s="1">
        <v>111115</v>
      </c>
      <c r="BH71">
        <f t="shared" si="269"/>
        <v>1.5025567626953125</v>
      </c>
      <c r="BI71">
        <f t="shared" si="270"/>
        <v>3.3369225499663277E-3</v>
      </c>
      <c r="BJ71">
        <f t="shared" si="271"/>
        <v>302.81653060913084</v>
      </c>
      <c r="BK71">
        <f t="shared" si="272"/>
        <v>301.74728431701658</v>
      </c>
      <c r="BL71">
        <f t="shared" si="273"/>
        <v>271.8325720490684</v>
      </c>
      <c r="BM71">
        <f t="shared" si="274"/>
        <v>0.44652011995706048</v>
      </c>
      <c r="BN71">
        <f t="shared" si="275"/>
        <v>4.1795221649566434</v>
      </c>
      <c r="BO71">
        <f t="shared" si="276"/>
        <v>42.219380313386885</v>
      </c>
      <c r="BP71">
        <f t="shared" si="277"/>
        <v>15.54423993252751</v>
      </c>
      <c r="BQ71">
        <f t="shared" si="278"/>
        <v>29.13190746307373</v>
      </c>
      <c r="BR71">
        <f t="shared" si="279"/>
        <v>4.0525728695726846</v>
      </c>
      <c r="BS71">
        <f t="shared" si="280"/>
        <v>0.20727772629057425</v>
      </c>
      <c r="BT71">
        <f t="shared" si="281"/>
        <v>2.6407147534512916</v>
      </c>
      <c r="BU71">
        <f t="shared" si="282"/>
        <v>1.411858116121393</v>
      </c>
      <c r="BV71">
        <f t="shared" si="283"/>
        <v>0.12996543463542753</v>
      </c>
      <c r="BW71">
        <f t="shared" si="284"/>
        <v>9.1556975427734528</v>
      </c>
      <c r="BX71">
        <f t="shared" si="285"/>
        <v>0.93223217010841763</v>
      </c>
      <c r="BY71">
        <f t="shared" si="286"/>
        <v>62.719506060905395</v>
      </c>
      <c r="BZ71">
        <f t="shared" si="287"/>
        <v>99.128842255453847</v>
      </c>
      <c r="CA71">
        <f t="shared" si="288"/>
        <v>3.5048633841562298E-3</v>
      </c>
      <c r="CB71">
        <f t="shared" si="289"/>
        <v>0</v>
      </c>
      <c r="CC71">
        <f t="shared" si="290"/>
        <v>1486.7005745218537</v>
      </c>
      <c r="CD71">
        <f t="shared" si="291"/>
        <v>0</v>
      </c>
      <c r="CE71" t="e">
        <f t="shared" si="292"/>
        <v>#DIV/0!</v>
      </c>
      <c r="CF71" t="e">
        <f t="shared" si="293"/>
        <v>#DIV/0!</v>
      </c>
    </row>
    <row r="72" spans="1:84" x14ac:dyDescent="0.35">
      <c r="A72" t="s">
        <v>179</v>
      </c>
      <c r="B72" s="1">
        <v>70</v>
      </c>
      <c r="C72" s="1" t="s">
        <v>154</v>
      </c>
      <c r="D72" s="1">
        <v>18757.000030117109</v>
      </c>
      <c r="E72" s="1">
        <v>0</v>
      </c>
      <c r="F72">
        <f t="shared" si="252"/>
        <v>6.234376458796099</v>
      </c>
      <c r="G72">
        <f t="shared" si="253"/>
        <v>0.21296939234401632</v>
      </c>
      <c r="H72">
        <f t="shared" si="254"/>
        <v>143.0868356498128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t="e">
        <f t="shared" si="255"/>
        <v>#DIV/0!</v>
      </c>
      <c r="Q72" t="e">
        <f t="shared" si="256"/>
        <v>#DIV/0!</v>
      </c>
      <c r="R72" t="e">
        <f t="shared" si="257"/>
        <v>#DIV/0!</v>
      </c>
      <c r="S72" s="1">
        <v>-1</v>
      </c>
      <c r="T72" s="1">
        <v>0.87</v>
      </c>
      <c r="U72" s="1">
        <v>0.92</v>
      </c>
      <c r="V72" s="1">
        <v>10.136746406555176</v>
      </c>
      <c r="W72">
        <f t="shared" si="258"/>
        <v>0.87506837320327757</v>
      </c>
      <c r="X72">
        <f t="shared" si="259"/>
        <v>4.8645369216659606E-3</v>
      </c>
      <c r="Y72" t="e">
        <f t="shared" si="260"/>
        <v>#DIV/0!</v>
      </c>
      <c r="Z72" t="e">
        <f t="shared" si="261"/>
        <v>#DIV/0!</v>
      </c>
      <c r="AA72" t="e">
        <f t="shared" si="262"/>
        <v>#DIV/0!</v>
      </c>
      <c r="AB72" s="1">
        <v>0</v>
      </c>
      <c r="AC72" s="1">
        <v>0.5</v>
      </c>
      <c r="AD72" t="e">
        <f t="shared" si="263"/>
        <v>#DIV/0!</v>
      </c>
      <c r="AE72">
        <f t="shared" si="264"/>
        <v>3.4832437276113319</v>
      </c>
      <c r="AF72">
        <f t="shared" si="265"/>
        <v>1.5982470774925774</v>
      </c>
      <c r="AG72">
        <f t="shared" si="266"/>
        <v>30.004039764404297</v>
      </c>
      <c r="AH72" s="1">
        <v>2</v>
      </c>
      <c r="AI72">
        <f t="shared" si="267"/>
        <v>4.644859790802002</v>
      </c>
      <c r="AJ72" s="1">
        <v>1</v>
      </c>
      <c r="AK72">
        <f t="shared" si="268"/>
        <v>9.2897195816040039</v>
      </c>
      <c r="AL72" s="1">
        <v>28.765731811523438</v>
      </c>
      <c r="AM72" s="3">
        <v>30.004039764404297</v>
      </c>
      <c r="AN72" s="1">
        <v>28.048622131347656</v>
      </c>
      <c r="AO72" s="1">
        <v>199.9610595703125</v>
      </c>
      <c r="AP72" s="1">
        <v>195.35929870605469</v>
      </c>
      <c r="AQ72" s="1">
        <v>24.647701263427734</v>
      </c>
      <c r="AR72" s="1">
        <v>26.903396606445313</v>
      </c>
      <c r="AS72" s="1">
        <v>61.496753692626953</v>
      </c>
      <c r="AT72" s="1">
        <v>67.124038696289063</v>
      </c>
      <c r="AU72" s="1">
        <v>300.53106689453125</v>
      </c>
      <c r="AV72" s="1">
        <v>1699.486083984375</v>
      </c>
      <c r="AW72" s="1">
        <v>0.1192452684044838</v>
      </c>
      <c r="AX72" s="1">
        <v>98.990898132324219</v>
      </c>
      <c r="AY72" s="1">
        <v>1.774924635887146</v>
      </c>
      <c r="AZ72" s="1">
        <v>-0.19737954437732697</v>
      </c>
      <c r="BA72" s="1">
        <v>1</v>
      </c>
      <c r="BB72" s="1">
        <v>-1.355140209197998</v>
      </c>
      <c r="BC72" s="1">
        <v>7.355140209197998</v>
      </c>
      <c r="BD72" s="1">
        <v>1</v>
      </c>
      <c r="BE72" s="1">
        <v>0</v>
      </c>
      <c r="BF72" s="1">
        <v>0.15999999642372131</v>
      </c>
      <c r="BG72" s="1">
        <v>111115</v>
      </c>
      <c r="BH72">
        <f t="shared" si="269"/>
        <v>1.5026553344726561</v>
      </c>
      <c r="BI72">
        <f t="shared" si="270"/>
        <v>3.4832437276113319E-3</v>
      </c>
      <c r="BJ72">
        <f t="shared" si="271"/>
        <v>303.15403976440427</v>
      </c>
      <c r="BK72">
        <f t="shared" si="272"/>
        <v>301.91573181152341</v>
      </c>
      <c r="BL72">
        <f t="shared" si="273"/>
        <v>271.91776735966414</v>
      </c>
      <c r="BM72">
        <f t="shared" si="274"/>
        <v>0.41288225570230142</v>
      </c>
      <c r="BN72">
        <f t="shared" si="275"/>
        <v>4.2614384703747223</v>
      </c>
      <c r="BO72">
        <f t="shared" si="276"/>
        <v>43.048790856289891</v>
      </c>
      <c r="BP72">
        <f t="shared" si="277"/>
        <v>16.145394249844578</v>
      </c>
      <c r="BQ72">
        <f t="shared" si="278"/>
        <v>29.384885787963867</v>
      </c>
      <c r="BR72">
        <f t="shared" si="279"/>
        <v>4.1122186152894598</v>
      </c>
      <c r="BS72">
        <f t="shared" si="280"/>
        <v>0.20819643153263709</v>
      </c>
      <c r="BT72">
        <f t="shared" si="281"/>
        <v>2.6631913928821449</v>
      </c>
      <c r="BU72">
        <f t="shared" si="282"/>
        <v>1.4490272224073149</v>
      </c>
      <c r="BV72">
        <f t="shared" si="283"/>
        <v>0.13054333481031463</v>
      </c>
      <c r="BW72">
        <f t="shared" si="284"/>
        <v>14.164294371887236</v>
      </c>
      <c r="BX72">
        <f t="shared" si="285"/>
        <v>0.73242910164776387</v>
      </c>
      <c r="BY72">
        <f t="shared" si="286"/>
        <v>62.006813946521731</v>
      </c>
      <c r="BZ72">
        <f t="shared" si="287"/>
        <v>194.45330707245992</v>
      </c>
      <c r="CA72">
        <f t="shared" si="288"/>
        <v>1.9880033256986167E-2</v>
      </c>
      <c r="CB72">
        <f t="shared" si="289"/>
        <v>0</v>
      </c>
      <c r="CC72">
        <f t="shared" si="290"/>
        <v>1487.1665227938158</v>
      </c>
      <c r="CD72">
        <f t="shared" si="291"/>
        <v>0</v>
      </c>
      <c r="CE72" t="e">
        <f t="shared" si="292"/>
        <v>#DIV/0!</v>
      </c>
      <c r="CF72" t="e">
        <f t="shared" si="293"/>
        <v>#DIV/0!</v>
      </c>
    </row>
    <row r="73" spans="1:84" x14ac:dyDescent="0.35">
      <c r="A73" t="s">
        <v>179</v>
      </c>
      <c r="B73" s="1">
        <v>71</v>
      </c>
      <c r="C73" s="1" t="s">
        <v>155</v>
      </c>
      <c r="D73" s="1">
        <v>18949.000030117109</v>
      </c>
      <c r="E73" s="1">
        <v>0</v>
      </c>
      <c r="F73">
        <f t="shared" si="252"/>
        <v>27.273227838729643</v>
      </c>
      <c r="G73">
        <f t="shared" si="253"/>
        <v>0.22150391942668607</v>
      </c>
      <c r="H73">
        <f t="shared" si="254"/>
        <v>366.51349121500652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t="e">
        <f t="shared" si="255"/>
        <v>#DIV/0!</v>
      </c>
      <c r="Q73" t="e">
        <f t="shared" si="256"/>
        <v>#DIV/0!</v>
      </c>
      <c r="R73" t="e">
        <f t="shared" si="257"/>
        <v>#DIV/0!</v>
      </c>
      <c r="S73" s="1">
        <v>-1</v>
      </c>
      <c r="T73" s="1">
        <v>0.87</v>
      </c>
      <c r="U73" s="1">
        <v>0.92</v>
      </c>
      <c r="V73" s="1">
        <v>10.136746406555176</v>
      </c>
      <c r="W73">
        <f t="shared" si="258"/>
        <v>0.87506837320327757</v>
      </c>
      <c r="X73">
        <f t="shared" si="259"/>
        <v>1.8988732128923325E-2</v>
      </c>
      <c r="Y73" t="e">
        <f t="shared" si="260"/>
        <v>#DIV/0!</v>
      </c>
      <c r="Z73" t="e">
        <f t="shared" si="261"/>
        <v>#DIV/0!</v>
      </c>
      <c r="AA73" t="e">
        <f t="shared" si="262"/>
        <v>#DIV/0!</v>
      </c>
      <c r="AB73" s="1">
        <v>0</v>
      </c>
      <c r="AC73" s="1">
        <v>0.5</v>
      </c>
      <c r="AD73" t="e">
        <f t="shared" si="263"/>
        <v>#DIV/0!</v>
      </c>
      <c r="AE73">
        <f t="shared" si="264"/>
        <v>3.7158258997681046</v>
      </c>
      <c r="AF73">
        <f t="shared" si="265"/>
        <v>1.6398132318762211</v>
      </c>
      <c r="AG73">
        <f t="shared" si="266"/>
        <v>30.326005935668945</v>
      </c>
      <c r="AH73" s="1">
        <v>2</v>
      </c>
      <c r="AI73">
        <f t="shared" si="267"/>
        <v>4.644859790802002</v>
      </c>
      <c r="AJ73" s="1">
        <v>1</v>
      </c>
      <c r="AK73">
        <f t="shared" si="268"/>
        <v>9.2897195816040039</v>
      </c>
      <c r="AL73" s="1">
        <v>28.938737869262695</v>
      </c>
      <c r="AM73" s="3">
        <v>30.326005935668945</v>
      </c>
      <c r="AN73" s="1">
        <v>28.035177230834961</v>
      </c>
      <c r="AO73" s="1">
        <v>600.09393310546875</v>
      </c>
      <c r="AP73" s="1">
        <v>580.50848388671875</v>
      </c>
      <c r="AQ73" s="1">
        <v>24.879463195800781</v>
      </c>
      <c r="AR73" s="1">
        <v>27.284822463989258</v>
      </c>
      <c r="AS73" s="1">
        <v>61.457248687744141</v>
      </c>
      <c r="AT73" s="1">
        <v>67.398681640625</v>
      </c>
      <c r="AU73" s="1">
        <v>300.53225708007813</v>
      </c>
      <c r="AV73" s="1">
        <v>1701.521484375</v>
      </c>
      <c r="AW73" s="1">
        <v>0.14360398054122925</v>
      </c>
      <c r="AX73" s="1">
        <v>98.995315551757813</v>
      </c>
      <c r="AY73" s="1">
        <v>2.7278115749359131</v>
      </c>
      <c r="AZ73" s="1">
        <v>-0.18721233308315277</v>
      </c>
      <c r="BA73" s="1">
        <v>1</v>
      </c>
      <c r="BB73" s="1">
        <v>-1.355140209197998</v>
      </c>
      <c r="BC73" s="1">
        <v>7.355140209197998</v>
      </c>
      <c r="BD73" s="1">
        <v>1</v>
      </c>
      <c r="BE73" s="1">
        <v>0</v>
      </c>
      <c r="BF73" s="1">
        <v>0.15999999642372131</v>
      </c>
      <c r="BG73" s="1">
        <v>111115</v>
      </c>
      <c r="BH73">
        <f t="shared" si="269"/>
        <v>1.5026612854003905</v>
      </c>
      <c r="BI73">
        <f t="shared" si="270"/>
        <v>3.7158258997681045E-3</v>
      </c>
      <c r="BJ73">
        <f t="shared" si="271"/>
        <v>303.47600593566892</v>
      </c>
      <c r="BK73">
        <f t="shared" si="272"/>
        <v>302.08873786926267</v>
      </c>
      <c r="BL73">
        <f t="shared" si="273"/>
        <v>272.24343141488498</v>
      </c>
      <c r="BM73">
        <f t="shared" si="274"/>
        <v>0.36596991680749785</v>
      </c>
      <c r="BN73">
        <f t="shared" si="275"/>
        <v>4.3408828414725278</v>
      </c>
      <c r="BO73">
        <f t="shared" si="276"/>
        <v>43.84937627885008</v>
      </c>
      <c r="BP73">
        <f t="shared" si="277"/>
        <v>16.564553814860822</v>
      </c>
      <c r="BQ73">
        <f t="shared" si="278"/>
        <v>29.63237190246582</v>
      </c>
      <c r="BR73">
        <f t="shared" si="279"/>
        <v>4.1713085639070799</v>
      </c>
      <c r="BS73">
        <f t="shared" si="280"/>
        <v>0.21634538369087172</v>
      </c>
      <c r="BT73">
        <f t="shared" si="281"/>
        <v>2.7010696095963067</v>
      </c>
      <c r="BU73">
        <f t="shared" si="282"/>
        <v>1.4702389543107732</v>
      </c>
      <c r="BV73">
        <f t="shared" si="283"/>
        <v>0.135670054086895</v>
      </c>
      <c r="BW73">
        <f t="shared" si="284"/>
        <v>36.283118716805987</v>
      </c>
      <c r="BX73">
        <f t="shared" si="285"/>
        <v>0.63136629590848237</v>
      </c>
      <c r="BY73">
        <f t="shared" si="286"/>
        <v>61.743034269034659</v>
      </c>
      <c r="BZ73">
        <f t="shared" si="287"/>
        <v>576.5450857175</v>
      </c>
      <c r="CA73">
        <f t="shared" si="288"/>
        <v>2.9207288081872236E-2</v>
      </c>
      <c r="CB73">
        <f t="shared" si="289"/>
        <v>0</v>
      </c>
      <c r="CC73">
        <f t="shared" si="290"/>
        <v>1488.9476373024572</v>
      </c>
      <c r="CD73">
        <f t="shared" si="291"/>
        <v>0</v>
      </c>
      <c r="CE73" t="e">
        <f t="shared" si="292"/>
        <v>#DIV/0!</v>
      </c>
      <c r="CF73" t="e">
        <f t="shared" si="293"/>
        <v>#DIV/0!</v>
      </c>
    </row>
    <row r="74" spans="1:84" x14ac:dyDescent="0.35">
      <c r="A74" t="s">
        <v>179</v>
      </c>
      <c r="B74" s="1">
        <v>72</v>
      </c>
      <c r="C74" s="1" t="s">
        <v>156</v>
      </c>
      <c r="D74" s="1">
        <v>19093.000030117109</v>
      </c>
      <c r="E74" s="1">
        <v>0</v>
      </c>
      <c r="F74">
        <f t="shared" si="252"/>
        <v>37.46727502847461</v>
      </c>
      <c r="G74">
        <f t="shared" si="253"/>
        <v>0.22632864972311356</v>
      </c>
      <c r="H74">
        <f t="shared" si="254"/>
        <v>582.82103095401555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t="e">
        <f t="shared" si="255"/>
        <v>#DIV/0!</v>
      </c>
      <c r="Q74" t="e">
        <f t="shared" si="256"/>
        <v>#DIV/0!</v>
      </c>
      <c r="R74" t="e">
        <f t="shared" si="257"/>
        <v>#DIV/0!</v>
      </c>
      <c r="S74" s="1">
        <v>-1</v>
      </c>
      <c r="T74" s="1">
        <v>0.87</v>
      </c>
      <c r="U74" s="1">
        <v>0.92</v>
      </c>
      <c r="V74" s="1">
        <v>10.136746406555176</v>
      </c>
      <c r="W74">
        <f t="shared" si="258"/>
        <v>0.87506837320327757</v>
      </c>
      <c r="X74">
        <f t="shared" si="259"/>
        <v>2.5836331489451272E-2</v>
      </c>
      <c r="Y74" t="e">
        <f t="shared" si="260"/>
        <v>#DIV/0!</v>
      </c>
      <c r="Z74" t="e">
        <f t="shared" si="261"/>
        <v>#DIV/0!</v>
      </c>
      <c r="AA74" t="e">
        <f t="shared" si="262"/>
        <v>#DIV/0!</v>
      </c>
      <c r="AB74" s="1">
        <v>0</v>
      </c>
      <c r="AC74" s="1">
        <v>0.5</v>
      </c>
      <c r="AD74" t="e">
        <f t="shared" si="263"/>
        <v>#DIV/0!</v>
      </c>
      <c r="AE74">
        <f t="shared" si="264"/>
        <v>3.745417574056086</v>
      </c>
      <c r="AF74">
        <f t="shared" si="265"/>
        <v>1.618525708573737</v>
      </c>
      <c r="AG74">
        <f t="shared" si="266"/>
        <v>30.25987434387207</v>
      </c>
      <c r="AH74" s="1">
        <v>2</v>
      </c>
      <c r="AI74">
        <f t="shared" si="267"/>
        <v>4.644859790802002</v>
      </c>
      <c r="AJ74" s="1">
        <v>1</v>
      </c>
      <c r="AK74">
        <f t="shared" si="268"/>
        <v>9.2897195816040039</v>
      </c>
      <c r="AL74" s="1">
        <v>28.930437088012695</v>
      </c>
      <c r="AM74" s="3">
        <v>30.25987434387207</v>
      </c>
      <c r="AN74" s="1">
        <v>28.045433044433594</v>
      </c>
      <c r="AO74" s="1">
        <v>900.0008544921875</v>
      </c>
      <c r="AP74" s="1">
        <v>872.890380859375</v>
      </c>
      <c r="AQ74" s="1">
        <v>24.909994125366211</v>
      </c>
      <c r="AR74" s="1">
        <v>27.33445930480957</v>
      </c>
      <c r="AS74" s="1">
        <v>61.560604095458984</v>
      </c>
      <c r="AT74" s="1">
        <v>67.553184509277344</v>
      </c>
      <c r="AU74" s="1">
        <v>300.5230712890625</v>
      </c>
      <c r="AV74" s="1">
        <v>1701.4476318359375</v>
      </c>
      <c r="AW74" s="1">
        <v>0.12599754333496094</v>
      </c>
      <c r="AX74" s="1">
        <v>98.993537902832031</v>
      </c>
      <c r="AY74" s="1">
        <v>2.7218148708343506</v>
      </c>
      <c r="AZ74" s="1">
        <v>-0.18950535356998444</v>
      </c>
      <c r="BA74" s="1">
        <v>1</v>
      </c>
      <c r="BB74" s="1">
        <v>-1.355140209197998</v>
      </c>
      <c r="BC74" s="1">
        <v>7.355140209197998</v>
      </c>
      <c r="BD74" s="1">
        <v>1</v>
      </c>
      <c r="BE74" s="1">
        <v>0</v>
      </c>
      <c r="BF74" s="1">
        <v>0.15999999642372131</v>
      </c>
      <c r="BG74" s="1">
        <v>111115</v>
      </c>
      <c r="BH74">
        <f t="shared" si="269"/>
        <v>1.5026153564453124</v>
      </c>
      <c r="BI74">
        <f t="shared" si="270"/>
        <v>3.7454175740560861E-3</v>
      </c>
      <c r="BJ74">
        <f t="shared" si="271"/>
        <v>303.40987434387205</v>
      </c>
      <c r="BK74">
        <f t="shared" si="272"/>
        <v>302.08043708801267</v>
      </c>
      <c r="BL74">
        <f t="shared" si="273"/>
        <v>272.2316150088991</v>
      </c>
      <c r="BM74">
        <f t="shared" si="274"/>
        <v>0.36351237423199273</v>
      </c>
      <c r="BN74">
        <f t="shared" si="275"/>
        <v>4.3244605418178228</v>
      </c>
      <c r="BO74">
        <f t="shared" si="276"/>
        <v>43.684271048707586</v>
      </c>
      <c r="BP74">
        <f t="shared" si="277"/>
        <v>16.349811743898016</v>
      </c>
      <c r="BQ74">
        <f t="shared" si="278"/>
        <v>29.595155715942383</v>
      </c>
      <c r="BR74">
        <f t="shared" si="279"/>
        <v>4.1623757981136151</v>
      </c>
      <c r="BS74">
        <f t="shared" si="280"/>
        <v>0.22094567388689881</v>
      </c>
      <c r="BT74">
        <f t="shared" si="281"/>
        <v>2.7059348332440858</v>
      </c>
      <c r="BU74">
        <f t="shared" si="282"/>
        <v>1.4564409648695293</v>
      </c>
      <c r="BV74">
        <f t="shared" si="283"/>
        <v>0.13856479008853717</v>
      </c>
      <c r="BW74">
        <f t="shared" si="284"/>
        <v>57.695515818313979</v>
      </c>
      <c r="BX74">
        <f t="shared" si="285"/>
        <v>0.66769097670685595</v>
      </c>
      <c r="BY74">
        <f t="shared" si="286"/>
        <v>62.11776286152417</v>
      </c>
      <c r="BZ74">
        <f t="shared" si="287"/>
        <v>867.44556405472099</v>
      </c>
      <c r="CA74">
        <f t="shared" si="288"/>
        <v>2.6830309609370183E-2</v>
      </c>
      <c r="CB74">
        <f t="shared" si="289"/>
        <v>0</v>
      </c>
      <c r="CC74">
        <f t="shared" si="290"/>
        <v>1488.8830112812429</v>
      </c>
      <c r="CD74">
        <f t="shared" si="291"/>
        <v>0</v>
      </c>
      <c r="CE74" t="e">
        <f t="shared" si="292"/>
        <v>#DIV/0!</v>
      </c>
      <c r="CF74" t="e">
        <f t="shared" si="293"/>
        <v>#DIV/0!</v>
      </c>
    </row>
    <row r="75" spans="1:84" x14ac:dyDescent="0.35">
      <c r="A75" t="s">
        <v>179</v>
      </c>
      <c r="B75" s="1">
        <v>73</v>
      </c>
      <c r="C75" s="1" t="s">
        <v>157</v>
      </c>
      <c r="D75" s="1">
        <v>19238.000030117109</v>
      </c>
      <c r="E75" s="1">
        <v>0</v>
      </c>
      <c r="F75">
        <f t="shared" si="252"/>
        <v>44.911339449069118</v>
      </c>
      <c r="G75">
        <f t="shared" si="253"/>
        <v>0.23174052239850265</v>
      </c>
      <c r="H75">
        <f t="shared" si="254"/>
        <v>823.25417164611179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t="e">
        <f t="shared" si="255"/>
        <v>#DIV/0!</v>
      </c>
      <c r="Q75" t="e">
        <f t="shared" si="256"/>
        <v>#DIV/0!</v>
      </c>
      <c r="R75" t="e">
        <f t="shared" si="257"/>
        <v>#DIV/0!</v>
      </c>
      <c r="S75" s="1">
        <v>-1</v>
      </c>
      <c r="T75" s="1">
        <v>0.87</v>
      </c>
      <c r="U75" s="1">
        <v>0.92</v>
      </c>
      <c r="V75" s="1">
        <v>10.136746406555176</v>
      </c>
      <c r="W75">
        <f t="shared" si="258"/>
        <v>0.87506837320327757</v>
      </c>
      <c r="X75">
        <f t="shared" si="259"/>
        <v>3.0848893015482722E-2</v>
      </c>
      <c r="Y75" t="e">
        <f t="shared" si="260"/>
        <v>#DIV/0!</v>
      </c>
      <c r="Z75" t="e">
        <f t="shared" si="261"/>
        <v>#DIV/0!</v>
      </c>
      <c r="AA75" t="e">
        <f t="shared" si="262"/>
        <v>#DIV/0!</v>
      </c>
      <c r="AB75" s="1">
        <v>0</v>
      </c>
      <c r="AC75" s="1">
        <v>0.5</v>
      </c>
      <c r="AD75" t="e">
        <f t="shared" si="263"/>
        <v>#DIV/0!</v>
      </c>
      <c r="AE75">
        <f t="shared" si="264"/>
        <v>3.8712777296729239</v>
      </c>
      <c r="AF75">
        <f t="shared" si="265"/>
        <v>1.6343014557260847</v>
      </c>
      <c r="AG75">
        <f t="shared" si="266"/>
        <v>30.399738311767578</v>
      </c>
      <c r="AH75" s="1">
        <v>2</v>
      </c>
      <c r="AI75">
        <f t="shared" si="267"/>
        <v>4.644859790802002</v>
      </c>
      <c r="AJ75" s="1">
        <v>1</v>
      </c>
      <c r="AK75">
        <f t="shared" si="268"/>
        <v>9.2897195816040039</v>
      </c>
      <c r="AL75" s="1">
        <v>29.017135620117188</v>
      </c>
      <c r="AM75" s="3">
        <v>30.399738311767578</v>
      </c>
      <c r="AN75" s="1">
        <v>28.044931411743164</v>
      </c>
      <c r="AO75" s="1">
        <v>1200.0213623046875</v>
      </c>
      <c r="AP75" s="1">
        <v>1167.1256103515625</v>
      </c>
      <c r="AQ75" s="1">
        <v>25.021371841430664</v>
      </c>
      <c r="AR75" s="1">
        <v>27.526815414428711</v>
      </c>
      <c r="AS75" s="1">
        <v>61.526329040527344</v>
      </c>
      <c r="AT75" s="1">
        <v>67.687225341796875</v>
      </c>
      <c r="AU75" s="1">
        <v>300.52273559570313</v>
      </c>
      <c r="AV75" s="1">
        <v>1700.7418212890625</v>
      </c>
      <c r="AW75" s="1">
        <v>0.19138140976428986</v>
      </c>
      <c r="AX75" s="1">
        <v>98.992752075195313</v>
      </c>
      <c r="AY75" s="1">
        <v>2.7680795192718506</v>
      </c>
      <c r="AZ75" s="1">
        <v>-0.18911959230899811</v>
      </c>
      <c r="BA75" s="1">
        <v>1</v>
      </c>
      <c r="BB75" s="1">
        <v>-1.355140209197998</v>
      </c>
      <c r="BC75" s="1">
        <v>7.355140209197998</v>
      </c>
      <c r="BD75" s="1">
        <v>1</v>
      </c>
      <c r="BE75" s="1">
        <v>0</v>
      </c>
      <c r="BF75" s="1">
        <v>0.15999999642372131</v>
      </c>
      <c r="BG75" s="1">
        <v>111115</v>
      </c>
      <c r="BH75">
        <f t="shared" si="269"/>
        <v>1.5026136779785155</v>
      </c>
      <c r="BI75">
        <f t="shared" si="270"/>
        <v>3.8712777296729239E-3</v>
      </c>
      <c r="BJ75">
        <f t="shared" si="271"/>
        <v>303.54973831176756</v>
      </c>
      <c r="BK75">
        <f t="shared" si="272"/>
        <v>302.16713562011716</v>
      </c>
      <c r="BL75">
        <f t="shared" si="273"/>
        <v>272.11868532392327</v>
      </c>
      <c r="BM75">
        <f t="shared" si="274"/>
        <v>0.33829811985290209</v>
      </c>
      <c r="BN75">
        <f t="shared" si="275"/>
        <v>4.3592566694662906</v>
      </c>
      <c r="BO75">
        <f t="shared" si="276"/>
        <v>44.036119595452618</v>
      </c>
      <c r="BP75">
        <f t="shared" si="277"/>
        <v>16.509304181023907</v>
      </c>
      <c r="BQ75">
        <f t="shared" si="278"/>
        <v>29.708436965942383</v>
      </c>
      <c r="BR75">
        <f t="shared" si="279"/>
        <v>4.1896179738234398</v>
      </c>
      <c r="BS75">
        <f t="shared" si="280"/>
        <v>0.2261002456830695</v>
      </c>
      <c r="BT75">
        <f t="shared" si="281"/>
        <v>2.724955213740206</v>
      </c>
      <c r="BU75">
        <f t="shared" si="282"/>
        <v>1.4646627600832338</v>
      </c>
      <c r="BV75">
        <f t="shared" si="283"/>
        <v>0.14180879951666542</v>
      </c>
      <c r="BW75">
        <f t="shared" si="284"/>
        <v>81.496196108633825</v>
      </c>
      <c r="BX75">
        <f t="shared" si="285"/>
        <v>0.70536895458761328</v>
      </c>
      <c r="BY75">
        <f t="shared" si="286"/>
        <v>62.064719030912052</v>
      </c>
      <c r="BZ75">
        <f t="shared" si="287"/>
        <v>1160.5990077212414</v>
      </c>
      <c r="CA75">
        <f t="shared" si="288"/>
        <v>2.4016991619536913E-2</v>
      </c>
      <c r="CB75">
        <f t="shared" si="289"/>
        <v>0</v>
      </c>
      <c r="CC75">
        <f t="shared" si="290"/>
        <v>1488.2653787941993</v>
      </c>
      <c r="CD75">
        <f t="shared" si="291"/>
        <v>0</v>
      </c>
      <c r="CE75" t="e">
        <f t="shared" si="292"/>
        <v>#DIV/0!</v>
      </c>
      <c r="CF75" t="e">
        <f t="shared" si="293"/>
        <v>#DIV/0!</v>
      </c>
    </row>
    <row r="76" spans="1:84" x14ac:dyDescent="0.35">
      <c r="A76" t="s">
        <v>179</v>
      </c>
      <c r="B76" s="1">
        <v>74</v>
      </c>
      <c r="C76" s="1" t="s">
        <v>158</v>
      </c>
      <c r="D76" s="1">
        <v>19401.000030117109</v>
      </c>
      <c r="E76" s="1">
        <v>0</v>
      </c>
      <c r="F76">
        <f t="shared" si="252"/>
        <v>48.855404200188822</v>
      </c>
      <c r="G76">
        <f t="shared" si="253"/>
        <v>0.23511230822947712</v>
      </c>
      <c r="H76">
        <f t="shared" si="254"/>
        <v>1282.4402437529959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t="e">
        <f t="shared" si="255"/>
        <v>#DIV/0!</v>
      </c>
      <c r="Q76" t="e">
        <f t="shared" si="256"/>
        <v>#DIV/0!</v>
      </c>
      <c r="R76" t="e">
        <f t="shared" si="257"/>
        <v>#DIV/0!</v>
      </c>
      <c r="S76" s="1">
        <v>-1</v>
      </c>
      <c r="T76" s="1">
        <v>0.87</v>
      </c>
      <c r="U76" s="1">
        <v>0.92</v>
      </c>
      <c r="V76" s="1">
        <v>10.136746406555176</v>
      </c>
      <c r="W76">
        <f t="shared" si="258"/>
        <v>0.87506837320327757</v>
      </c>
      <c r="X76">
        <f t="shared" si="259"/>
        <v>3.3530954963614364E-2</v>
      </c>
      <c r="Y76" t="e">
        <f t="shared" si="260"/>
        <v>#DIV/0!</v>
      </c>
      <c r="Z76" t="e">
        <f t="shared" si="261"/>
        <v>#DIV/0!</v>
      </c>
      <c r="AA76" t="e">
        <f t="shared" si="262"/>
        <v>#DIV/0!</v>
      </c>
      <c r="AB76" s="1">
        <v>0</v>
      </c>
      <c r="AC76" s="1">
        <v>0.5</v>
      </c>
      <c r="AD76" t="e">
        <f t="shared" si="263"/>
        <v>#DIV/0!</v>
      </c>
      <c r="AE76">
        <f t="shared" si="264"/>
        <v>4.0050784825491785</v>
      </c>
      <c r="AF76">
        <f t="shared" si="265"/>
        <v>1.6663804271253935</v>
      </c>
      <c r="AG76">
        <f t="shared" si="266"/>
        <v>30.630878448486328</v>
      </c>
      <c r="AH76" s="1">
        <v>2</v>
      </c>
      <c r="AI76">
        <f t="shared" si="267"/>
        <v>4.644859790802002</v>
      </c>
      <c r="AJ76" s="1">
        <v>1</v>
      </c>
      <c r="AK76">
        <f t="shared" si="268"/>
        <v>9.2897195816040039</v>
      </c>
      <c r="AL76" s="1">
        <v>29.149354934692383</v>
      </c>
      <c r="AM76" s="3">
        <v>30.630878448486328</v>
      </c>
      <c r="AN76" s="1">
        <v>28.042530059814453</v>
      </c>
      <c r="AO76" s="1">
        <v>1700.0753173828125</v>
      </c>
      <c r="AP76" s="1">
        <v>1663.13037109375</v>
      </c>
      <c r="AQ76" s="1">
        <v>25.198076248168945</v>
      </c>
      <c r="AR76" s="1">
        <v>27.789302825927734</v>
      </c>
      <c r="AS76" s="1">
        <v>61.488849639892578</v>
      </c>
      <c r="AT76" s="1">
        <v>67.811592102050781</v>
      </c>
      <c r="AU76" s="1">
        <v>300.53567504882813</v>
      </c>
      <c r="AV76" s="1">
        <v>1699.12109375</v>
      </c>
      <c r="AW76" s="1">
        <v>0.17643330991268158</v>
      </c>
      <c r="AX76" s="1">
        <v>98.99188232421875</v>
      </c>
      <c r="AY76" s="1">
        <v>1.5587167739868164</v>
      </c>
      <c r="AZ76" s="1">
        <v>-0.1854591965675354</v>
      </c>
      <c r="BA76" s="1">
        <v>1</v>
      </c>
      <c r="BB76" s="1">
        <v>-1.355140209197998</v>
      </c>
      <c r="BC76" s="1">
        <v>7.355140209197998</v>
      </c>
      <c r="BD76" s="1">
        <v>1</v>
      </c>
      <c r="BE76" s="1">
        <v>0</v>
      </c>
      <c r="BF76" s="1">
        <v>0.15999999642372131</v>
      </c>
      <c r="BG76" s="1">
        <v>111115</v>
      </c>
      <c r="BH76">
        <f t="shared" si="269"/>
        <v>1.5026783752441406</v>
      </c>
      <c r="BI76">
        <f t="shared" si="270"/>
        <v>4.0050784825491782E-3</v>
      </c>
      <c r="BJ76">
        <f t="shared" si="271"/>
        <v>303.78087844848631</v>
      </c>
      <c r="BK76">
        <f t="shared" si="272"/>
        <v>302.29935493469236</v>
      </c>
      <c r="BL76">
        <f t="shared" si="273"/>
        <v>271.85936892346945</v>
      </c>
      <c r="BM76">
        <f t="shared" si="274"/>
        <v>0.30885402548108537</v>
      </c>
      <c r="BN76">
        <f t="shared" si="275"/>
        <v>4.4172958223417114</v>
      </c>
      <c r="BO76">
        <f t="shared" si="276"/>
        <v>44.622808644795342</v>
      </c>
      <c r="BP76">
        <f t="shared" si="277"/>
        <v>16.833505818867607</v>
      </c>
      <c r="BQ76">
        <f t="shared" si="278"/>
        <v>29.890116691589355</v>
      </c>
      <c r="BR76">
        <f t="shared" si="279"/>
        <v>4.2336333289873176</v>
      </c>
      <c r="BS76">
        <f t="shared" si="280"/>
        <v>0.22930876249551044</v>
      </c>
      <c r="BT76">
        <f t="shared" si="281"/>
        <v>2.7509153952163179</v>
      </c>
      <c r="BU76">
        <f t="shared" si="282"/>
        <v>1.4827179337709997</v>
      </c>
      <c r="BV76">
        <f t="shared" si="283"/>
        <v>0.14382832916324789</v>
      </c>
      <c r="BW76">
        <f t="shared" si="284"/>
        <v>126.95117369743897</v>
      </c>
      <c r="BX76">
        <f t="shared" si="285"/>
        <v>0.77110024929050214</v>
      </c>
      <c r="BY76">
        <f t="shared" si="286"/>
        <v>61.825024809977705</v>
      </c>
      <c r="BZ76">
        <f t="shared" si="287"/>
        <v>1656.0306093527324</v>
      </c>
      <c r="CA76">
        <f t="shared" si="288"/>
        <v>1.823931610756117E-2</v>
      </c>
      <c r="CB76">
        <f t="shared" si="289"/>
        <v>0</v>
      </c>
      <c r="CC76">
        <f t="shared" si="290"/>
        <v>1486.8471313831863</v>
      </c>
      <c r="CD76">
        <f t="shared" si="291"/>
        <v>0</v>
      </c>
      <c r="CE76" t="e">
        <f t="shared" si="292"/>
        <v>#DIV/0!</v>
      </c>
      <c r="CF76" t="e">
        <f t="shared" si="293"/>
        <v>#DIV/0!</v>
      </c>
    </row>
    <row r="77" spans="1:84" x14ac:dyDescent="0.35">
      <c r="A77" t="s">
        <v>179</v>
      </c>
      <c r="B77" s="1">
        <v>75</v>
      </c>
      <c r="C77" s="1" t="s">
        <v>159</v>
      </c>
      <c r="D77" s="1">
        <v>19570.000030117109</v>
      </c>
      <c r="E77" s="1">
        <v>0</v>
      </c>
      <c r="F77">
        <f t="shared" si="252"/>
        <v>50.209070020952822</v>
      </c>
      <c r="G77">
        <f t="shared" si="253"/>
        <v>0.23355580124590891</v>
      </c>
      <c r="H77">
        <f t="shared" si="254"/>
        <v>1560.1775063886532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t="e">
        <f t="shared" si="255"/>
        <v>#DIV/0!</v>
      </c>
      <c r="Q77" t="e">
        <f t="shared" si="256"/>
        <v>#DIV/0!</v>
      </c>
      <c r="R77" t="e">
        <f t="shared" si="257"/>
        <v>#DIV/0!</v>
      </c>
      <c r="S77" s="1">
        <v>-1</v>
      </c>
      <c r="T77" s="1">
        <v>0.87</v>
      </c>
      <c r="U77" s="1">
        <v>0.92</v>
      </c>
      <c r="V77" s="1">
        <v>10.136746406555176</v>
      </c>
      <c r="W77">
        <f t="shared" si="258"/>
        <v>0.87506837320327757</v>
      </c>
      <c r="X77">
        <f t="shared" si="259"/>
        <v>3.446052453072742E-2</v>
      </c>
      <c r="Y77" t="e">
        <f t="shared" si="260"/>
        <v>#DIV/0!</v>
      </c>
      <c r="Z77" t="e">
        <f t="shared" si="261"/>
        <v>#DIV/0!</v>
      </c>
      <c r="AA77" t="e">
        <f t="shared" si="262"/>
        <v>#DIV/0!</v>
      </c>
      <c r="AB77" s="1">
        <v>0</v>
      </c>
      <c r="AC77" s="1">
        <v>0.5</v>
      </c>
      <c r="AD77" t="e">
        <f t="shared" si="263"/>
        <v>#DIV/0!</v>
      </c>
      <c r="AE77">
        <f t="shared" si="264"/>
        <v>4.0456923008387315</v>
      </c>
      <c r="AF77">
        <f t="shared" si="265"/>
        <v>1.6934411836209495</v>
      </c>
      <c r="AG77">
        <f t="shared" si="266"/>
        <v>30.833589553833008</v>
      </c>
      <c r="AH77" s="1">
        <v>2</v>
      </c>
      <c r="AI77">
        <f t="shared" si="267"/>
        <v>4.644859790802002</v>
      </c>
      <c r="AJ77" s="1">
        <v>1</v>
      </c>
      <c r="AK77">
        <f t="shared" si="268"/>
        <v>9.2897195816040039</v>
      </c>
      <c r="AL77" s="1">
        <v>29.253314971923828</v>
      </c>
      <c r="AM77" s="3">
        <v>30.833589553833008</v>
      </c>
      <c r="AN77" s="1">
        <v>28.043212890625</v>
      </c>
      <c r="AO77" s="1">
        <v>2000.0916748046875</v>
      </c>
      <c r="AP77" s="1">
        <v>1961.396484375</v>
      </c>
      <c r="AQ77" s="1">
        <v>25.42045783996582</v>
      </c>
      <c r="AR77" s="1">
        <v>28.037389755249023</v>
      </c>
      <c r="AS77" s="1">
        <v>61.655136108398438</v>
      </c>
      <c r="AT77" s="1">
        <v>68.002975463867188</v>
      </c>
      <c r="AU77" s="1">
        <v>300.52456665039063</v>
      </c>
      <c r="AV77" s="1">
        <v>1698.17724609375</v>
      </c>
      <c r="AW77" s="1">
        <v>0.12243838608264923</v>
      </c>
      <c r="AX77" s="1">
        <v>98.985969543457031</v>
      </c>
      <c r="AY77" s="1">
        <v>0.71226900815963745</v>
      </c>
      <c r="AZ77" s="1">
        <v>-0.17712274193763733</v>
      </c>
      <c r="BA77" s="1">
        <v>1</v>
      </c>
      <c r="BB77" s="1">
        <v>-1.355140209197998</v>
      </c>
      <c r="BC77" s="1">
        <v>7.355140209197998</v>
      </c>
      <c r="BD77" s="1">
        <v>1</v>
      </c>
      <c r="BE77" s="1">
        <v>0</v>
      </c>
      <c r="BF77" s="1">
        <v>0.15999999642372131</v>
      </c>
      <c r="BG77" s="1">
        <v>111115</v>
      </c>
      <c r="BH77">
        <f t="shared" si="269"/>
        <v>1.5026228332519529</v>
      </c>
      <c r="BI77">
        <f t="shared" si="270"/>
        <v>4.0456923008387316E-3</v>
      </c>
      <c r="BJ77">
        <f t="shared" si="271"/>
        <v>303.98358955383299</v>
      </c>
      <c r="BK77">
        <f t="shared" si="272"/>
        <v>302.40331497192381</v>
      </c>
      <c r="BL77">
        <f t="shared" si="273"/>
        <v>271.70835330184491</v>
      </c>
      <c r="BM77">
        <f t="shared" si="274"/>
        <v>0.29624650255353235</v>
      </c>
      <c r="BN77">
        <f t="shared" si="275"/>
        <v>4.4687493920120636</v>
      </c>
      <c r="BO77">
        <f t="shared" si="276"/>
        <v>45.145280817299906</v>
      </c>
      <c r="BP77">
        <f t="shared" si="277"/>
        <v>17.107891062050882</v>
      </c>
      <c r="BQ77">
        <f t="shared" si="278"/>
        <v>30.043452262878418</v>
      </c>
      <c r="BR77">
        <f t="shared" si="279"/>
        <v>4.271094840439611</v>
      </c>
      <c r="BS77">
        <f t="shared" si="280"/>
        <v>0.22782790720707302</v>
      </c>
      <c r="BT77">
        <f t="shared" si="281"/>
        <v>2.775308208391114</v>
      </c>
      <c r="BU77">
        <f t="shared" si="282"/>
        <v>1.4957866320484969</v>
      </c>
      <c r="BV77">
        <f t="shared" si="283"/>
        <v>0.14289621268497688</v>
      </c>
      <c r="BW77">
        <f t="shared" si="284"/>
        <v>154.43568312977396</v>
      </c>
      <c r="BX77">
        <f t="shared" si="285"/>
        <v>0.79544218561491131</v>
      </c>
      <c r="BY77">
        <f t="shared" si="286"/>
        <v>61.630173884236605</v>
      </c>
      <c r="BZ77">
        <f t="shared" si="287"/>
        <v>1954.1000053012385</v>
      </c>
      <c r="CA77">
        <f t="shared" si="288"/>
        <v>1.5835390755654342E-2</v>
      </c>
      <c r="CB77">
        <f t="shared" si="289"/>
        <v>0</v>
      </c>
      <c r="CC77">
        <f t="shared" si="290"/>
        <v>1486.0212001500797</v>
      </c>
      <c r="CD77">
        <f t="shared" si="291"/>
        <v>0</v>
      </c>
      <c r="CE77" t="e">
        <f t="shared" si="292"/>
        <v>#DIV/0!</v>
      </c>
      <c r="CF77" t="e">
        <f t="shared" si="293"/>
        <v>#DIV/0!</v>
      </c>
    </row>
    <row r="78" spans="1:84" x14ac:dyDescent="0.35">
      <c r="A78" t="s">
        <v>179</v>
      </c>
      <c r="B78" s="1">
        <v>76</v>
      </c>
      <c r="C78" s="1" t="s">
        <v>160</v>
      </c>
      <c r="D78" s="1">
        <v>19712.000030117109</v>
      </c>
      <c r="E78" s="1">
        <v>0</v>
      </c>
      <c r="F78">
        <f t="shared" si="252"/>
        <v>16.065185676328394</v>
      </c>
      <c r="G78">
        <f t="shared" si="253"/>
        <v>0.23411485685984532</v>
      </c>
      <c r="H78">
        <f t="shared" si="254"/>
        <v>266.51587463575055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t="e">
        <f t="shared" si="255"/>
        <v>#DIV/0!</v>
      </c>
      <c r="Q78" t="e">
        <f t="shared" si="256"/>
        <v>#DIV/0!</v>
      </c>
      <c r="R78" t="e">
        <f t="shared" si="257"/>
        <v>#DIV/0!</v>
      </c>
      <c r="S78" s="1">
        <v>-1</v>
      </c>
      <c r="T78" s="1">
        <v>0.87</v>
      </c>
      <c r="U78" s="1">
        <v>0.92</v>
      </c>
      <c r="V78" s="1">
        <v>10.136746406555176</v>
      </c>
      <c r="W78">
        <f t="shared" si="258"/>
        <v>0.87506837320327757</v>
      </c>
      <c r="X78">
        <f t="shared" si="259"/>
        <v>1.1465441231729837E-2</v>
      </c>
      <c r="Y78" t="e">
        <f t="shared" si="260"/>
        <v>#DIV/0!</v>
      </c>
      <c r="Z78" t="e">
        <f t="shared" si="261"/>
        <v>#DIV/0!</v>
      </c>
      <c r="AA78" t="e">
        <f t="shared" si="262"/>
        <v>#DIV/0!</v>
      </c>
      <c r="AB78" s="1">
        <v>0</v>
      </c>
      <c r="AC78" s="1">
        <v>0.5</v>
      </c>
      <c r="AD78" t="e">
        <f t="shared" si="263"/>
        <v>#DIV/0!</v>
      </c>
      <c r="AE78">
        <f t="shared" si="264"/>
        <v>4.1340313800589437</v>
      </c>
      <c r="AF78">
        <f t="shared" si="265"/>
        <v>1.7258619629270022</v>
      </c>
      <c r="AG78">
        <f t="shared" si="266"/>
        <v>31.029767990112305</v>
      </c>
      <c r="AH78" s="1">
        <v>2</v>
      </c>
      <c r="AI78">
        <f t="shared" si="267"/>
        <v>4.644859790802002</v>
      </c>
      <c r="AJ78" s="1">
        <v>1</v>
      </c>
      <c r="AK78">
        <f t="shared" si="268"/>
        <v>9.2897195816040039</v>
      </c>
      <c r="AL78" s="1">
        <v>29.305274963378906</v>
      </c>
      <c r="AM78" s="3">
        <v>31.029767990112305</v>
      </c>
      <c r="AN78" s="1">
        <v>28.0323486328125</v>
      </c>
      <c r="AO78" s="1">
        <v>399.88433837890625</v>
      </c>
      <c r="AP78" s="1">
        <v>388.1259765625</v>
      </c>
      <c r="AQ78" s="1">
        <v>25.543106079101563</v>
      </c>
      <c r="AR78" s="1">
        <v>28.216485977172852</v>
      </c>
      <c r="AS78" s="1">
        <v>61.770084381103516</v>
      </c>
      <c r="AT78" s="1">
        <v>68.236129760742188</v>
      </c>
      <c r="AU78" s="1">
        <v>300.54714965820313</v>
      </c>
      <c r="AV78" s="1">
        <v>1700.89794921875</v>
      </c>
      <c r="AW78" s="1">
        <v>0.11586283147335052</v>
      </c>
      <c r="AX78" s="1">
        <v>98.991035461425781</v>
      </c>
      <c r="AY78" s="1">
        <v>2.9661157131195068</v>
      </c>
      <c r="AZ78" s="1">
        <v>-0.1821407824754715</v>
      </c>
      <c r="BA78" s="1">
        <v>1</v>
      </c>
      <c r="BB78" s="1">
        <v>-1.355140209197998</v>
      </c>
      <c r="BC78" s="1">
        <v>7.355140209197998</v>
      </c>
      <c r="BD78" s="1">
        <v>1</v>
      </c>
      <c r="BE78" s="1">
        <v>0</v>
      </c>
      <c r="BF78" s="1">
        <v>0.15999999642372131</v>
      </c>
      <c r="BG78" s="1">
        <v>111115</v>
      </c>
      <c r="BH78">
        <f t="shared" si="269"/>
        <v>1.5027357482910155</v>
      </c>
      <c r="BI78">
        <f t="shared" si="270"/>
        <v>4.1340313800589433E-3</v>
      </c>
      <c r="BJ78">
        <f t="shared" si="271"/>
        <v>304.17976799011228</v>
      </c>
      <c r="BK78">
        <f t="shared" si="272"/>
        <v>302.45527496337888</v>
      </c>
      <c r="BL78">
        <f t="shared" si="273"/>
        <v>272.14366579211492</v>
      </c>
      <c r="BM78">
        <f t="shared" si="274"/>
        <v>0.27541937680302936</v>
      </c>
      <c r="BN78">
        <f t="shared" si="275"/>
        <v>4.5190411268901434</v>
      </c>
      <c r="BO78">
        <f t="shared" si="276"/>
        <v>45.651013809741343</v>
      </c>
      <c r="BP78">
        <f t="shared" si="277"/>
        <v>17.434527832568492</v>
      </c>
      <c r="BQ78">
        <f t="shared" si="278"/>
        <v>30.167521476745605</v>
      </c>
      <c r="BR78">
        <f t="shared" si="279"/>
        <v>4.3016173776254041</v>
      </c>
      <c r="BS78">
        <f t="shared" si="280"/>
        <v>0.22835984646391211</v>
      </c>
      <c r="BT78">
        <f t="shared" si="281"/>
        <v>2.7931791639631411</v>
      </c>
      <c r="BU78">
        <f t="shared" si="282"/>
        <v>1.5084382136622629</v>
      </c>
      <c r="BV78">
        <f t="shared" si="283"/>
        <v>0.14323103408462617</v>
      </c>
      <c r="BW78">
        <f t="shared" si="284"/>
        <v>26.382682397100488</v>
      </c>
      <c r="BX78">
        <f t="shared" si="285"/>
        <v>0.68667363363872513</v>
      </c>
      <c r="BY78">
        <f t="shared" si="286"/>
        <v>61.319296210513571</v>
      </c>
      <c r="BZ78">
        <f t="shared" si="287"/>
        <v>385.79135273747187</v>
      </c>
      <c r="CA78">
        <f t="shared" si="288"/>
        <v>2.5534680136649869E-2</v>
      </c>
      <c r="CB78">
        <f t="shared" si="289"/>
        <v>0</v>
      </c>
      <c r="CC78">
        <f t="shared" si="290"/>
        <v>1488.4020014076425</v>
      </c>
      <c r="CD78">
        <f t="shared" si="291"/>
        <v>0</v>
      </c>
      <c r="CE78" t="e">
        <f t="shared" si="292"/>
        <v>#DIV/0!</v>
      </c>
      <c r="CF78" t="e">
        <f t="shared" si="293"/>
        <v>#DIV/0!</v>
      </c>
    </row>
    <row r="79" spans="1:84" x14ac:dyDescent="0.35">
      <c r="A79" t="s">
        <v>180</v>
      </c>
      <c r="B79" s="1">
        <v>77</v>
      </c>
      <c r="C79" s="1" t="s">
        <v>161</v>
      </c>
      <c r="D79" s="1">
        <v>20303.000030117109</v>
      </c>
      <c r="E79" s="1">
        <v>0</v>
      </c>
      <c r="F79">
        <f t="shared" ref="F79:F89" si="294">(AO79-AP79*(1000-AQ79)/(1000-AR79))*BH79</f>
        <v>15.611001907704724</v>
      </c>
      <c r="G79">
        <f t="shared" ref="G79:G89" si="295">IF(BS79&lt;&gt;0,1/(1/BS79-1/AK79),0)</f>
        <v>0.21460950500529408</v>
      </c>
      <c r="H79">
        <f t="shared" ref="H79:H89" si="296">((BV79-BI79/2)*AP79-F79)/(BV79+BI79/2)</f>
        <v>260.20159031023189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t="e">
        <f t="shared" ref="P79:P89" si="297">CB79/L79</f>
        <v>#DIV/0!</v>
      </c>
      <c r="Q79" t="e">
        <f t="shared" ref="Q79:Q89" si="298">CD79/N79</f>
        <v>#DIV/0!</v>
      </c>
      <c r="R79" t="e">
        <f t="shared" ref="R79:R89" si="299">(N79-O79)/N79</f>
        <v>#DIV/0!</v>
      </c>
      <c r="S79" s="1">
        <v>-1</v>
      </c>
      <c r="T79" s="1">
        <v>0.87</v>
      </c>
      <c r="U79" s="1">
        <v>0.92</v>
      </c>
      <c r="V79" s="1">
        <v>10.110151290893555</v>
      </c>
      <c r="W79">
        <f t="shared" ref="W79:W89" si="300">(V79*U79+(100-V79)*T79)/100</f>
        <v>0.87505507564544682</v>
      </c>
      <c r="X79">
        <f t="shared" ref="X79:X89" si="301">(F79-S79)/CC79</f>
        <v>1.1159011077335039E-2</v>
      </c>
      <c r="Y79" t="e">
        <f t="shared" ref="Y79:Y89" si="302">(N79-O79)/(N79-M79)</f>
        <v>#DIV/0!</v>
      </c>
      <c r="Z79" t="e">
        <f t="shared" ref="Z79:Z89" si="303">(L79-N79)/(L79-M79)</f>
        <v>#DIV/0!</v>
      </c>
      <c r="AA79" t="e">
        <f t="shared" ref="AA79:AA89" si="304">(L79-N79)/N79</f>
        <v>#DIV/0!</v>
      </c>
      <c r="AB79" s="1">
        <v>0</v>
      </c>
      <c r="AC79" s="1">
        <v>0.5</v>
      </c>
      <c r="AD79" t="e">
        <f t="shared" ref="AD79:AD89" si="305">R79*AC79*W79*AB79</f>
        <v>#DIV/0!</v>
      </c>
      <c r="AE79">
        <f t="shared" ref="AE79:AE89" si="306">BI79*1000</f>
        <v>3.9198769585029427</v>
      </c>
      <c r="AF79">
        <f t="shared" ref="AF79:AF89" si="307">(BN79-BT79)</f>
        <v>1.7803680005887683</v>
      </c>
      <c r="AG79">
        <f t="shared" ref="AG79:AG89" si="308">(AM79+BM79*E79)</f>
        <v>31.358184814453125</v>
      </c>
      <c r="AH79" s="1">
        <v>2</v>
      </c>
      <c r="AI79">
        <f t="shared" ref="AI79:AI89" si="309">(AH79*BB79+BC79)</f>
        <v>4.644859790802002</v>
      </c>
      <c r="AJ79" s="1">
        <v>1</v>
      </c>
      <c r="AK79">
        <f t="shared" ref="AK79:AK89" si="310">AI79*(AJ79+1)*(AJ79+1)/(AJ79*AJ79+1)</f>
        <v>9.2897195816040039</v>
      </c>
      <c r="AL79" s="1">
        <v>29.245893478393555</v>
      </c>
      <c r="AM79" s="3">
        <v>31.358184814453125</v>
      </c>
      <c r="AN79" s="1">
        <v>28.036531448364258</v>
      </c>
      <c r="AO79" s="1">
        <v>399.95980834960938</v>
      </c>
      <c r="AP79" s="1">
        <v>388.557373046875</v>
      </c>
      <c r="AQ79" s="1">
        <v>25.994606018066406</v>
      </c>
      <c r="AR79" s="1">
        <v>28.528793334960938</v>
      </c>
      <c r="AS79" s="1">
        <v>63.073265075683594</v>
      </c>
      <c r="AT79" s="1">
        <v>69.227401733398438</v>
      </c>
      <c r="AU79" s="1">
        <v>300.53402709960938</v>
      </c>
      <c r="AV79" s="1">
        <v>1701.119140625</v>
      </c>
      <c r="AW79" s="1">
        <v>0.14954429864883423</v>
      </c>
      <c r="AX79" s="1">
        <v>98.986625671386719</v>
      </c>
      <c r="AY79" s="1">
        <v>2.8506066799163818</v>
      </c>
      <c r="AZ79" s="1">
        <v>-0.17328266799449921</v>
      </c>
      <c r="BA79" s="1">
        <v>0.5</v>
      </c>
      <c r="BB79" s="1">
        <v>-1.355140209197998</v>
      </c>
      <c r="BC79" s="1">
        <v>7.355140209197998</v>
      </c>
      <c r="BD79" s="1">
        <v>1</v>
      </c>
      <c r="BE79" s="1">
        <v>0</v>
      </c>
      <c r="BF79" s="1">
        <v>0.15999999642372131</v>
      </c>
      <c r="BG79" s="1">
        <v>111115</v>
      </c>
      <c r="BH79">
        <f t="shared" ref="BH79:BH89" si="311">AU79*0.000001/(AH79*0.0001)</f>
        <v>1.5026701354980467</v>
      </c>
      <c r="BI79">
        <f t="shared" ref="BI79:BI89" si="312">(AR79-AQ79)/(1000-AR79)*BH79</f>
        <v>3.9198769585029429E-3</v>
      </c>
      <c r="BJ79">
        <f t="shared" ref="BJ79:BJ89" si="313">(AM79+273.15)</f>
        <v>304.5081848144531</v>
      </c>
      <c r="BK79">
        <f t="shared" ref="BK79:BK89" si="314">(AL79+273.15)</f>
        <v>302.39589347839353</v>
      </c>
      <c r="BL79">
        <f t="shared" ref="BL79:BL89" si="315">(AV79*BD79+AW79*BE79)*BF79</f>
        <v>272.17905641632387</v>
      </c>
      <c r="BM79">
        <f t="shared" ref="BM79:BM89" si="316">((BL79+0.00000010773*(BK79^4-BJ79^4))-BI79*44100)/(AI79*51.4+0.00000043092*BJ79^3)</f>
        <v>0.29443592806969532</v>
      </c>
      <c r="BN79">
        <f t="shared" ref="BN79:BN89" si="317">0.61365*EXP(17.502*AG79/(240.97+AG79))</f>
        <v>4.604336987292899</v>
      </c>
      <c r="BO79">
        <f t="shared" ref="BO79:BO89" si="318">BN79*1000/AX79</f>
        <v>46.514738289779267</v>
      </c>
      <c r="BP79">
        <f t="shared" ref="BP79:BP89" si="319">(BO79-AR79)</f>
        <v>17.985944954818329</v>
      </c>
      <c r="BQ79">
        <f t="shared" ref="BQ79:BQ89" si="320">IF(E79,AM79,(AL79+AM79)/2)</f>
        <v>30.30203914642334</v>
      </c>
      <c r="BR79">
        <f t="shared" ref="BR79:BR89" si="321">0.61365*EXP(17.502*BQ79/(240.97+BQ79))</f>
        <v>4.3349249588838461</v>
      </c>
      <c r="BS79">
        <f t="shared" ref="BS79:BS89" si="322">IF(BP79&lt;&gt;0,(1000-(BO79+AR79)/2)/BP79*BI79,0)</f>
        <v>0.20976358277144511</v>
      </c>
      <c r="BT79">
        <f t="shared" ref="BT79:BT89" si="323">AR79*AX79/1000</f>
        <v>2.8239689867041307</v>
      </c>
      <c r="BU79">
        <f t="shared" ref="BU79:BU89" si="324">(BR79-BT79)</f>
        <v>1.5109559721797154</v>
      </c>
      <c r="BV79">
        <f t="shared" ref="BV79:BV89" si="325">1/(1.6/G79+1.37/AK79)</f>
        <v>0.13152916996647296</v>
      </c>
      <c r="BW79">
        <f t="shared" ref="BW79:BW89" si="326">H79*AX79*0.001</f>
        <v>25.756477419138449</v>
      </c>
      <c r="BX79">
        <f t="shared" ref="BX79:BX89" si="327">H79/AP79</f>
        <v>0.66966066882185127</v>
      </c>
      <c r="BY79">
        <f t="shared" ref="BY79:BY89" si="328">(1-BI79*AX79/BN79/G79)*100</f>
        <v>60.732531821617087</v>
      </c>
      <c r="BZ79">
        <f t="shared" ref="BZ79:BZ89" si="329">(AP79-F79/(AK79/1.35))</f>
        <v>386.28875208471646</v>
      </c>
      <c r="CA79">
        <f t="shared" ref="CA79:CA89" si="330">F79*BY79/100/BZ79</f>
        <v>2.4543703771086677E-2</v>
      </c>
      <c r="CB79">
        <f t="shared" ref="CB79:CB89" si="331">(L79-K79)</f>
        <v>0</v>
      </c>
      <c r="CC79">
        <f t="shared" ref="CC79:CC89" si="332">AV79*W79</f>
        <v>1488.5729382815268</v>
      </c>
      <c r="CD79">
        <f t="shared" ref="CD79:CD89" si="333">(N79-M79)</f>
        <v>0</v>
      </c>
      <c r="CE79" t="e">
        <f t="shared" ref="CE79:CE89" si="334">(N79-O79)/(N79-K79)</f>
        <v>#DIV/0!</v>
      </c>
      <c r="CF79" t="e">
        <f t="shared" ref="CF79:CF89" si="335">(L79-N79)/(L79-K79)</f>
        <v>#DIV/0!</v>
      </c>
    </row>
    <row r="80" spans="1:84" x14ac:dyDescent="0.35">
      <c r="A80" t="s">
        <v>180</v>
      </c>
      <c r="B80" s="1">
        <v>78</v>
      </c>
      <c r="C80" s="1" t="s">
        <v>162</v>
      </c>
      <c r="D80" s="1">
        <v>20525.000030117109</v>
      </c>
      <c r="E80" s="1">
        <v>0</v>
      </c>
      <c r="F80">
        <f t="shared" si="294"/>
        <v>-6.6850439860295872</v>
      </c>
      <c r="G80">
        <f t="shared" si="295"/>
        <v>0.16697361977593259</v>
      </c>
      <c r="H80">
        <f t="shared" si="296"/>
        <v>98.392643198724414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t="e">
        <f t="shared" si="297"/>
        <v>#DIV/0!</v>
      </c>
      <c r="Q80" t="e">
        <f t="shared" si="298"/>
        <v>#DIV/0!</v>
      </c>
      <c r="R80" t="e">
        <f t="shared" si="299"/>
        <v>#DIV/0!</v>
      </c>
      <c r="S80" s="1">
        <v>-1</v>
      </c>
      <c r="T80" s="1">
        <v>0.87</v>
      </c>
      <c r="U80" s="1">
        <v>0.92</v>
      </c>
      <c r="V80" s="1">
        <v>10.110151290893555</v>
      </c>
      <c r="W80">
        <f t="shared" si="300"/>
        <v>0.87505507564544682</v>
      </c>
      <c r="X80">
        <f t="shared" si="301"/>
        <v>-3.8193507702679384E-3</v>
      </c>
      <c r="Y80" t="e">
        <f t="shared" si="302"/>
        <v>#DIV/0!</v>
      </c>
      <c r="Z80" t="e">
        <f t="shared" si="303"/>
        <v>#DIV/0!</v>
      </c>
      <c r="AA80" t="e">
        <f t="shared" si="304"/>
        <v>#DIV/0!</v>
      </c>
      <c r="AB80" s="1">
        <v>0</v>
      </c>
      <c r="AC80" s="1">
        <v>0.5</v>
      </c>
      <c r="AD80" t="e">
        <f t="shared" si="305"/>
        <v>#DIV/0!</v>
      </c>
      <c r="AE80">
        <f t="shared" si="306"/>
        <v>3.132480349060168</v>
      </c>
      <c r="AF80">
        <f t="shared" si="307"/>
        <v>1.8191011152887944</v>
      </c>
      <c r="AG80">
        <f t="shared" si="308"/>
        <v>31.515361785888672</v>
      </c>
      <c r="AH80" s="1">
        <v>2</v>
      </c>
      <c r="AI80">
        <f t="shared" si="309"/>
        <v>4.644859790802002</v>
      </c>
      <c r="AJ80" s="1">
        <v>1</v>
      </c>
      <c r="AK80">
        <f t="shared" si="310"/>
        <v>9.2897195816040039</v>
      </c>
      <c r="AL80" s="1">
        <v>29.213687896728516</v>
      </c>
      <c r="AM80" s="3">
        <v>31.515361785888672</v>
      </c>
      <c r="AN80" s="1">
        <v>28.035694122314453</v>
      </c>
      <c r="AO80" s="1">
        <v>31.011981964111328</v>
      </c>
      <c r="AP80" s="1">
        <v>35.38702392578125</v>
      </c>
      <c r="AQ80" s="1">
        <v>26.529003143310547</v>
      </c>
      <c r="AR80" s="1">
        <v>28.554103851318359</v>
      </c>
      <c r="AS80" s="1">
        <v>64.492263793945313</v>
      </c>
      <c r="AT80" s="1">
        <v>69.415031433105469</v>
      </c>
      <c r="AU80" s="1">
        <v>300.53173828125</v>
      </c>
      <c r="AV80" s="1">
        <v>1701.0179443359375</v>
      </c>
      <c r="AW80" s="1">
        <v>0.12288559228181839</v>
      </c>
      <c r="AX80" s="1">
        <v>98.98931884765625</v>
      </c>
      <c r="AY80" s="1">
        <v>1.1195864677429199</v>
      </c>
      <c r="AZ80" s="1">
        <v>-0.15187716484069824</v>
      </c>
      <c r="BA80" s="1">
        <v>0.75</v>
      </c>
      <c r="BB80" s="1">
        <v>-1.355140209197998</v>
      </c>
      <c r="BC80" s="1">
        <v>7.355140209197998</v>
      </c>
      <c r="BD80" s="1">
        <v>1</v>
      </c>
      <c r="BE80" s="1">
        <v>0</v>
      </c>
      <c r="BF80" s="1">
        <v>0.15999999642372131</v>
      </c>
      <c r="BG80" s="1">
        <v>111135</v>
      </c>
      <c r="BH80">
        <f t="shared" si="311"/>
        <v>1.5026586914062499</v>
      </c>
      <c r="BI80">
        <f t="shared" si="312"/>
        <v>3.1324803490601679E-3</v>
      </c>
      <c r="BJ80">
        <f t="shared" si="313"/>
        <v>304.66536178588865</v>
      </c>
      <c r="BK80">
        <f t="shared" si="314"/>
        <v>302.36368789672849</v>
      </c>
      <c r="BL80">
        <f t="shared" si="315"/>
        <v>272.16286501043578</v>
      </c>
      <c r="BM80">
        <f t="shared" si="316"/>
        <v>0.42357396422540655</v>
      </c>
      <c r="BN80">
        <f t="shared" si="317"/>
        <v>4.6456524058360369</v>
      </c>
      <c r="BO80">
        <f t="shared" si="318"/>
        <v>46.930845266100448</v>
      </c>
      <c r="BP80">
        <f t="shared" si="319"/>
        <v>18.376741414782089</v>
      </c>
      <c r="BQ80">
        <f t="shared" si="320"/>
        <v>30.364524841308594</v>
      </c>
      <c r="BR80">
        <f t="shared" si="321"/>
        <v>4.3504731705036539</v>
      </c>
      <c r="BS80">
        <f t="shared" si="322"/>
        <v>0.16402542328616918</v>
      </c>
      <c r="BT80">
        <f t="shared" si="323"/>
        <v>2.8265512905472425</v>
      </c>
      <c r="BU80">
        <f t="shared" si="324"/>
        <v>1.5239218799564114</v>
      </c>
      <c r="BV80">
        <f t="shared" si="325"/>
        <v>0.1027767518448111</v>
      </c>
      <c r="BW80">
        <f t="shared" si="326"/>
        <v>9.7398207298622079</v>
      </c>
      <c r="BX80">
        <f t="shared" si="327"/>
        <v>2.78047239590104</v>
      </c>
      <c r="BY80">
        <f t="shared" si="328"/>
        <v>60.025585014098738</v>
      </c>
      <c r="BZ80">
        <f t="shared" si="329"/>
        <v>36.358507435252449</v>
      </c>
      <c r="CA80">
        <f t="shared" si="330"/>
        <v>-0.11036582753596258</v>
      </c>
      <c r="CB80">
        <f t="shared" si="331"/>
        <v>0</v>
      </c>
      <c r="CC80">
        <f t="shared" si="332"/>
        <v>1488.4843859551463</v>
      </c>
      <c r="CD80">
        <f t="shared" si="333"/>
        <v>0</v>
      </c>
      <c r="CE80" t="e">
        <f t="shared" si="334"/>
        <v>#DIV/0!</v>
      </c>
      <c r="CF80" t="e">
        <f t="shared" si="335"/>
        <v>#DIV/0!</v>
      </c>
    </row>
    <row r="81" spans="1:84" x14ac:dyDescent="0.35">
      <c r="A81" t="s">
        <v>180</v>
      </c>
      <c r="B81" s="1">
        <v>79</v>
      </c>
      <c r="C81" s="1" t="s">
        <v>163</v>
      </c>
      <c r="D81" s="1">
        <v>20667.000030117109</v>
      </c>
      <c r="E81" s="1">
        <v>0</v>
      </c>
      <c r="F81">
        <f t="shared" si="294"/>
        <v>-2.7631140093222508</v>
      </c>
      <c r="G81">
        <f t="shared" si="295"/>
        <v>0.17389402925667885</v>
      </c>
      <c r="H81">
        <f t="shared" si="296"/>
        <v>75.642491836244403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t="e">
        <f t="shared" si="297"/>
        <v>#DIV/0!</v>
      </c>
      <c r="Q81" t="e">
        <f t="shared" si="298"/>
        <v>#DIV/0!</v>
      </c>
      <c r="R81" t="e">
        <f t="shared" si="299"/>
        <v>#DIV/0!</v>
      </c>
      <c r="S81" s="1">
        <v>-1</v>
      </c>
      <c r="T81" s="1">
        <v>0.87</v>
      </c>
      <c r="U81" s="1">
        <v>0.92</v>
      </c>
      <c r="V81" s="1">
        <v>10.110151290893555</v>
      </c>
      <c r="W81">
        <f t="shared" si="300"/>
        <v>0.87505507564544682</v>
      </c>
      <c r="X81">
        <f t="shared" si="301"/>
        <v>-1.1843875194056806E-3</v>
      </c>
      <c r="Y81" t="e">
        <f t="shared" si="302"/>
        <v>#DIV/0!</v>
      </c>
      <c r="Z81" t="e">
        <f t="shared" si="303"/>
        <v>#DIV/0!</v>
      </c>
      <c r="AA81" t="e">
        <f t="shared" si="304"/>
        <v>#DIV/0!</v>
      </c>
      <c r="AB81" s="1">
        <v>0</v>
      </c>
      <c r="AC81" s="1">
        <v>0.5</v>
      </c>
      <c r="AD81" t="e">
        <f t="shared" si="305"/>
        <v>#DIV/0!</v>
      </c>
      <c r="AE81">
        <f t="shared" si="306"/>
        <v>3.2431553771567629</v>
      </c>
      <c r="AF81">
        <f t="shared" si="307"/>
        <v>1.8091888283683364</v>
      </c>
      <c r="AG81">
        <f t="shared" si="308"/>
        <v>31.587888717651367</v>
      </c>
      <c r="AH81" s="1">
        <v>2</v>
      </c>
      <c r="AI81">
        <f t="shared" si="309"/>
        <v>4.644859790802002</v>
      </c>
      <c r="AJ81" s="1">
        <v>1</v>
      </c>
      <c r="AK81">
        <f t="shared" si="310"/>
        <v>9.2897195816040039</v>
      </c>
      <c r="AL81" s="1">
        <v>29.260580062866211</v>
      </c>
      <c r="AM81" s="3">
        <v>31.587888717651367</v>
      </c>
      <c r="AN81" s="1">
        <v>28.031055450439453</v>
      </c>
      <c r="AO81" s="1">
        <v>50.015480041503906</v>
      </c>
      <c r="AP81" s="1">
        <v>51.742641448974609</v>
      </c>
      <c r="AQ81" s="1">
        <v>26.753372192382813</v>
      </c>
      <c r="AR81" s="1">
        <v>28.849409103393555</v>
      </c>
      <c r="AS81" s="1">
        <v>64.858818054199219</v>
      </c>
      <c r="AT81" s="1">
        <v>69.940231323242188</v>
      </c>
      <c r="AU81" s="1">
        <v>300.5283203125</v>
      </c>
      <c r="AV81" s="1">
        <v>1701.18359375</v>
      </c>
      <c r="AW81" s="1">
        <v>0.11820358783006668</v>
      </c>
      <c r="AX81" s="1">
        <v>98.984230041503906</v>
      </c>
      <c r="AY81" s="1">
        <v>1.2147170305252075</v>
      </c>
      <c r="AZ81" s="1">
        <v>-0.16712212562561035</v>
      </c>
      <c r="BA81" s="1">
        <v>1</v>
      </c>
      <c r="BB81" s="1">
        <v>-1.355140209197998</v>
      </c>
      <c r="BC81" s="1">
        <v>7.355140209197998</v>
      </c>
      <c r="BD81" s="1">
        <v>1</v>
      </c>
      <c r="BE81" s="1">
        <v>0</v>
      </c>
      <c r="BF81" s="1">
        <v>0.15999999642372131</v>
      </c>
      <c r="BG81" s="1">
        <v>111115</v>
      </c>
      <c r="BH81">
        <f t="shared" si="311"/>
        <v>1.5026416015624999</v>
      </c>
      <c r="BI81">
        <f t="shared" si="312"/>
        <v>3.243155377156763E-3</v>
      </c>
      <c r="BJ81">
        <f t="shared" si="313"/>
        <v>304.73788871765134</v>
      </c>
      <c r="BK81">
        <f t="shared" si="314"/>
        <v>302.41058006286619</v>
      </c>
      <c r="BL81">
        <f t="shared" si="315"/>
        <v>272.18936891609337</v>
      </c>
      <c r="BM81">
        <f t="shared" si="316"/>
        <v>0.40291816247843665</v>
      </c>
      <c r="BN81">
        <f t="shared" si="317"/>
        <v>4.6648253756201008</v>
      </c>
      <c r="BO81">
        <f t="shared" si="318"/>
        <v>47.126955209573772</v>
      </c>
      <c r="BP81">
        <f t="shared" si="319"/>
        <v>18.277546106180218</v>
      </c>
      <c r="BQ81">
        <f t="shared" si="320"/>
        <v>30.424234390258789</v>
      </c>
      <c r="BR81">
        <f t="shared" si="321"/>
        <v>4.3653759768929525</v>
      </c>
      <c r="BS81">
        <f t="shared" si="322"/>
        <v>0.17069872409582365</v>
      </c>
      <c r="BT81">
        <f t="shared" si="323"/>
        <v>2.8556365472517644</v>
      </c>
      <c r="BU81">
        <f t="shared" si="324"/>
        <v>1.5097394296411881</v>
      </c>
      <c r="BV81">
        <f t="shared" si="325"/>
        <v>0.10696925202059407</v>
      </c>
      <c r="BW81">
        <f t="shared" si="326"/>
        <v>7.487413812831397</v>
      </c>
      <c r="BX81">
        <f t="shared" si="327"/>
        <v>1.4618985370284652</v>
      </c>
      <c r="BY81">
        <f t="shared" si="328"/>
        <v>60.425657899494482</v>
      </c>
      <c r="BZ81">
        <f t="shared" si="329"/>
        <v>52.144182515937686</v>
      </c>
      <c r="CA81">
        <f t="shared" si="330"/>
        <v>-3.2019484016951517E-2</v>
      </c>
      <c r="CB81">
        <f t="shared" si="331"/>
        <v>0</v>
      </c>
      <c r="CC81">
        <f t="shared" si="332"/>
        <v>1488.6293383156992</v>
      </c>
      <c r="CD81">
        <f t="shared" si="333"/>
        <v>0</v>
      </c>
      <c r="CE81" t="e">
        <f t="shared" si="334"/>
        <v>#DIV/0!</v>
      </c>
      <c r="CF81" t="e">
        <f t="shared" si="335"/>
        <v>#DIV/0!</v>
      </c>
    </row>
    <row r="82" spans="1:84" x14ac:dyDescent="0.35">
      <c r="A82" t="s">
        <v>180</v>
      </c>
      <c r="B82" s="1">
        <v>80</v>
      </c>
      <c r="C82" s="1" t="s">
        <v>164</v>
      </c>
      <c r="D82" s="1">
        <v>20809.000030117109</v>
      </c>
      <c r="E82" s="1">
        <v>0</v>
      </c>
      <c r="F82">
        <f t="shared" si="294"/>
        <v>0.39805602224275621</v>
      </c>
      <c r="G82">
        <f t="shared" si="295"/>
        <v>0.18146172534523072</v>
      </c>
      <c r="H82">
        <f t="shared" si="296"/>
        <v>93.023378891903604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t="e">
        <f t="shared" si="297"/>
        <v>#DIV/0!</v>
      </c>
      <c r="Q82" t="e">
        <f t="shared" si="298"/>
        <v>#DIV/0!</v>
      </c>
      <c r="R82" t="e">
        <f t="shared" si="299"/>
        <v>#DIV/0!</v>
      </c>
      <c r="S82" s="1">
        <v>-1</v>
      </c>
      <c r="T82" s="1">
        <v>0.87</v>
      </c>
      <c r="U82" s="1">
        <v>0.92</v>
      </c>
      <c r="V82" s="1">
        <v>10.110151290893555</v>
      </c>
      <c r="W82">
        <f t="shared" si="300"/>
        <v>0.87505507564544682</v>
      </c>
      <c r="X82">
        <f t="shared" si="301"/>
        <v>9.3930943513590847E-4</v>
      </c>
      <c r="Y82" t="e">
        <f t="shared" si="302"/>
        <v>#DIV/0!</v>
      </c>
      <c r="Z82" t="e">
        <f t="shared" si="303"/>
        <v>#DIV/0!</v>
      </c>
      <c r="AA82" t="e">
        <f t="shared" si="304"/>
        <v>#DIV/0!</v>
      </c>
      <c r="AB82" s="1">
        <v>0</v>
      </c>
      <c r="AC82" s="1">
        <v>0.5</v>
      </c>
      <c r="AD82" t="e">
        <f t="shared" si="305"/>
        <v>#DIV/0!</v>
      </c>
      <c r="AE82">
        <f t="shared" si="306"/>
        <v>3.2457317397908785</v>
      </c>
      <c r="AF82">
        <f t="shared" si="307"/>
        <v>1.7371810837257993</v>
      </c>
      <c r="AG82">
        <f t="shared" si="308"/>
        <v>31.292745590209961</v>
      </c>
      <c r="AH82" s="1">
        <v>2</v>
      </c>
      <c r="AI82">
        <f t="shared" si="309"/>
        <v>4.644859790802002</v>
      </c>
      <c r="AJ82" s="1">
        <v>1</v>
      </c>
      <c r="AK82">
        <f t="shared" si="310"/>
        <v>9.2897195816040039</v>
      </c>
      <c r="AL82" s="1">
        <v>29.112281799316406</v>
      </c>
      <c r="AM82" s="3">
        <v>31.292745590209961</v>
      </c>
      <c r="AN82" s="1">
        <v>28.022731781005859</v>
      </c>
      <c r="AO82" s="1">
        <v>99.870819091796875</v>
      </c>
      <c r="AP82" s="1">
        <v>99.391220092773438</v>
      </c>
      <c r="AQ82" s="1">
        <v>26.696388244628906</v>
      </c>
      <c r="AR82" s="1">
        <v>28.794244766235352</v>
      </c>
      <c r="AS82" s="1">
        <v>65.274810791015625</v>
      </c>
      <c r="AT82" s="1">
        <v>70.404190063476563</v>
      </c>
      <c r="AU82" s="1">
        <v>300.52325439453125</v>
      </c>
      <c r="AV82" s="1">
        <v>1700.90673828125</v>
      </c>
      <c r="AW82" s="1">
        <v>0.14026635885238647</v>
      </c>
      <c r="AX82" s="1">
        <v>98.979820251464844</v>
      </c>
      <c r="AY82" s="1">
        <v>1.3882129192352295</v>
      </c>
      <c r="AZ82" s="1">
        <v>-0.17121462523937225</v>
      </c>
      <c r="BA82" s="1">
        <v>1</v>
      </c>
      <c r="BB82" s="1">
        <v>-1.355140209197998</v>
      </c>
      <c r="BC82" s="1">
        <v>7.355140209197998</v>
      </c>
      <c r="BD82" s="1">
        <v>1</v>
      </c>
      <c r="BE82" s="1">
        <v>0</v>
      </c>
      <c r="BF82" s="1">
        <v>0.15999999642372131</v>
      </c>
      <c r="BG82" s="1">
        <v>111115</v>
      </c>
      <c r="BH82">
        <f t="shared" si="311"/>
        <v>1.5026162719726561</v>
      </c>
      <c r="BI82">
        <f t="shared" si="312"/>
        <v>3.2457317397908783E-3</v>
      </c>
      <c r="BJ82">
        <f t="shared" si="313"/>
        <v>304.44274559020994</v>
      </c>
      <c r="BK82">
        <f t="shared" si="314"/>
        <v>302.26228179931638</v>
      </c>
      <c r="BL82">
        <f t="shared" si="315"/>
        <v>272.14507204208348</v>
      </c>
      <c r="BM82">
        <f t="shared" si="316"/>
        <v>0.40963101685104569</v>
      </c>
      <c r="BN82">
        <f t="shared" si="317"/>
        <v>4.5872302549644566</v>
      </c>
      <c r="BO82">
        <f t="shared" si="318"/>
        <v>46.345105934828851</v>
      </c>
      <c r="BP82">
        <f t="shared" si="319"/>
        <v>17.550861168593499</v>
      </c>
      <c r="BQ82">
        <f t="shared" si="320"/>
        <v>30.202513694763184</v>
      </c>
      <c r="BR82">
        <f t="shared" si="321"/>
        <v>4.3102601792518982</v>
      </c>
      <c r="BS82">
        <f t="shared" si="322"/>
        <v>0.17798503572245813</v>
      </c>
      <c r="BT82">
        <f t="shared" si="323"/>
        <v>2.8500491712386573</v>
      </c>
      <c r="BU82">
        <f t="shared" si="324"/>
        <v>1.4602110080132409</v>
      </c>
      <c r="BV82">
        <f t="shared" si="325"/>
        <v>0.11154786769927255</v>
      </c>
      <c r="BW82">
        <f t="shared" si="326"/>
        <v>9.2074373219045285</v>
      </c>
      <c r="BX82">
        <f t="shared" si="327"/>
        <v>0.93593155215394297</v>
      </c>
      <c r="BY82">
        <f t="shared" si="328"/>
        <v>61.40565209603173</v>
      </c>
      <c r="BZ82">
        <f t="shared" si="329"/>
        <v>99.333373822462775</v>
      </c>
      <c r="CA82">
        <f t="shared" si="330"/>
        <v>2.4606925825609639E-3</v>
      </c>
      <c r="CB82">
        <f t="shared" si="331"/>
        <v>0</v>
      </c>
      <c r="CC82">
        <f t="shared" si="332"/>
        <v>1488.3870745325494</v>
      </c>
      <c r="CD82">
        <f t="shared" si="333"/>
        <v>0</v>
      </c>
      <c r="CE82" t="e">
        <f t="shared" si="334"/>
        <v>#DIV/0!</v>
      </c>
      <c r="CF82" t="e">
        <f t="shared" si="335"/>
        <v>#DIV/0!</v>
      </c>
    </row>
    <row r="83" spans="1:84" x14ac:dyDescent="0.35">
      <c r="A83" t="s">
        <v>180</v>
      </c>
      <c r="B83" s="1">
        <v>81</v>
      </c>
      <c r="C83" s="1" t="s">
        <v>165</v>
      </c>
      <c r="D83" s="1">
        <v>20964.000030117109</v>
      </c>
      <c r="E83" s="1">
        <v>0</v>
      </c>
      <c r="F83">
        <f t="shared" si="294"/>
        <v>5.5561826618502739</v>
      </c>
      <c r="G83">
        <f t="shared" si="295"/>
        <v>0.18986147910160045</v>
      </c>
      <c r="H83">
        <f t="shared" si="296"/>
        <v>143.40880608842957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t="e">
        <f t="shared" si="297"/>
        <v>#DIV/0!</v>
      </c>
      <c r="Q83" t="e">
        <f t="shared" si="298"/>
        <v>#DIV/0!</v>
      </c>
      <c r="R83" t="e">
        <f t="shared" si="299"/>
        <v>#DIV/0!</v>
      </c>
      <c r="S83" s="1">
        <v>-1</v>
      </c>
      <c r="T83" s="1">
        <v>0.87</v>
      </c>
      <c r="U83" s="1">
        <v>0.92</v>
      </c>
      <c r="V83" s="1">
        <v>10.110151290893555</v>
      </c>
      <c r="W83">
        <f t="shared" si="300"/>
        <v>0.87505507564544682</v>
      </c>
      <c r="X83">
        <f t="shared" si="301"/>
        <v>4.4051058660092516E-3</v>
      </c>
      <c r="Y83" t="e">
        <f t="shared" si="302"/>
        <v>#DIV/0!</v>
      </c>
      <c r="Z83" t="e">
        <f t="shared" si="303"/>
        <v>#DIV/0!</v>
      </c>
      <c r="AA83" t="e">
        <f t="shared" si="304"/>
        <v>#DIV/0!</v>
      </c>
      <c r="AB83" s="1">
        <v>0</v>
      </c>
      <c r="AC83" s="1">
        <v>0.5</v>
      </c>
      <c r="AD83" t="e">
        <f t="shared" si="305"/>
        <v>#DIV/0!</v>
      </c>
      <c r="AE83">
        <f t="shared" si="306"/>
        <v>3.2735820993205351</v>
      </c>
      <c r="AF83">
        <f t="shared" si="307"/>
        <v>1.6767565241297029</v>
      </c>
      <c r="AG83">
        <f t="shared" si="308"/>
        <v>30.996574401855469</v>
      </c>
      <c r="AH83" s="1">
        <v>2</v>
      </c>
      <c r="AI83">
        <f t="shared" si="309"/>
        <v>4.644859790802002</v>
      </c>
      <c r="AJ83" s="1">
        <v>1</v>
      </c>
      <c r="AK83">
        <f t="shared" si="310"/>
        <v>9.2897195816040039</v>
      </c>
      <c r="AL83" s="1">
        <v>29.018756866455078</v>
      </c>
      <c r="AM83" s="3">
        <v>30.996574401855469</v>
      </c>
      <c r="AN83" s="1">
        <v>28.037069320678711</v>
      </c>
      <c r="AO83" s="1">
        <v>199.93647766113281</v>
      </c>
      <c r="AP83" s="1">
        <v>195.81219482421875</v>
      </c>
      <c r="AQ83" s="1">
        <v>26.515220642089844</v>
      </c>
      <c r="AR83" s="1">
        <v>28.631441116333008</v>
      </c>
      <c r="AS83" s="1">
        <v>65.181205749511719</v>
      </c>
      <c r="AT83" s="1">
        <v>70.384429931640625</v>
      </c>
      <c r="AU83" s="1">
        <v>300.52206420898438</v>
      </c>
      <c r="AV83" s="1">
        <v>1700.82373046875</v>
      </c>
      <c r="AW83" s="1">
        <v>0.17255440354347229</v>
      </c>
      <c r="AX83" s="1">
        <v>98.973037719726563</v>
      </c>
      <c r="AY83" s="1">
        <v>1.5652422904968262</v>
      </c>
      <c r="AZ83" s="1">
        <v>-0.18406614661216736</v>
      </c>
      <c r="BA83" s="1">
        <v>1</v>
      </c>
      <c r="BB83" s="1">
        <v>-1.355140209197998</v>
      </c>
      <c r="BC83" s="1">
        <v>7.355140209197998</v>
      </c>
      <c r="BD83" s="1">
        <v>1</v>
      </c>
      <c r="BE83" s="1">
        <v>0</v>
      </c>
      <c r="BF83" s="1">
        <v>0.15999999642372131</v>
      </c>
      <c r="BG83" s="1">
        <v>111115</v>
      </c>
      <c r="BH83">
        <f t="shared" si="311"/>
        <v>1.5026103210449218</v>
      </c>
      <c r="BI83">
        <f t="shared" si="312"/>
        <v>3.273582099320535E-3</v>
      </c>
      <c r="BJ83">
        <f t="shared" si="313"/>
        <v>304.14657440185545</v>
      </c>
      <c r="BK83">
        <f t="shared" si="314"/>
        <v>302.16875686645506</v>
      </c>
      <c r="BL83">
        <f t="shared" si="315"/>
        <v>272.13179079238034</v>
      </c>
      <c r="BM83">
        <f t="shared" si="316"/>
        <v>0.41464010942202062</v>
      </c>
      <c r="BN83">
        <f t="shared" si="317"/>
        <v>4.5104972257066596</v>
      </c>
      <c r="BO83">
        <f t="shared" si="318"/>
        <v>45.572989670980469</v>
      </c>
      <c r="BP83">
        <f t="shared" si="319"/>
        <v>16.941548554647461</v>
      </c>
      <c r="BQ83">
        <f t="shared" si="320"/>
        <v>30.007665634155273</v>
      </c>
      <c r="BR83">
        <f t="shared" si="321"/>
        <v>4.2623260414053155</v>
      </c>
      <c r="BS83">
        <f t="shared" si="322"/>
        <v>0.18605884467969866</v>
      </c>
      <c r="BT83">
        <f t="shared" si="323"/>
        <v>2.8337407015769567</v>
      </c>
      <c r="BU83">
        <f t="shared" si="324"/>
        <v>1.4285853398283588</v>
      </c>
      <c r="BV83">
        <f t="shared" si="325"/>
        <v>0.11662254498108561</v>
      </c>
      <c r="BW83">
        <f t="shared" si="326"/>
        <v>14.193605174331093</v>
      </c>
      <c r="BX83">
        <f t="shared" si="327"/>
        <v>0.7323793404040444</v>
      </c>
      <c r="BY83">
        <f t="shared" si="328"/>
        <v>62.166296385160805</v>
      </c>
      <c r="BZ83">
        <f t="shared" si="329"/>
        <v>195.00475962366099</v>
      </c>
      <c r="CA83">
        <f t="shared" si="330"/>
        <v>1.771276243683878E-2</v>
      </c>
      <c r="CB83">
        <f t="shared" si="331"/>
        <v>0</v>
      </c>
      <c r="CC83">
        <f t="shared" si="332"/>
        <v>1488.3144381249031</v>
      </c>
      <c r="CD83">
        <f t="shared" si="333"/>
        <v>0</v>
      </c>
      <c r="CE83" t="e">
        <f t="shared" si="334"/>
        <v>#DIV/0!</v>
      </c>
      <c r="CF83" t="e">
        <f t="shared" si="335"/>
        <v>#DIV/0!</v>
      </c>
    </row>
    <row r="84" spans="1:84" x14ac:dyDescent="0.35">
      <c r="A84" t="s">
        <v>180</v>
      </c>
      <c r="B84" s="1">
        <v>82</v>
      </c>
      <c r="C84" s="1" t="s">
        <v>166</v>
      </c>
      <c r="D84" s="1">
        <v>21139.000030117109</v>
      </c>
      <c r="E84" s="1">
        <v>0</v>
      </c>
      <c r="F84">
        <f t="shared" si="294"/>
        <v>25.326082952798643</v>
      </c>
      <c r="G84">
        <f t="shared" si="295"/>
        <v>0.20203646178746446</v>
      </c>
      <c r="H84">
        <f t="shared" si="296"/>
        <v>364.6868752465785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t="e">
        <f t="shared" si="297"/>
        <v>#DIV/0!</v>
      </c>
      <c r="Q84" t="e">
        <f t="shared" si="298"/>
        <v>#DIV/0!</v>
      </c>
      <c r="R84" t="e">
        <f t="shared" si="299"/>
        <v>#DIV/0!</v>
      </c>
      <c r="S84" s="1">
        <v>-1</v>
      </c>
      <c r="T84" s="1">
        <v>0.87</v>
      </c>
      <c r="U84" s="1">
        <v>0.92</v>
      </c>
      <c r="V84" s="1">
        <v>10.110151290893555</v>
      </c>
      <c r="W84">
        <f t="shared" si="300"/>
        <v>0.87505507564544682</v>
      </c>
      <c r="X84">
        <f t="shared" si="301"/>
        <v>1.7694488436638171E-2</v>
      </c>
      <c r="Y84" t="e">
        <f t="shared" si="302"/>
        <v>#DIV/0!</v>
      </c>
      <c r="Z84" t="e">
        <f t="shared" si="303"/>
        <v>#DIV/0!</v>
      </c>
      <c r="AA84" t="e">
        <f t="shared" si="304"/>
        <v>#DIV/0!</v>
      </c>
      <c r="AB84" s="1">
        <v>0</v>
      </c>
      <c r="AC84" s="1">
        <v>0.5</v>
      </c>
      <c r="AD84" t="e">
        <f t="shared" si="305"/>
        <v>#DIV/0!</v>
      </c>
      <c r="AE84">
        <f t="shared" si="306"/>
        <v>3.4128554492949137</v>
      </c>
      <c r="AF84">
        <f t="shared" si="307"/>
        <v>1.6450765533432454</v>
      </c>
      <c r="AG84">
        <f t="shared" si="308"/>
        <v>30.900184631347656</v>
      </c>
      <c r="AH84" s="1">
        <v>2</v>
      </c>
      <c r="AI84">
        <f t="shared" si="309"/>
        <v>4.644859790802002</v>
      </c>
      <c r="AJ84" s="1">
        <v>1</v>
      </c>
      <c r="AK84">
        <f t="shared" si="310"/>
        <v>9.2897195816040039</v>
      </c>
      <c r="AL84" s="1">
        <v>29.04954719543457</v>
      </c>
      <c r="AM84" s="3">
        <v>30.900184631347656</v>
      </c>
      <c r="AN84" s="1">
        <v>28.043951034545898</v>
      </c>
      <c r="AO84" s="1">
        <v>600.19671630859375</v>
      </c>
      <c r="AP84" s="1">
        <v>582.0201416015625</v>
      </c>
      <c r="AQ84" s="1">
        <v>26.494524002075195</v>
      </c>
      <c r="AR84" s="1">
        <v>28.700611114501953</v>
      </c>
      <c r="AS84" s="1">
        <v>65.017265319824219</v>
      </c>
      <c r="AT84" s="1">
        <v>70.430442810058594</v>
      </c>
      <c r="AU84" s="1">
        <v>300.5234375</v>
      </c>
      <c r="AV84" s="1">
        <v>1700.250244140625</v>
      </c>
      <c r="AW84" s="1">
        <v>0.16665644943714142</v>
      </c>
      <c r="AX84" s="1">
        <v>98.976638793945313</v>
      </c>
      <c r="AY84" s="1">
        <v>1.5308123826980591</v>
      </c>
      <c r="AZ84" s="1">
        <v>-0.17822441458702087</v>
      </c>
      <c r="BA84" s="1">
        <v>1</v>
      </c>
      <c r="BB84" s="1">
        <v>-1.355140209197998</v>
      </c>
      <c r="BC84" s="1">
        <v>7.355140209197998</v>
      </c>
      <c r="BD84" s="1">
        <v>1</v>
      </c>
      <c r="BE84" s="1">
        <v>0</v>
      </c>
      <c r="BF84" s="1">
        <v>0.15999999642372131</v>
      </c>
      <c r="BG84" s="1">
        <v>111115</v>
      </c>
      <c r="BH84">
        <f t="shared" si="311"/>
        <v>1.5026171875000001</v>
      </c>
      <c r="BI84">
        <f t="shared" si="312"/>
        <v>3.4128554492949136E-3</v>
      </c>
      <c r="BJ84">
        <f t="shared" si="313"/>
        <v>304.05018463134763</v>
      </c>
      <c r="BK84">
        <f t="shared" si="314"/>
        <v>302.19954719543455</v>
      </c>
      <c r="BL84">
        <f t="shared" si="315"/>
        <v>272.04003298193129</v>
      </c>
      <c r="BM84">
        <f t="shared" si="316"/>
        <v>0.39592539947650546</v>
      </c>
      <c r="BN84">
        <f t="shared" si="317"/>
        <v>4.4857665727887976</v>
      </c>
      <c r="BO84">
        <f t="shared" si="318"/>
        <v>45.321468049925386</v>
      </c>
      <c r="BP84">
        <f t="shared" si="319"/>
        <v>16.620856935423433</v>
      </c>
      <c r="BQ84">
        <f t="shared" si="320"/>
        <v>29.974865913391113</v>
      </c>
      <c r="BR84">
        <f t="shared" si="321"/>
        <v>4.2543029085704491</v>
      </c>
      <c r="BS84">
        <f t="shared" si="322"/>
        <v>0.19773602130996007</v>
      </c>
      <c r="BT84">
        <f t="shared" si="323"/>
        <v>2.8406900194455522</v>
      </c>
      <c r="BU84">
        <f t="shared" si="324"/>
        <v>1.4136128891248969</v>
      </c>
      <c r="BV84">
        <f t="shared" si="325"/>
        <v>0.12396431759076063</v>
      </c>
      <c r="BW84">
        <f t="shared" si="326"/>
        <v>36.095481124173197</v>
      </c>
      <c r="BX84">
        <f t="shared" si="327"/>
        <v>0.62658806659690258</v>
      </c>
      <c r="BY84">
        <f t="shared" si="328"/>
        <v>62.727873540341484</v>
      </c>
      <c r="BZ84">
        <f t="shared" si="329"/>
        <v>578.33970628960935</v>
      </c>
      <c r="CA84">
        <f t="shared" si="330"/>
        <v>2.7469172727694727E-2</v>
      </c>
      <c r="CB84">
        <f t="shared" si="331"/>
        <v>0</v>
      </c>
      <c r="CC84">
        <f t="shared" si="332"/>
        <v>1487.8126060026641</v>
      </c>
      <c r="CD84">
        <f t="shared" si="333"/>
        <v>0</v>
      </c>
      <c r="CE84" t="e">
        <f t="shared" si="334"/>
        <v>#DIV/0!</v>
      </c>
      <c r="CF84" t="e">
        <f t="shared" si="335"/>
        <v>#DIV/0!</v>
      </c>
    </row>
    <row r="85" spans="1:84" x14ac:dyDescent="0.35">
      <c r="A85" t="s">
        <v>180</v>
      </c>
      <c r="B85" s="1">
        <v>83</v>
      </c>
      <c r="C85" s="1" t="s">
        <v>167</v>
      </c>
      <c r="D85" s="1">
        <v>21305.000030117109</v>
      </c>
      <c r="E85" s="1">
        <v>0</v>
      </c>
      <c r="F85">
        <f t="shared" si="294"/>
        <v>36.690240724979923</v>
      </c>
      <c r="G85">
        <f t="shared" si="295"/>
        <v>0.21440045867595656</v>
      </c>
      <c r="H85">
        <f t="shared" si="296"/>
        <v>574.95492646097034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t="e">
        <f t="shared" si="297"/>
        <v>#DIV/0!</v>
      </c>
      <c r="Q85" t="e">
        <f t="shared" si="298"/>
        <v>#DIV/0!</v>
      </c>
      <c r="R85" t="e">
        <f t="shared" si="299"/>
        <v>#DIV/0!</v>
      </c>
      <c r="S85" s="1">
        <v>-1</v>
      </c>
      <c r="T85" s="1">
        <v>0.87</v>
      </c>
      <c r="U85" s="1">
        <v>0.92</v>
      </c>
      <c r="V85" s="1">
        <v>10.110151290893555</v>
      </c>
      <c r="W85">
        <f t="shared" si="300"/>
        <v>0.87505507564544682</v>
      </c>
      <c r="X85">
        <f t="shared" si="301"/>
        <v>2.5318422012101025E-2</v>
      </c>
      <c r="Y85" t="e">
        <f t="shared" si="302"/>
        <v>#DIV/0!</v>
      </c>
      <c r="Z85" t="e">
        <f t="shared" si="303"/>
        <v>#DIV/0!</v>
      </c>
      <c r="AA85" t="e">
        <f t="shared" si="304"/>
        <v>#DIV/0!</v>
      </c>
      <c r="AB85" s="1">
        <v>0</v>
      </c>
      <c r="AC85" s="1">
        <v>0.5</v>
      </c>
      <c r="AD85" t="e">
        <f t="shared" si="305"/>
        <v>#DIV/0!</v>
      </c>
      <c r="AE85">
        <f t="shared" si="306"/>
        <v>3.4977566338633608</v>
      </c>
      <c r="AF85">
        <f t="shared" si="307"/>
        <v>1.5914969031058184</v>
      </c>
      <c r="AG85">
        <f t="shared" si="308"/>
        <v>30.657581329345703</v>
      </c>
      <c r="AH85" s="1">
        <v>2</v>
      </c>
      <c r="AI85">
        <f t="shared" si="309"/>
        <v>4.644859790802002</v>
      </c>
      <c r="AJ85" s="1">
        <v>1</v>
      </c>
      <c r="AK85">
        <f t="shared" si="310"/>
        <v>9.2897195816040039</v>
      </c>
      <c r="AL85" s="1">
        <v>28.942373275756836</v>
      </c>
      <c r="AM85" s="3">
        <v>30.657581329345703</v>
      </c>
      <c r="AN85" s="1">
        <v>28.030708312988281</v>
      </c>
      <c r="AO85" s="1">
        <v>899.90081787109375</v>
      </c>
      <c r="AP85" s="1">
        <v>873.45013427734375</v>
      </c>
      <c r="AQ85" s="1">
        <v>26.355949401855469</v>
      </c>
      <c r="AR85" s="1">
        <v>28.617105484008789</v>
      </c>
      <c r="AS85" s="1">
        <v>65.08099365234375</v>
      </c>
      <c r="AT85" s="1">
        <v>70.665451049804688</v>
      </c>
      <c r="AU85" s="1">
        <v>300.52423095703125</v>
      </c>
      <c r="AV85" s="1">
        <v>1701.2059326171875</v>
      </c>
      <c r="AW85" s="1">
        <v>0.12148977071046829</v>
      </c>
      <c r="AX85" s="1">
        <v>98.980911254882813</v>
      </c>
      <c r="AY85" s="1">
        <v>1.5674121379852295</v>
      </c>
      <c r="AZ85" s="1">
        <v>-0.17917665839195251</v>
      </c>
      <c r="BA85" s="1">
        <v>1</v>
      </c>
      <c r="BB85" s="1">
        <v>-1.355140209197998</v>
      </c>
      <c r="BC85" s="1">
        <v>7.355140209197998</v>
      </c>
      <c r="BD85" s="1">
        <v>1</v>
      </c>
      <c r="BE85" s="1">
        <v>0</v>
      </c>
      <c r="BF85" s="1">
        <v>0.15999999642372131</v>
      </c>
      <c r="BG85" s="1">
        <v>111115</v>
      </c>
      <c r="BH85">
        <f t="shared" si="311"/>
        <v>1.5026211547851562</v>
      </c>
      <c r="BI85">
        <f t="shared" si="312"/>
        <v>3.497756633863361E-3</v>
      </c>
      <c r="BJ85">
        <f t="shared" si="313"/>
        <v>303.80758132934568</v>
      </c>
      <c r="BK85">
        <f t="shared" si="314"/>
        <v>302.09237327575681</v>
      </c>
      <c r="BL85">
        <f t="shared" si="315"/>
        <v>272.19294313476348</v>
      </c>
      <c r="BM85">
        <f t="shared" si="316"/>
        <v>0.38827614972191166</v>
      </c>
      <c r="BN85">
        <f t="shared" si="317"/>
        <v>4.4240440813901127</v>
      </c>
      <c r="BO85">
        <f t="shared" si="318"/>
        <v>44.695932026710558</v>
      </c>
      <c r="BP85">
        <f t="shared" si="319"/>
        <v>16.078826542701769</v>
      </c>
      <c r="BQ85">
        <f t="shared" si="320"/>
        <v>29.79997730255127</v>
      </c>
      <c r="BR85">
        <f t="shared" si="321"/>
        <v>4.2117452397195034</v>
      </c>
      <c r="BS85">
        <f t="shared" si="322"/>
        <v>0.20956386607341757</v>
      </c>
      <c r="BT85">
        <f t="shared" si="323"/>
        <v>2.8325471782842944</v>
      </c>
      <c r="BU85">
        <f t="shared" si="324"/>
        <v>1.3791980614352091</v>
      </c>
      <c r="BV85">
        <f t="shared" si="325"/>
        <v>0.13140353313132069</v>
      </c>
      <c r="BW85">
        <f t="shared" si="326"/>
        <v>56.90956255159098</v>
      </c>
      <c r="BX85">
        <f t="shared" si="327"/>
        <v>0.65825729929810373</v>
      </c>
      <c r="BY85">
        <f t="shared" si="328"/>
        <v>63.49974648054053</v>
      </c>
      <c r="BZ85">
        <f t="shared" si="329"/>
        <v>868.11823759912659</v>
      </c>
      <c r="CA85">
        <f t="shared" si="330"/>
        <v>2.6837599804257043E-2</v>
      </c>
      <c r="CB85">
        <f t="shared" si="331"/>
        <v>0</v>
      </c>
      <c r="CC85">
        <f t="shared" si="332"/>
        <v>1488.6488860548159</v>
      </c>
      <c r="CD85">
        <f t="shared" si="333"/>
        <v>0</v>
      </c>
      <c r="CE85" t="e">
        <f t="shared" si="334"/>
        <v>#DIV/0!</v>
      </c>
      <c r="CF85" t="e">
        <f t="shared" si="335"/>
        <v>#DIV/0!</v>
      </c>
    </row>
    <row r="86" spans="1:84" x14ac:dyDescent="0.35">
      <c r="A86" t="s">
        <v>180</v>
      </c>
      <c r="B86" s="1">
        <v>84</v>
      </c>
      <c r="C86" s="1" t="s">
        <v>168</v>
      </c>
      <c r="D86" s="1">
        <v>21459.000030117109</v>
      </c>
      <c r="E86" s="1">
        <v>0</v>
      </c>
      <c r="F86">
        <f t="shared" si="294"/>
        <v>42.279438390725616</v>
      </c>
      <c r="G86">
        <f t="shared" si="295"/>
        <v>0.21483368389317273</v>
      </c>
      <c r="H86">
        <f t="shared" si="296"/>
        <v>822.16393302134247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t="e">
        <f t="shared" si="297"/>
        <v>#DIV/0!</v>
      </c>
      <c r="Q86" t="e">
        <f t="shared" si="298"/>
        <v>#DIV/0!</v>
      </c>
      <c r="R86" t="e">
        <f t="shared" si="299"/>
        <v>#DIV/0!</v>
      </c>
      <c r="S86" s="1">
        <v>-1</v>
      </c>
      <c r="T86" s="1">
        <v>0.87</v>
      </c>
      <c r="U86" s="1">
        <v>0.92</v>
      </c>
      <c r="V86" s="1">
        <v>10.110151290893555</v>
      </c>
      <c r="W86">
        <f t="shared" si="300"/>
        <v>0.87505507564544682</v>
      </c>
      <c r="X86">
        <f t="shared" si="301"/>
        <v>2.9063981665667562E-2</v>
      </c>
      <c r="Y86" t="e">
        <f t="shared" si="302"/>
        <v>#DIV/0!</v>
      </c>
      <c r="Z86" t="e">
        <f t="shared" si="303"/>
        <v>#DIV/0!</v>
      </c>
      <c r="AA86" t="e">
        <f t="shared" si="304"/>
        <v>#DIV/0!</v>
      </c>
      <c r="AB86" s="1">
        <v>0</v>
      </c>
      <c r="AC86" s="1">
        <v>0.5</v>
      </c>
      <c r="AD86" t="e">
        <f t="shared" si="305"/>
        <v>#DIV/0!</v>
      </c>
      <c r="AE86">
        <f t="shared" si="306"/>
        <v>3.4406986814446809</v>
      </c>
      <c r="AF86">
        <f t="shared" si="307"/>
        <v>1.5629206852901096</v>
      </c>
      <c r="AG86">
        <f t="shared" si="308"/>
        <v>30.491809844970703</v>
      </c>
      <c r="AH86" s="1">
        <v>2</v>
      </c>
      <c r="AI86">
        <f t="shared" si="309"/>
        <v>4.644859790802002</v>
      </c>
      <c r="AJ86" s="1">
        <v>1</v>
      </c>
      <c r="AK86">
        <f t="shared" si="310"/>
        <v>9.2897195816040039</v>
      </c>
      <c r="AL86" s="1">
        <v>28.895959854125977</v>
      </c>
      <c r="AM86" s="3">
        <v>30.491809844970703</v>
      </c>
      <c r="AN86" s="1">
        <v>28.039915084838867</v>
      </c>
      <c r="AO86" s="1">
        <v>1200.1168212890625</v>
      </c>
      <c r="AP86" s="1">
        <v>1169.30126953125</v>
      </c>
      <c r="AQ86" s="1">
        <v>26.259008407592773</v>
      </c>
      <c r="AR86" s="1">
        <v>28.483654022216797</v>
      </c>
      <c r="AS86" s="1">
        <v>65.018745422363281</v>
      </c>
      <c r="AT86" s="1">
        <v>70.526885986328125</v>
      </c>
      <c r="AU86" s="1">
        <v>300.51483154296875</v>
      </c>
      <c r="AV86" s="1">
        <v>1701.7318115234375</v>
      </c>
      <c r="AW86" s="1">
        <v>0.16881850361824036</v>
      </c>
      <c r="AX86" s="1">
        <v>98.982208251953125</v>
      </c>
      <c r="AY86" s="1">
        <v>0.41452518105506897</v>
      </c>
      <c r="AZ86" s="1">
        <v>-0.18817123770713806</v>
      </c>
      <c r="BA86" s="1">
        <v>1</v>
      </c>
      <c r="BB86" s="1">
        <v>-1.355140209197998</v>
      </c>
      <c r="BC86" s="1">
        <v>7.355140209197998</v>
      </c>
      <c r="BD86" s="1">
        <v>1</v>
      </c>
      <c r="BE86" s="1">
        <v>0</v>
      </c>
      <c r="BF86" s="1">
        <v>0.15999999642372131</v>
      </c>
      <c r="BG86" s="1">
        <v>111115</v>
      </c>
      <c r="BH86">
        <f t="shared" si="311"/>
        <v>1.5025741577148437</v>
      </c>
      <c r="BI86">
        <f t="shared" si="312"/>
        <v>3.4406986814446809E-3</v>
      </c>
      <c r="BJ86">
        <f t="shared" si="313"/>
        <v>303.64180984497068</v>
      </c>
      <c r="BK86">
        <f t="shared" si="314"/>
        <v>302.04595985412595</v>
      </c>
      <c r="BL86">
        <f t="shared" si="315"/>
        <v>272.27708375788279</v>
      </c>
      <c r="BM86">
        <f t="shared" si="316"/>
        <v>0.40445682785305215</v>
      </c>
      <c r="BN86">
        <f t="shared" si="317"/>
        <v>4.3822956594937548</v>
      </c>
      <c r="BO86">
        <f t="shared" si="318"/>
        <v>44.273569330145584</v>
      </c>
      <c r="BP86">
        <f t="shared" si="319"/>
        <v>15.789915307928787</v>
      </c>
      <c r="BQ86">
        <f t="shared" si="320"/>
        <v>29.69388484954834</v>
      </c>
      <c r="BR86">
        <f t="shared" si="321"/>
        <v>4.1861097654835593</v>
      </c>
      <c r="BS86">
        <f t="shared" si="322"/>
        <v>0.20997774690740661</v>
      </c>
      <c r="BT86">
        <f t="shared" si="323"/>
        <v>2.8193749742036451</v>
      </c>
      <c r="BU86">
        <f t="shared" si="324"/>
        <v>1.3667347912799142</v>
      </c>
      <c r="BV86">
        <f t="shared" si="325"/>
        <v>0.13166389619315413</v>
      </c>
      <c r="BW86">
        <f t="shared" si="326"/>
        <v>81.379601635563361</v>
      </c>
      <c r="BX86">
        <f t="shared" si="327"/>
        <v>0.70312412587299411</v>
      </c>
      <c r="BY86">
        <f t="shared" si="328"/>
        <v>63.825733877686154</v>
      </c>
      <c r="BZ86">
        <f t="shared" si="329"/>
        <v>1163.1571398483145</v>
      </c>
      <c r="CA86">
        <f t="shared" si="330"/>
        <v>2.3199927944184653E-2</v>
      </c>
      <c r="CB86">
        <f t="shared" si="331"/>
        <v>0</v>
      </c>
      <c r="CC86">
        <f t="shared" si="332"/>
        <v>1489.1090590609049</v>
      </c>
      <c r="CD86">
        <f t="shared" si="333"/>
        <v>0</v>
      </c>
      <c r="CE86" t="e">
        <f t="shared" si="334"/>
        <v>#DIV/0!</v>
      </c>
      <c r="CF86" t="e">
        <f t="shared" si="335"/>
        <v>#DIV/0!</v>
      </c>
    </row>
    <row r="87" spans="1:84" x14ac:dyDescent="0.35">
      <c r="A87" t="s">
        <v>180</v>
      </c>
      <c r="B87" s="1">
        <v>85</v>
      </c>
      <c r="C87" s="1" t="s">
        <v>169</v>
      </c>
      <c r="D87" s="1">
        <v>21620.000030117109</v>
      </c>
      <c r="E87" s="1">
        <v>0</v>
      </c>
      <c r="F87">
        <f t="shared" si="294"/>
        <v>46.378262867630411</v>
      </c>
      <c r="G87">
        <f t="shared" si="295"/>
        <v>0.20891390269948018</v>
      </c>
      <c r="H87">
        <f t="shared" si="296"/>
        <v>1263.7134425568759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t="e">
        <f t="shared" si="297"/>
        <v>#DIV/0!</v>
      </c>
      <c r="Q87" t="e">
        <f t="shared" si="298"/>
        <v>#DIV/0!</v>
      </c>
      <c r="R87" t="e">
        <f t="shared" si="299"/>
        <v>#DIV/0!</v>
      </c>
      <c r="S87" s="1">
        <v>-1</v>
      </c>
      <c r="T87" s="1">
        <v>0.87</v>
      </c>
      <c r="U87" s="1">
        <v>0.92</v>
      </c>
      <c r="V87" s="1">
        <v>10.110151290893555</v>
      </c>
      <c r="W87">
        <f t="shared" si="300"/>
        <v>0.87505507564544682</v>
      </c>
      <c r="X87">
        <f t="shared" si="301"/>
        <v>3.1851727802479864E-2</v>
      </c>
      <c r="Y87" t="e">
        <f t="shared" si="302"/>
        <v>#DIV/0!</v>
      </c>
      <c r="Z87" t="e">
        <f t="shared" si="303"/>
        <v>#DIV/0!</v>
      </c>
      <c r="AA87" t="e">
        <f t="shared" si="304"/>
        <v>#DIV/0!</v>
      </c>
      <c r="AB87" s="1">
        <v>0</v>
      </c>
      <c r="AC87" s="1">
        <v>0.5</v>
      </c>
      <c r="AD87" t="e">
        <f t="shared" si="305"/>
        <v>#DIV/0!</v>
      </c>
      <c r="AE87">
        <f t="shared" si="306"/>
        <v>3.4534852457361818</v>
      </c>
      <c r="AF87">
        <f t="shared" si="307"/>
        <v>1.6113641077279151</v>
      </c>
      <c r="AG87">
        <f t="shared" si="308"/>
        <v>30.751338958740234</v>
      </c>
      <c r="AH87" s="1">
        <v>2</v>
      </c>
      <c r="AI87">
        <f t="shared" si="309"/>
        <v>4.644859790802002</v>
      </c>
      <c r="AJ87" s="1">
        <v>1</v>
      </c>
      <c r="AK87">
        <f t="shared" si="310"/>
        <v>9.2897195816040039</v>
      </c>
      <c r="AL87" s="1">
        <v>29.052972793579102</v>
      </c>
      <c r="AM87" s="3">
        <v>30.751338958740234</v>
      </c>
      <c r="AN87" s="1">
        <v>28.046586990356445</v>
      </c>
      <c r="AO87" s="1">
        <v>1699.921630859375</v>
      </c>
      <c r="AP87" s="1">
        <v>1665.22802734375</v>
      </c>
      <c r="AQ87" s="1">
        <v>26.425519943237305</v>
      </c>
      <c r="AR87" s="1">
        <v>28.658058166503906</v>
      </c>
      <c r="AS87" s="1">
        <v>64.83538818359375</v>
      </c>
      <c r="AT87" s="1">
        <v>70.311164855957031</v>
      </c>
      <c r="AU87" s="1">
        <v>300.51132202148438</v>
      </c>
      <c r="AV87" s="1">
        <v>1699.8505859375</v>
      </c>
      <c r="AW87" s="1">
        <v>0.15688407421112061</v>
      </c>
      <c r="AX87" s="1">
        <v>98.975486755371094</v>
      </c>
      <c r="AY87" s="1">
        <v>-1.2251354455947876</v>
      </c>
      <c r="AZ87" s="1">
        <v>-0.19490866363048553</v>
      </c>
      <c r="BA87" s="1">
        <v>1</v>
      </c>
      <c r="BB87" s="1">
        <v>-1.355140209197998</v>
      </c>
      <c r="BC87" s="1">
        <v>7.355140209197998</v>
      </c>
      <c r="BD87" s="1">
        <v>1</v>
      </c>
      <c r="BE87" s="1">
        <v>0</v>
      </c>
      <c r="BF87" s="1">
        <v>0.15999999642372131</v>
      </c>
      <c r="BG87" s="1">
        <v>111115</v>
      </c>
      <c r="BH87">
        <f t="shared" si="311"/>
        <v>1.5025566101074217</v>
      </c>
      <c r="BI87">
        <f t="shared" si="312"/>
        <v>3.4534852457361819E-3</v>
      </c>
      <c r="BJ87">
        <f t="shared" si="313"/>
        <v>303.90133895874021</v>
      </c>
      <c r="BK87">
        <f t="shared" si="314"/>
        <v>302.20297279357908</v>
      </c>
      <c r="BL87">
        <f t="shared" si="315"/>
        <v>271.97608767086058</v>
      </c>
      <c r="BM87">
        <f t="shared" si="316"/>
        <v>0.3958999831652682</v>
      </c>
      <c r="BN87">
        <f t="shared" si="317"/>
        <v>4.447809364221377</v>
      </c>
      <c r="BO87">
        <f t="shared" si="318"/>
        <v>44.938494469995703</v>
      </c>
      <c r="BP87">
        <f t="shared" si="319"/>
        <v>16.280436303491797</v>
      </c>
      <c r="BQ87">
        <f t="shared" si="320"/>
        <v>29.902155876159668</v>
      </c>
      <c r="BR87">
        <f t="shared" si="321"/>
        <v>4.236564234591893</v>
      </c>
      <c r="BS87">
        <f t="shared" si="322"/>
        <v>0.20431902925655268</v>
      </c>
      <c r="BT87">
        <f t="shared" si="323"/>
        <v>2.8364452564934619</v>
      </c>
      <c r="BU87">
        <f t="shared" si="324"/>
        <v>1.4001189780984311</v>
      </c>
      <c r="BV87">
        <f t="shared" si="325"/>
        <v>0.12810441486427224</v>
      </c>
      <c r="BW87">
        <f t="shared" si="326"/>
        <v>125.07665309637248</v>
      </c>
      <c r="BX87">
        <f t="shared" si="327"/>
        <v>0.75888312099374111</v>
      </c>
      <c r="BY87">
        <f t="shared" si="328"/>
        <v>63.214916671962776</v>
      </c>
      <c r="BZ87">
        <f t="shared" si="329"/>
        <v>1658.4882485677269</v>
      </c>
      <c r="CA87">
        <f t="shared" si="330"/>
        <v>1.7677532687370847E-2</v>
      </c>
      <c r="CB87">
        <f t="shared" si="331"/>
        <v>0</v>
      </c>
      <c r="CC87">
        <f t="shared" si="332"/>
        <v>1487.4628830634961</v>
      </c>
      <c r="CD87">
        <f t="shared" si="333"/>
        <v>0</v>
      </c>
      <c r="CE87" t="e">
        <f t="shared" si="334"/>
        <v>#DIV/0!</v>
      </c>
      <c r="CF87" t="e">
        <f t="shared" si="335"/>
        <v>#DIV/0!</v>
      </c>
    </row>
    <row r="88" spans="1:84" x14ac:dyDescent="0.35">
      <c r="A88" t="s">
        <v>180</v>
      </c>
      <c r="B88" s="1">
        <v>86</v>
      </c>
      <c r="C88" s="1" t="s">
        <v>170</v>
      </c>
      <c r="D88" s="1">
        <v>21842.000030117109</v>
      </c>
      <c r="E88" s="1">
        <v>0</v>
      </c>
      <c r="F88">
        <f t="shared" si="294"/>
        <v>48.943991027629195</v>
      </c>
      <c r="G88">
        <f t="shared" si="295"/>
        <v>0.203220172535058</v>
      </c>
      <c r="H88">
        <f t="shared" si="296"/>
        <v>1520.7566322725947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t="e">
        <f t="shared" si="297"/>
        <v>#DIV/0!</v>
      </c>
      <c r="Q88" t="e">
        <f t="shared" si="298"/>
        <v>#DIV/0!</v>
      </c>
      <c r="R88" t="e">
        <f t="shared" si="299"/>
        <v>#DIV/0!</v>
      </c>
      <c r="S88" s="1">
        <v>-1</v>
      </c>
      <c r="T88" s="1">
        <v>0.87</v>
      </c>
      <c r="U88" s="1">
        <v>0.92</v>
      </c>
      <c r="V88" s="1">
        <v>10.110151290893555</v>
      </c>
      <c r="W88">
        <f t="shared" si="300"/>
        <v>0.87505507564544682</v>
      </c>
      <c r="X88">
        <f t="shared" si="301"/>
        <v>3.354288771672382E-2</v>
      </c>
      <c r="Y88" t="e">
        <f t="shared" si="302"/>
        <v>#DIV/0!</v>
      </c>
      <c r="Z88" t="e">
        <f t="shared" si="303"/>
        <v>#DIV/0!</v>
      </c>
      <c r="AA88" t="e">
        <f t="shared" si="304"/>
        <v>#DIV/0!</v>
      </c>
      <c r="AB88" s="1">
        <v>0</v>
      </c>
      <c r="AC88" s="1">
        <v>0.5</v>
      </c>
      <c r="AD88" t="e">
        <f t="shared" si="305"/>
        <v>#DIV/0!</v>
      </c>
      <c r="AE88">
        <f t="shared" si="306"/>
        <v>3.5541051781817234</v>
      </c>
      <c r="AF88">
        <f t="shared" si="307"/>
        <v>1.7025429030581729</v>
      </c>
      <c r="AG88">
        <f t="shared" si="308"/>
        <v>31.170736312866211</v>
      </c>
      <c r="AH88" s="1">
        <v>2</v>
      </c>
      <c r="AI88">
        <f t="shared" si="309"/>
        <v>4.644859790802002</v>
      </c>
      <c r="AJ88" s="1">
        <v>1</v>
      </c>
      <c r="AK88">
        <f t="shared" si="310"/>
        <v>9.2897195816040039</v>
      </c>
      <c r="AL88" s="1">
        <v>29.216287612915039</v>
      </c>
      <c r="AM88" s="3">
        <v>31.170736312866211</v>
      </c>
      <c r="AN88" s="1">
        <v>28.032947540283203</v>
      </c>
      <c r="AO88" s="1">
        <v>2000.1925048828125</v>
      </c>
      <c r="AP88" s="1">
        <v>1962.9765625</v>
      </c>
      <c r="AQ88" s="1">
        <v>26.529220581054688</v>
      </c>
      <c r="AR88" s="1">
        <v>28.826343536376953</v>
      </c>
      <c r="AS88" s="1">
        <v>64.472442626953125</v>
      </c>
      <c r="AT88" s="1">
        <v>70.056610107421875</v>
      </c>
      <c r="AU88" s="1">
        <v>300.51968383789063</v>
      </c>
      <c r="AV88" s="1">
        <v>1701.560546875</v>
      </c>
      <c r="AW88" s="1">
        <v>0.20902696251869202</v>
      </c>
      <c r="AX88" s="1">
        <v>98.969894409179688</v>
      </c>
      <c r="AY88" s="1">
        <v>-1.7665661573410034</v>
      </c>
      <c r="AZ88" s="1">
        <v>-0.17683948576450348</v>
      </c>
      <c r="BA88" s="1">
        <v>0.75</v>
      </c>
      <c r="BB88" s="1">
        <v>-1.355140209197998</v>
      </c>
      <c r="BC88" s="1">
        <v>7.355140209197998</v>
      </c>
      <c r="BD88" s="1">
        <v>1</v>
      </c>
      <c r="BE88" s="1">
        <v>0</v>
      </c>
      <c r="BF88" s="1">
        <v>0.15999999642372131</v>
      </c>
      <c r="BG88" s="1">
        <v>111115</v>
      </c>
      <c r="BH88">
        <f t="shared" si="311"/>
        <v>1.502598419189453</v>
      </c>
      <c r="BI88">
        <f t="shared" si="312"/>
        <v>3.5541051781817234E-3</v>
      </c>
      <c r="BJ88">
        <f t="shared" si="313"/>
        <v>304.32073631286619</v>
      </c>
      <c r="BK88">
        <f t="shared" si="314"/>
        <v>302.36628761291502</v>
      </c>
      <c r="BL88">
        <f t="shared" si="315"/>
        <v>272.24968141474528</v>
      </c>
      <c r="BM88">
        <f t="shared" si="316"/>
        <v>0.36671315931048593</v>
      </c>
      <c r="BN88">
        <f t="shared" si="317"/>
        <v>4.5554830790561391</v>
      </c>
      <c r="BO88">
        <f t="shared" si="318"/>
        <v>46.028977864945638</v>
      </c>
      <c r="BP88">
        <f t="shared" si="319"/>
        <v>17.202634328568685</v>
      </c>
      <c r="BQ88">
        <f t="shared" si="320"/>
        <v>30.193511962890625</v>
      </c>
      <c r="BR88">
        <f t="shared" si="321"/>
        <v>4.3080353781472018</v>
      </c>
      <c r="BS88">
        <f t="shared" si="322"/>
        <v>0.19886973530541352</v>
      </c>
      <c r="BT88">
        <f t="shared" si="323"/>
        <v>2.8529401759979662</v>
      </c>
      <c r="BU88">
        <f t="shared" si="324"/>
        <v>1.4550952021492356</v>
      </c>
      <c r="BV88">
        <f t="shared" si="325"/>
        <v>0.12467725751923794</v>
      </c>
      <c r="BW88">
        <f t="shared" si="326"/>
        <v>150.50912331807839</v>
      </c>
      <c r="BX88">
        <f t="shared" si="327"/>
        <v>0.77471970950880609</v>
      </c>
      <c r="BY88">
        <f t="shared" si="328"/>
        <v>62.004503035330671</v>
      </c>
      <c r="BZ88">
        <f t="shared" si="329"/>
        <v>1955.8639271500435</v>
      </c>
      <c r="CA88">
        <f t="shared" si="330"/>
        <v>1.5516150168257701E-2</v>
      </c>
      <c r="CB88">
        <f t="shared" si="331"/>
        <v>0</v>
      </c>
      <c r="CC88">
        <f t="shared" si="332"/>
        <v>1488.9591930610111</v>
      </c>
      <c r="CD88">
        <f t="shared" si="333"/>
        <v>0</v>
      </c>
      <c r="CE88" t="e">
        <f t="shared" si="334"/>
        <v>#DIV/0!</v>
      </c>
      <c r="CF88" t="e">
        <f t="shared" si="335"/>
        <v>#DIV/0!</v>
      </c>
    </row>
    <row r="89" spans="1:84" x14ac:dyDescent="0.35">
      <c r="A89" t="s">
        <v>180</v>
      </c>
      <c r="B89" s="1">
        <v>87</v>
      </c>
      <c r="C89" s="1" t="s">
        <v>171</v>
      </c>
      <c r="D89" s="1">
        <v>22001.000030117109</v>
      </c>
      <c r="E89" s="1">
        <v>0</v>
      </c>
      <c r="F89">
        <f t="shared" si="294"/>
        <v>16.911953412160873</v>
      </c>
      <c r="G89">
        <f t="shared" si="295"/>
        <v>0.18527440627522285</v>
      </c>
      <c r="H89">
        <f t="shared" si="296"/>
        <v>230.53062228539889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t="e">
        <f t="shared" si="297"/>
        <v>#DIV/0!</v>
      </c>
      <c r="Q89" t="e">
        <f t="shared" si="298"/>
        <v>#DIV/0!</v>
      </c>
      <c r="R89" t="e">
        <f t="shared" si="299"/>
        <v>#DIV/0!</v>
      </c>
      <c r="S89" s="1">
        <v>-1</v>
      </c>
      <c r="T89" s="1">
        <v>0.87</v>
      </c>
      <c r="U89" s="1">
        <v>0.92</v>
      </c>
      <c r="V89" s="1">
        <v>10.110151290893555</v>
      </c>
      <c r="W89">
        <f t="shared" si="300"/>
        <v>0.87505507564544682</v>
      </c>
      <c r="X89">
        <f t="shared" si="301"/>
        <v>1.2031239786165396E-2</v>
      </c>
      <c r="Y89" t="e">
        <f t="shared" si="302"/>
        <v>#DIV/0!</v>
      </c>
      <c r="Z89" t="e">
        <f t="shared" si="303"/>
        <v>#DIV/0!</v>
      </c>
      <c r="AA89" t="e">
        <f t="shared" si="304"/>
        <v>#DIV/0!</v>
      </c>
      <c r="AB89" s="1">
        <v>0</v>
      </c>
      <c r="AC89" s="1">
        <v>0.5</v>
      </c>
      <c r="AD89" t="e">
        <f t="shared" si="305"/>
        <v>#DIV/0!</v>
      </c>
      <c r="AE89">
        <f t="shared" si="306"/>
        <v>3.168484821971846</v>
      </c>
      <c r="AF89">
        <f t="shared" si="307"/>
        <v>1.6630000105589504</v>
      </c>
      <c r="AG89">
        <f t="shared" si="308"/>
        <v>30.816793441772461</v>
      </c>
      <c r="AH89" s="1">
        <v>2</v>
      </c>
      <c r="AI89">
        <f t="shared" si="309"/>
        <v>4.644859790802002</v>
      </c>
      <c r="AJ89" s="1">
        <v>1</v>
      </c>
      <c r="AK89">
        <f t="shared" si="310"/>
        <v>9.2897195816040039</v>
      </c>
      <c r="AL89" s="1">
        <v>28.927978515625</v>
      </c>
      <c r="AM89" s="3">
        <v>30.816793441772461</v>
      </c>
      <c r="AN89" s="1">
        <v>28.030920028686523</v>
      </c>
      <c r="AO89" s="1">
        <v>399.74832153320313</v>
      </c>
      <c r="AP89" s="1">
        <v>387.6759033203125</v>
      </c>
      <c r="AQ89" s="1">
        <v>26.256132125854492</v>
      </c>
      <c r="AR89" s="1">
        <v>28.305082321166992</v>
      </c>
      <c r="AS89" s="1">
        <v>64.885604858398438</v>
      </c>
      <c r="AT89" s="1">
        <v>69.950920104980469</v>
      </c>
      <c r="AU89" s="1">
        <v>300.52468872070313</v>
      </c>
      <c r="AV89" s="1">
        <v>1701.36376953125</v>
      </c>
      <c r="AW89" s="1">
        <v>0.10199160873889923</v>
      </c>
      <c r="AX89" s="1">
        <v>98.973968505859375</v>
      </c>
      <c r="AY89" s="1">
        <v>1.5847567319869995</v>
      </c>
      <c r="AZ89" s="1">
        <v>-0.18016275763511658</v>
      </c>
      <c r="BA89" s="1">
        <v>1</v>
      </c>
      <c r="BB89" s="1">
        <v>-1.355140209197998</v>
      </c>
      <c r="BC89" s="1">
        <v>7.355140209197998</v>
      </c>
      <c r="BD89" s="1">
        <v>1</v>
      </c>
      <c r="BE89" s="1">
        <v>0</v>
      </c>
      <c r="BF89" s="1">
        <v>0.15999999642372131</v>
      </c>
      <c r="BG89" s="1">
        <v>111115</v>
      </c>
      <c r="BH89">
        <f t="shared" si="311"/>
        <v>1.5026234436035155</v>
      </c>
      <c r="BI89">
        <f t="shared" si="312"/>
        <v>3.1684848219718461E-3</v>
      </c>
      <c r="BJ89">
        <f t="shared" si="313"/>
        <v>303.96679344177244</v>
      </c>
      <c r="BK89">
        <f t="shared" si="314"/>
        <v>302.07797851562498</v>
      </c>
      <c r="BL89">
        <f t="shared" si="315"/>
        <v>272.21819704044901</v>
      </c>
      <c r="BM89">
        <f t="shared" si="316"/>
        <v>0.43787749287368122</v>
      </c>
      <c r="BN89">
        <f t="shared" si="317"/>
        <v>4.4644663367698891</v>
      </c>
      <c r="BO89">
        <f t="shared" si="318"/>
        <v>45.107480322016066</v>
      </c>
      <c r="BP89">
        <f t="shared" si="319"/>
        <v>16.802398000849074</v>
      </c>
      <c r="BQ89">
        <f t="shared" si="320"/>
        <v>29.87238597869873</v>
      </c>
      <c r="BR89">
        <f t="shared" si="321"/>
        <v>4.2293200546873333</v>
      </c>
      <c r="BS89">
        <f t="shared" si="322"/>
        <v>0.18165154322490867</v>
      </c>
      <c r="BT89">
        <f t="shared" si="323"/>
        <v>2.8014663262109387</v>
      </c>
      <c r="BU89">
        <f t="shared" si="324"/>
        <v>1.4278537284763946</v>
      </c>
      <c r="BV89">
        <f t="shared" si="325"/>
        <v>0.11385224100237987</v>
      </c>
      <c r="BW89">
        <f t="shared" si="326"/>
        <v>22.816530549711235</v>
      </c>
      <c r="BX89">
        <f t="shared" si="327"/>
        <v>0.59464779809883039</v>
      </c>
      <c r="BY89">
        <f t="shared" si="328"/>
        <v>62.087045251592428</v>
      </c>
      <c r="BZ89">
        <f t="shared" si="329"/>
        <v>385.21822557171515</v>
      </c>
      <c r="CA89">
        <f t="shared" si="330"/>
        <v>2.7257620410750184E-2</v>
      </c>
      <c r="CB89">
        <f t="shared" si="331"/>
        <v>0</v>
      </c>
      <c r="CC89">
        <f t="shared" si="332"/>
        <v>1488.7870020475905</v>
      </c>
      <c r="CD89">
        <f t="shared" si="333"/>
        <v>0</v>
      </c>
      <c r="CE89" t="e">
        <f t="shared" si="334"/>
        <v>#DIV/0!</v>
      </c>
      <c r="CF89" t="e">
        <f t="shared" si="335"/>
        <v>#DIV/0!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16-06-30-bern1_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Riley</dc:creator>
  <cp:lastModifiedBy>PengFu</cp:lastModifiedBy>
  <dcterms:created xsi:type="dcterms:W3CDTF">2016-07-06T20:25:28Z</dcterms:created>
  <dcterms:modified xsi:type="dcterms:W3CDTF">2022-10-21T18:31:10Z</dcterms:modified>
</cp:coreProperties>
</file>