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F2CAF7E2-F41E-4C88-ADE4-59204C91BED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16-06-30-bern2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AA3" i="1"/>
  <c r="CG3" i="1" s="1"/>
  <c r="AC3" i="1"/>
  <c r="AD3" i="1"/>
  <c r="AE3" i="1"/>
  <c r="AM3" i="1"/>
  <c r="AO3" i="1" s="1"/>
  <c r="BL3" i="1"/>
  <c r="J3" i="1" s="1"/>
  <c r="BN3" i="1"/>
  <c r="BO3" i="1"/>
  <c r="BP3" i="1"/>
  <c r="BU3" i="1"/>
  <c r="BV3" i="1" s="1"/>
  <c r="BX3" i="1"/>
  <c r="CF3" i="1"/>
  <c r="T3" i="1" s="1"/>
  <c r="CH3" i="1"/>
  <c r="U3" i="1" s="1"/>
  <c r="CI3" i="1"/>
  <c r="CJ3" i="1"/>
  <c r="V4" i="1"/>
  <c r="AA4" i="1"/>
  <c r="CG4" i="1" s="1"/>
  <c r="AC4" i="1"/>
  <c r="AD4" i="1"/>
  <c r="AE4" i="1"/>
  <c r="AM4" i="1"/>
  <c r="AO4" i="1" s="1"/>
  <c r="BL4" i="1"/>
  <c r="BN4" i="1"/>
  <c r="BO4" i="1"/>
  <c r="BP4" i="1"/>
  <c r="BU4" i="1"/>
  <c r="BV4" i="1" s="1"/>
  <c r="BX4" i="1"/>
  <c r="CF4" i="1"/>
  <c r="T4" i="1" s="1"/>
  <c r="CH4" i="1"/>
  <c r="U4" i="1" s="1"/>
  <c r="CI4" i="1"/>
  <c r="CJ4" i="1"/>
  <c r="V5" i="1"/>
  <c r="AA5" i="1"/>
  <c r="CG5" i="1" s="1"/>
  <c r="AC5" i="1"/>
  <c r="AD5" i="1"/>
  <c r="AE5" i="1"/>
  <c r="AM5" i="1"/>
  <c r="AO5" i="1" s="1"/>
  <c r="BL5" i="1"/>
  <c r="J5" i="1" s="1"/>
  <c r="BN5" i="1"/>
  <c r="BO5" i="1"/>
  <c r="BP5" i="1"/>
  <c r="BU5" i="1"/>
  <c r="BV5" i="1" s="1"/>
  <c r="BX5" i="1"/>
  <c r="CF5" i="1"/>
  <c r="T5" i="1" s="1"/>
  <c r="CH5" i="1"/>
  <c r="U5" i="1" s="1"/>
  <c r="CI5" i="1"/>
  <c r="CJ5" i="1"/>
  <c r="V6" i="1"/>
  <c r="AA6" i="1"/>
  <c r="CG6" i="1" s="1"/>
  <c r="AC6" i="1"/>
  <c r="AD6" i="1"/>
  <c r="AE6" i="1"/>
  <c r="AM6" i="1"/>
  <c r="AO6" i="1" s="1"/>
  <c r="BL6" i="1"/>
  <c r="BN6" i="1"/>
  <c r="BO6" i="1"/>
  <c r="BP6" i="1"/>
  <c r="BU6" i="1"/>
  <c r="BV6" i="1" s="1"/>
  <c r="BX6" i="1"/>
  <c r="CF6" i="1"/>
  <c r="T6" i="1" s="1"/>
  <c r="CH6" i="1"/>
  <c r="U6" i="1" s="1"/>
  <c r="CI6" i="1"/>
  <c r="CJ6" i="1"/>
  <c r="V7" i="1"/>
  <c r="AA7" i="1"/>
  <c r="CG7" i="1" s="1"/>
  <c r="AC7" i="1"/>
  <c r="AD7" i="1"/>
  <c r="AE7" i="1"/>
  <c r="AM7" i="1"/>
  <c r="AO7" i="1" s="1"/>
  <c r="BL7" i="1"/>
  <c r="J7" i="1" s="1"/>
  <c r="BN7" i="1"/>
  <c r="BO7" i="1"/>
  <c r="BP7" i="1"/>
  <c r="BU7" i="1"/>
  <c r="BV7" i="1" s="1"/>
  <c r="BX7" i="1"/>
  <c r="CF7" i="1"/>
  <c r="T7" i="1" s="1"/>
  <c r="CH7" i="1"/>
  <c r="U7" i="1" s="1"/>
  <c r="CI7" i="1"/>
  <c r="CJ7" i="1"/>
  <c r="V8" i="1"/>
  <c r="AA8" i="1"/>
  <c r="CG8" i="1" s="1"/>
  <c r="AC8" i="1"/>
  <c r="AD8" i="1"/>
  <c r="AE8" i="1"/>
  <c r="AM8" i="1"/>
  <c r="AO8" i="1" s="1"/>
  <c r="BL8" i="1"/>
  <c r="BN8" i="1"/>
  <c r="BO8" i="1"/>
  <c r="BP8" i="1"/>
  <c r="BU8" i="1"/>
  <c r="BV8" i="1" s="1"/>
  <c r="BX8" i="1"/>
  <c r="CF8" i="1"/>
  <c r="T8" i="1" s="1"/>
  <c r="CH8" i="1"/>
  <c r="U8" i="1" s="1"/>
  <c r="CI8" i="1"/>
  <c r="CJ8" i="1"/>
  <c r="V9" i="1"/>
  <c r="AA9" i="1"/>
  <c r="CG9" i="1" s="1"/>
  <c r="AC9" i="1"/>
  <c r="AD9" i="1"/>
  <c r="AE9" i="1"/>
  <c r="AM9" i="1"/>
  <c r="AO9" i="1" s="1"/>
  <c r="BL9" i="1"/>
  <c r="J9" i="1" s="1"/>
  <c r="BN9" i="1"/>
  <c r="BO9" i="1"/>
  <c r="BP9" i="1"/>
  <c r="BU9" i="1"/>
  <c r="BV9" i="1" s="1"/>
  <c r="BX9" i="1"/>
  <c r="CF9" i="1"/>
  <c r="T9" i="1" s="1"/>
  <c r="CH9" i="1"/>
  <c r="U9" i="1" s="1"/>
  <c r="CI9" i="1"/>
  <c r="CJ9" i="1"/>
  <c r="V10" i="1"/>
  <c r="AA10" i="1"/>
  <c r="CG10" i="1" s="1"/>
  <c r="AC10" i="1"/>
  <c r="AD10" i="1"/>
  <c r="AE10" i="1"/>
  <c r="AM10" i="1"/>
  <c r="AO10" i="1" s="1"/>
  <c r="BL10" i="1"/>
  <c r="BN10" i="1"/>
  <c r="BO10" i="1"/>
  <c r="BP10" i="1"/>
  <c r="BU10" i="1"/>
  <c r="BV10" i="1" s="1"/>
  <c r="BX10" i="1"/>
  <c r="CF10" i="1"/>
  <c r="T10" i="1" s="1"/>
  <c r="CH10" i="1"/>
  <c r="U10" i="1" s="1"/>
  <c r="CI10" i="1"/>
  <c r="CJ10" i="1"/>
  <c r="V11" i="1"/>
  <c r="AA11" i="1"/>
  <c r="CG11" i="1" s="1"/>
  <c r="AC11" i="1"/>
  <c r="AD11" i="1"/>
  <c r="AE11" i="1"/>
  <c r="AM11" i="1"/>
  <c r="AO11" i="1" s="1"/>
  <c r="BL11" i="1"/>
  <c r="J11" i="1" s="1"/>
  <c r="BN11" i="1"/>
  <c r="BO11" i="1"/>
  <c r="BP11" i="1"/>
  <c r="BU11" i="1"/>
  <c r="BV11" i="1" s="1"/>
  <c r="BX11" i="1"/>
  <c r="CF11" i="1"/>
  <c r="T11" i="1" s="1"/>
  <c r="CH11" i="1"/>
  <c r="U11" i="1" s="1"/>
  <c r="CI11" i="1"/>
  <c r="CJ11" i="1"/>
  <c r="V12" i="1"/>
  <c r="AA12" i="1"/>
  <c r="CG12" i="1" s="1"/>
  <c r="AC12" i="1"/>
  <c r="AD12" i="1"/>
  <c r="AE12" i="1"/>
  <c r="AM12" i="1"/>
  <c r="AO12" i="1" s="1"/>
  <c r="BL12" i="1"/>
  <c r="BN12" i="1"/>
  <c r="BO12" i="1"/>
  <c r="BP12" i="1"/>
  <c r="BU12" i="1"/>
  <c r="BV12" i="1" s="1"/>
  <c r="BX12" i="1"/>
  <c r="CF12" i="1"/>
  <c r="T12" i="1" s="1"/>
  <c r="CH12" i="1"/>
  <c r="U12" i="1" s="1"/>
  <c r="CI12" i="1"/>
  <c r="CJ12" i="1"/>
  <c r="V13" i="1"/>
  <c r="AA13" i="1"/>
  <c r="CG13" i="1" s="1"/>
  <c r="AC13" i="1"/>
  <c r="AD13" i="1"/>
  <c r="AE13" i="1"/>
  <c r="AM13" i="1"/>
  <c r="AO13" i="1" s="1"/>
  <c r="BL13" i="1"/>
  <c r="BN13" i="1"/>
  <c r="BO13" i="1"/>
  <c r="BP13" i="1"/>
  <c r="BU13" i="1"/>
  <c r="BV13" i="1" s="1"/>
  <c r="BX13" i="1"/>
  <c r="CF13" i="1"/>
  <c r="T13" i="1" s="1"/>
  <c r="CH13" i="1"/>
  <c r="U13" i="1" s="1"/>
  <c r="CI13" i="1"/>
  <c r="CJ13" i="1"/>
  <c r="V14" i="1"/>
  <c r="AA14" i="1"/>
  <c r="CG14" i="1" s="1"/>
  <c r="AC14" i="1"/>
  <c r="AD14" i="1"/>
  <c r="AE14" i="1"/>
  <c r="AM14" i="1"/>
  <c r="AO14" i="1" s="1"/>
  <c r="BL14" i="1"/>
  <c r="BN14" i="1"/>
  <c r="BO14" i="1"/>
  <c r="BP14" i="1"/>
  <c r="BU14" i="1"/>
  <c r="BV14" i="1" s="1"/>
  <c r="BX14" i="1"/>
  <c r="CF14" i="1"/>
  <c r="T14" i="1" s="1"/>
  <c r="CH14" i="1"/>
  <c r="U14" i="1" s="1"/>
  <c r="CI14" i="1"/>
  <c r="CJ14" i="1"/>
  <c r="V15" i="1"/>
  <c r="AA15" i="1"/>
  <c r="CG15" i="1" s="1"/>
  <c r="AC15" i="1"/>
  <c r="AD15" i="1"/>
  <c r="AE15" i="1"/>
  <c r="AM15" i="1"/>
  <c r="AO15" i="1" s="1"/>
  <c r="BL15" i="1"/>
  <c r="J15" i="1" s="1"/>
  <c r="BN15" i="1"/>
  <c r="BO15" i="1"/>
  <c r="BP15" i="1"/>
  <c r="BU15" i="1"/>
  <c r="BV15" i="1" s="1"/>
  <c r="BX15" i="1"/>
  <c r="CF15" i="1"/>
  <c r="T15" i="1" s="1"/>
  <c r="CH15" i="1"/>
  <c r="U15" i="1" s="1"/>
  <c r="CI15" i="1"/>
  <c r="CJ15" i="1"/>
  <c r="V16" i="1"/>
  <c r="AA16" i="1"/>
  <c r="CG16" i="1" s="1"/>
  <c r="AC16" i="1"/>
  <c r="AD16" i="1"/>
  <c r="AE16" i="1"/>
  <c r="AM16" i="1"/>
  <c r="AO16" i="1" s="1"/>
  <c r="BL16" i="1"/>
  <c r="J16" i="1" s="1"/>
  <c r="BN16" i="1"/>
  <c r="BO16" i="1"/>
  <c r="BP16" i="1"/>
  <c r="BU16" i="1"/>
  <c r="BV16" i="1" s="1"/>
  <c r="BX16" i="1"/>
  <c r="CF16" i="1"/>
  <c r="T16" i="1" s="1"/>
  <c r="CH16" i="1"/>
  <c r="U16" i="1" s="1"/>
  <c r="CI16" i="1"/>
  <c r="CJ16" i="1"/>
  <c r="V17" i="1"/>
  <c r="AA17" i="1"/>
  <c r="CG17" i="1" s="1"/>
  <c r="AC17" i="1"/>
  <c r="AD17" i="1"/>
  <c r="AE17" i="1"/>
  <c r="AM17" i="1"/>
  <c r="AO17" i="1" s="1"/>
  <c r="BL17" i="1"/>
  <c r="J17" i="1" s="1"/>
  <c r="BN17" i="1"/>
  <c r="BO17" i="1"/>
  <c r="BP17" i="1"/>
  <c r="BU17" i="1"/>
  <c r="BV17" i="1" s="1"/>
  <c r="BX17" i="1"/>
  <c r="CF17" i="1"/>
  <c r="T17" i="1" s="1"/>
  <c r="CH17" i="1"/>
  <c r="U17" i="1" s="1"/>
  <c r="CI17" i="1"/>
  <c r="CJ17" i="1"/>
  <c r="V18" i="1"/>
  <c r="AA18" i="1"/>
  <c r="CG18" i="1" s="1"/>
  <c r="AC18" i="1"/>
  <c r="AD18" i="1"/>
  <c r="AE18" i="1"/>
  <c r="AM18" i="1"/>
  <c r="AO18" i="1" s="1"/>
  <c r="BL18" i="1"/>
  <c r="J18" i="1" s="1"/>
  <c r="BN18" i="1"/>
  <c r="BO18" i="1"/>
  <c r="BP18" i="1"/>
  <c r="BU18" i="1"/>
  <c r="BV18" i="1" s="1"/>
  <c r="BX18" i="1"/>
  <c r="CF18" i="1"/>
  <c r="T18" i="1" s="1"/>
  <c r="CH18" i="1"/>
  <c r="U18" i="1" s="1"/>
  <c r="CI18" i="1"/>
  <c r="CJ18" i="1"/>
  <c r="V19" i="1"/>
  <c r="AA19" i="1"/>
  <c r="CG19" i="1" s="1"/>
  <c r="AC19" i="1"/>
  <c r="AD19" i="1"/>
  <c r="AE19" i="1"/>
  <c r="AM19" i="1"/>
  <c r="AO19" i="1" s="1"/>
  <c r="BL19" i="1"/>
  <c r="J19" i="1" s="1"/>
  <c r="BN19" i="1"/>
  <c r="BO19" i="1"/>
  <c r="BP19" i="1"/>
  <c r="BU19" i="1"/>
  <c r="BV19" i="1" s="1"/>
  <c r="BX19" i="1"/>
  <c r="CF19" i="1"/>
  <c r="T19" i="1" s="1"/>
  <c r="CH19" i="1"/>
  <c r="U19" i="1" s="1"/>
  <c r="CI19" i="1"/>
  <c r="CJ19" i="1"/>
  <c r="V20" i="1"/>
  <c r="AA20" i="1"/>
  <c r="CG20" i="1" s="1"/>
  <c r="AC20" i="1"/>
  <c r="AD20" i="1"/>
  <c r="AE20" i="1"/>
  <c r="AM20" i="1"/>
  <c r="AO20" i="1" s="1"/>
  <c r="BL20" i="1"/>
  <c r="BM20" i="1" s="1"/>
  <c r="AI20" i="1" s="1"/>
  <c r="BN20" i="1"/>
  <c r="BO20" i="1"/>
  <c r="BP20" i="1"/>
  <c r="BU20" i="1"/>
  <c r="BV20" i="1" s="1"/>
  <c r="BX20" i="1"/>
  <c r="CF20" i="1"/>
  <c r="T20" i="1" s="1"/>
  <c r="CH20" i="1"/>
  <c r="U20" i="1" s="1"/>
  <c r="CI20" i="1"/>
  <c r="CJ20" i="1"/>
  <c r="V21" i="1"/>
  <c r="AA21" i="1"/>
  <c r="CG21" i="1" s="1"/>
  <c r="AC21" i="1"/>
  <c r="AD21" i="1"/>
  <c r="AE21" i="1"/>
  <c r="AM21" i="1"/>
  <c r="AO21" i="1" s="1"/>
  <c r="BL21" i="1"/>
  <c r="J21" i="1" s="1"/>
  <c r="BN21" i="1"/>
  <c r="BO21" i="1"/>
  <c r="BP21" i="1"/>
  <c r="BU21" i="1"/>
  <c r="BV21" i="1" s="1"/>
  <c r="BX21" i="1"/>
  <c r="CF21" i="1"/>
  <c r="T21" i="1" s="1"/>
  <c r="CH21" i="1"/>
  <c r="U21" i="1" s="1"/>
  <c r="CI21" i="1"/>
  <c r="CJ21" i="1"/>
  <c r="V22" i="1"/>
  <c r="AA22" i="1"/>
  <c r="CG22" i="1" s="1"/>
  <c r="AC22" i="1"/>
  <c r="AD22" i="1"/>
  <c r="AE22" i="1"/>
  <c r="AM22" i="1"/>
  <c r="AO22" i="1" s="1"/>
  <c r="BL22" i="1"/>
  <c r="BM22" i="1" s="1"/>
  <c r="BN22" i="1"/>
  <c r="BO22" i="1"/>
  <c r="BP22" i="1"/>
  <c r="BU22" i="1"/>
  <c r="BV22" i="1" s="1"/>
  <c r="BX22" i="1"/>
  <c r="CF22" i="1"/>
  <c r="T22" i="1" s="1"/>
  <c r="CH22" i="1"/>
  <c r="U22" i="1" s="1"/>
  <c r="CI22" i="1"/>
  <c r="CJ22" i="1"/>
  <c r="V23" i="1"/>
  <c r="AA23" i="1"/>
  <c r="CG23" i="1" s="1"/>
  <c r="AC23" i="1"/>
  <c r="AD23" i="1"/>
  <c r="AE23" i="1"/>
  <c r="AM23" i="1"/>
  <c r="AO23" i="1" s="1"/>
  <c r="BL23" i="1"/>
  <c r="BN23" i="1"/>
  <c r="BO23" i="1"/>
  <c r="BP23" i="1"/>
  <c r="BU23" i="1"/>
  <c r="BV23" i="1" s="1"/>
  <c r="BX23" i="1"/>
  <c r="CF23" i="1"/>
  <c r="T23" i="1" s="1"/>
  <c r="CH23" i="1"/>
  <c r="U23" i="1" s="1"/>
  <c r="CI23" i="1"/>
  <c r="CJ23" i="1"/>
  <c r="V24" i="1"/>
  <c r="AA24" i="1"/>
  <c r="CG24" i="1" s="1"/>
  <c r="AC24" i="1"/>
  <c r="AD24" i="1"/>
  <c r="AE24" i="1"/>
  <c r="AM24" i="1"/>
  <c r="AO24" i="1" s="1"/>
  <c r="BL24" i="1"/>
  <c r="BM24" i="1" s="1"/>
  <c r="AI24" i="1" s="1"/>
  <c r="BN24" i="1"/>
  <c r="BO24" i="1"/>
  <c r="BP24" i="1"/>
  <c r="BU24" i="1"/>
  <c r="BV24" i="1" s="1"/>
  <c r="BX24" i="1"/>
  <c r="CF24" i="1"/>
  <c r="T24" i="1" s="1"/>
  <c r="CH24" i="1"/>
  <c r="U24" i="1" s="1"/>
  <c r="CI24" i="1"/>
  <c r="CJ24" i="1"/>
  <c r="V25" i="1"/>
  <c r="AA25" i="1"/>
  <c r="CG25" i="1" s="1"/>
  <c r="AC25" i="1"/>
  <c r="AD25" i="1"/>
  <c r="AE25" i="1"/>
  <c r="AM25" i="1"/>
  <c r="AO25" i="1" s="1"/>
  <c r="BL25" i="1"/>
  <c r="BM25" i="1" s="1"/>
  <c r="AI25" i="1" s="1"/>
  <c r="BN25" i="1"/>
  <c r="BO25" i="1"/>
  <c r="BP25" i="1"/>
  <c r="BU25" i="1"/>
  <c r="BV25" i="1" s="1"/>
  <c r="BX25" i="1"/>
  <c r="CF25" i="1"/>
  <c r="T25" i="1" s="1"/>
  <c r="CH25" i="1"/>
  <c r="U25" i="1" s="1"/>
  <c r="CI25" i="1"/>
  <c r="CJ25" i="1"/>
  <c r="V26" i="1"/>
  <c r="AA26" i="1"/>
  <c r="CG26" i="1" s="1"/>
  <c r="AC26" i="1"/>
  <c r="AD26" i="1"/>
  <c r="AE26" i="1"/>
  <c r="AM26" i="1"/>
  <c r="AO26" i="1" s="1"/>
  <c r="BL26" i="1"/>
  <c r="J26" i="1" s="1"/>
  <c r="BN26" i="1"/>
  <c r="BO26" i="1"/>
  <c r="BP26" i="1"/>
  <c r="BU26" i="1"/>
  <c r="BV26" i="1" s="1"/>
  <c r="BX26" i="1"/>
  <c r="CF26" i="1"/>
  <c r="T26" i="1" s="1"/>
  <c r="CH26" i="1"/>
  <c r="U26" i="1" s="1"/>
  <c r="CI26" i="1"/>
  <c r="CJ26" i="1"/>
  <c r="V27" i="1"/>
  <c r="AA27" i="1"/>
  <c r="CG27" i="1" s="1"/>
  <c r="AC27" i="1"/>
  <c r="AD27" i="1"/>
  <c r="AE27" i="1"/>
  <c r="AM27" i="1"/>
  <c r="AO27" i="1" s="1"/>
  <c r="BL27" i="1"/>
  <c r="BM27" i="1" s="1"/>
  <c r="BN27" i="1"/>
  <c r="BO27" i="1"/>
  <c r="BP27" i="1"/>
  <c r="BU27" i="1"/>
  <c r="BV27" i="1" s="1"/>
  <c r="BX27" i="1"/>
  <c r="CF27" i="1"/>
  <c r="T27" i="1" s="1"/>
  <c r="CH27" i="1"/>
  <c r="U27" i="1" s="1"/>
  <c r="CI27" i="1"/>
  <c r="CJ27" i="1"/>
  <c r="V28" i="1"/>
  <c r="AA28" i="1"/>
  <c r="AC28" i="1"/>
  <c r="AD28" i="1"/>
  <c r="AE28" i="1"/>
  <c r="AM28" i="1"/>
  <c r="AO28" i="1" s="1"/>
  <c r="BL28" i="1"/>
  <c r="J28" i="1" s="1"/>
  <c r="BN28" i="1"/>
  <c r="BO28" i="1"/>
  <c r="BP28" i="1"/>
  <c r="BU28" i="1"/>
  <c r="BV28" i="1" s="1"/>
  <c r="BX28" i="1"/>
  <c r="CF28" i="1"/>
  <c r="T28" i="1" s="1"/>
  <c r="CH28" i="1"/>
  <c r="U28" i="1" s="1"/>
  <c r="CI28" i="1"/>
  <c r="CJ28" i="1"/>
  <c r="V29" i="1"/>
  <c r="AA29" i="1"/>
  <c r="CG29" i="1" s="1"/>
  <c r="AC29" i="1"/>
  <c r="AD29" i="1"/>
  <c r="AE29" i="1"/>
  <c r="AM29" i="1"/>
  <c r="AO29" i="1" s="1"/>
  <c r="BL29" i="1"/>
  <c r="J29" i="1" s="1"/>
  <c r="BN29" i="1"/>
  <c r="BO29" i="1"/>
  <c r="BP29" i="1"/>
  <c r="BU29" i="1"/>
  <c r="BV29" i="1" s="1"/>
  <c r="BX29" i="1"/>
  <c r="CF29" i="1"/>
  <c r="T29" i="1" s="1"/>
  <c r="CH29" i="1"/>
  <c r="U29" i="1" s="1"/>
  <c r="CI29" i="1"/>
  <c r="CJ29" i="1"/>
  <c r="V30" i="1"/>
  <c r="AA30" i="1"/>
  <c r="CG30" i="1" s="1"/>
  <c r="AC30" i="1"/>
  <c r="AD30" i="1"/>
  <c r="AE30" i="1"/>
  <c r="AM30" i="1"/>
  <c r="AO30" i="1" s="1"/>
  <c r="BL30" i="1"/>
  <c r="J30" i="1" s="1"/>
  <c r="BN30" i="1"/>
  <c r="BO30" i="1"/>
  <c r="BP30" i="1"/>
  <c r="BU30" i="1"/>
  <c r="BV30" i="1" s="1"/>
  <c r="BX30" i="1"/>
  <c r="CF30" i="1"/>
  <c r="T30" i="1" s="1"/>
  <c r="CH30" i="1"/>
  <c r="U30" i="1" s="1"/>
  <c r="CI30" i="1"/>
  <c r="CJ30" i="1"/>
  <c r="V31" i="1"/>
  <c r="AA31" i="1"/>
  <c r="CG31" i="1" s="1"/>
  <c r="AC31" i="1"/>
  <c r="AD31" i="1"/>
  <c r="AE31" i="1"/>
  <c r="AM31" i="1"/>
  <c r="AO31" i="1" s="1"/>
  <c r="BL31" i="1"/>
  <c r="BN31" i="1"/>
  <c r="BO31" i="1"/>
  <c r="BP31" i="1"/>
  <c r="BU31" i="1"/>
  <c r="BV31" i="1" s="1"/>
  <c r="BX31" i="1"/>
  <c r="CF31" i="1"/>
  <c r="T31" i="1" s="1"/>
  <c r="CH31" i="1"/>
  <c r="U31" i="1" s="1"/>
  <c r="CI31" i="1"/>
  <c r="CJ31" i="1"/>
  <c r="V32" i="1"/>
  <c r="AA32" i="1"/>
  <c r="AC32" i="1"/>
  <c r="AD32" i="1"/>
  <c r="AE32" i="1"/>
  <c r="AM32" i="1"/>
  <c r="AO32" i="1" s="1"/>
  <c r="BL32" i="1"/>
  <c r="J32" i="1" s="1"/>
  <c r="BN32" i="1"/>
  <c r="BO32" i="1"/>
  <c r="BP32" i="1"/>
  <c r="BU32" i="1"/>
  <c r="BV32" i="1" s="1"/>
  <c r="BX32" i="1"/>
  <c r="CF32" i="1"/>
  <c r="T32" i="1" s="1"/>
  <c r="CH32" i="1"/>
  <c r="U32" i="1" s="1"/>
  <c r="CI32" i="1"/>
  <c r="CJ32" i="1"/>
  <c r="V33" i="1"/>
  <c r="AA33" i="1"/>
  <c r="CG33" i="1" s="1"/>
  <c r="AC33" i="1"/>
  <c r="AD33" i="1"/>
  <c r="AE33" i="1"/>
  <c r="AM33" i="1"/>
  <c r="AO33" i="1" s="1"/>
  <c r="BL33" i="1"/>
  <c r="J33" i="1" s="1"/>
  <c r="BN33" i="1"/>
  <c r="BO33" i="1"/>
  <c r="BP33" i="1"/>
  <c r="BU33" i="1"/>
  <c r="BV33" i="1" s="1"/>
  <c r="BX33" i="1"/>
  <c r="CF33" i="1"/>
  <c r="T33" i="1" s="1"/>
  <c r="CH33" i="1"/>
  <c r="U33" i="1" s="1"/>
  <c r="CI33" i="1"/>
  <c r="CJ33" i="1"/>
  <c r="V34" i="1"/>
  <c r="AA34" i="1"/>
  <c r="CG34" i="1" s="1"/>
  <c r="AC34" i="1"/>
  <c r="AD34" i="1"/>
  <c r="AE34" i="1"/>
  <c r="AM34" i="1"/>
  <c r="AO34" i="1" s="1"/>
  <c r="BL34" i="1"/>
  <c r="J34" i="1" s="1"/>
  <c r="BN34" i="1"/>
  <c r="BO34" i="1"/>
  <c r="BP34" i="1"/>
  <c r="BU34" i="1"/>
  <c r="BV34" i="1" s="1"/>
  <c r="BX34" i="1"/>
  <c r="CF34" i="1"/>
  <c r="T34" i="1" s="1"/>
  <c r="CH34" i="1"/>
  <c r="U34" i="1" s="1"/>
  <c r="CI34" i="1"/>
  <c r="CJ34" i="1"/>
  <c r="V35" i="1"/>
  <c r="AA35" i="1"/>
  <c r="CG35" i="1" s="1"/>
  <c r="AC35" i="1"/>
  <c r="AD35" i="1"/>
  <c r="AE35" i="1"/>
  <c r="AM35" i="1"/>
  <c r="AO35" i="1" s="1"/>
  <c r="BL35" i="1"/>
  <c r="BN35" i="1"/>
  <c r="BO35" i="1"/>
  <c r="BP35" i="1"/>
  <c r="BU35" i="1"/>
  <c r="BV35" i="1" s="1"/>
  <c r="BX35" i="1"/>
  <c r="CF35" i="1"/>
  <c r="T35" i="1" s="1"/>
  <c r="CH35" i="1"/>
  <c r="U35" i="1" s="1"/>
  <c r="CI35" i="1"/>
  <c r="CJ35" i="1"/>
  <c r="V36" i="1"/>
  <c r="AA36" i="1"/>
  <c r="AC36" i="1"/>
  <c r="AD36" i="1"/>
  <c r="AE36" i="1"/>
  <c r="AM36" i="1"/>
  <c r="BL36" i="1"/>
  <c r="J36" i="1" s="1"/>
  <c r="BN36" i="1"/>
  <c r="BO36" i="1"/>
  <c r="BP36" i="1"/>
  <c r="BU36" i="1"/>
  <c r="BV36" i="1" s="1"/>
  <c r="BX36" i="1"/>
  <c r="CF36" i="1"/>
  <c r="T36" i="1" s="1"/>
  <c r="CH36" i="1"/>
  <c r="U36" i="1" s="1"/>
  <c r="CI36" i="1"/>
  <c r="CJ36" i="1"/>
  <c r="V37" i="1"/>
  <c r="AA37" i="1"/>
  <c r="CG37" i="1" s="1"/>
  <c r="AC37" i="1"/>
  <c r="AD37" i="1"/>
  <c r="AE37" i="1"/>
  <c r="AM37" i="1"/>
  <c r="AO37" i="1" s="1"/>
  <c r="BL37" i="1"/>
  <c r="J37" i="1" s="1"/>
  <c r="BN37" i="1"/>
  <c r="BO37" i="1"/>
  <c r="BP37" i="1"/>
  <c r="BU37" i="1"/>
  <c r="BV37" i="1" s="1"/>
  <c r="BX37" i="1"/>
  <c r="CF37" i="1"/>
  <c r="T37" i="1" s="1"/>
  <c r="CH37" i="1"/>
  <c r="U37" i="1" s="1"/>
  <c r="CI37" i="1"/>
  <c r="CJ37" i="1"/>
  <c r="V38" i="1"/>
  <c r="AA38" i="1"/>
  <c r="AC38" i="1"/>
  <c r="AD38" i="1"/>
  <c r="AE38" i="1"/>
  <c r="AM38" i="1"/>
  <c r="AO38" i="1" s="1"/>
  <c r="BL38" i="1"/>
  <c r="BM38" i="1" s="1"/>
  <c r="BN38" i="1"/>
  <c r="BO38" i="1"/>
  <c r="BP38" i="1"/>
  <c r="BU38" i="1"/>
  <c r="BV38" i="1" s="1"/>
  <c r="BX38" i="1"/>
  <c r="CF38" i="1"/>
  <c r="T38" i="1" s="1"/>
  <c r="CG38" i="1"/>
  <c r="CH38" i="1"/>
  <c r="U38" i="1" s="1"/>
  <c r="CI38" i="1"/>
  <c r="CJ38" i="1"/>
  <c r="V39" i="1"/>
  <c r="AA39" i="1"/>
  <c r="CG39" i="1" s="1"/>
  <c r="AC39" i="1"/>
  <c r="AD39" i="1"/>
  <c r="AE39" i="1"/>
  <c r="AM39" i="1"/>
  <c r="AO39" i="1" s="1"/>
  <c r="BL39" i="1"/>
  <c r="BN39" i="1"/>
  <c r="BO39" i="1"/>
  <c r="BP39" i="1"/>
  <c r="BU39" i="1"/>
  <c r="BV39" i="1" s="1"/>
  <c r="BX39" i="1"/>
  <c r="CF39" i="1"/>
  <c r="T39" i="1" s="1"/>
  <c r="CH39" i="1"/>
  <c r="U39" i="1" s="1"/>
  <c r="CI39" i="1"/>
  <c r="CJ39" i="1"/>
  <c r="V40" i="1"/>
  <c r="AA40" i="1"/>
  <c r="AC40" i="1"/>
  <c r="AD40" i="1"/>
  <c r="AE40" i="1"/>
  <c r="AM40" i="1"/>
  <c r="AO40" i="1" s="1"/>
  <c r="BL40" i="1"/>
  <c r="J40" i="1" s="1"/>
  <c r="BN40" i="1"/>
  <c r="BO40" i="1"/>
  <c r="BP40" i="1"/>
  <c r="BU40" i="1"/>
  <c r="BV40" i="1" s="1"/>
  <c r="BX40" i="1"/>
  <c r="CF40" i="1"/>
  <c r="T40" i="1" s="1"/>
  <c r="CH40" i="1"/>
  <c r="U40" i="1" s="1"/>
  <c r="CI40" i="1"/>
  <c r="CJ40" i="1"/>
  <c r="V41" i="1"/>
  <c r="AA41" i="1"/>
  <c r="CG41" i="1" s="1"/>
  <c r="AC41" i="1"/>
  <c r="AD41" i="1"/>
  <c r="AE41" i="1"/>
  <c r="AM41" i="1"/>
  <c r="AO41" i="1" s="1"/>
  <c r="BL41" i="1"/>
  <c r="BM41" i="1" s="1"/>
  <c r="AI41" i="1" s="1"/>
  <c r="BN41" i="1"/>
  <c r="BO41" i="1"/>
  <c r="BP41" i="1"/>
  <c r="BU41" i="1"/>
  <c r="BV41" i="1" s="1"/>
  <c r="BX41" i="1"/>
  <c r="CF41" i="1"/>
  <c r="T41" i="1" s="1"/>
  <c r="CH41" i="1"/>
  <c r="U41" i="1" s="1"/>
  <c r="CI41" i="1"/>
  <c r="CJ41" i="1"/>
  <c r="V42" i="1"/>
  <c r="AA42" i="1"/>
  <c r="AC42" i="1"/>
  <c r="AD42" i="1"/>
  <c r="AE42" i="1"/>
  <c r="AM42" i="1"/>
  <c r="AO42" i="1" s="1"/>
  <c r="BL42" i="1"/>
  <c r="J42" i="1" s="1"/>
  <c r="BN42" i="1"/>
  <c r="BO42" i="1"/>
  <c r="BP42" i="1"/>
  <c r="BU42" i="1"/>
  <c r="BV42" i="1" s="1"/>
  <c r="BX42" i="1"/>
  <c r="CF42" i="1"/>
  <c r="T42" i="1" s="1"/>
  <c r="CH42" i="1"/>
  <c r="U42" i="1" s="1"/>
  <c r="CI42" i="1"/>
  <c r="CJ42" i="1"/>
  <c r="V43" i="1"/>
  <c r="AA43" i="1"/>
  <c r="CG43" i="1" s="1"/>
  <c r="AC43" i="1"/>
  <c r="AD43" i="1"/>
  <c r="AE43" i="1"/>
  <c r="AM43" i="1"/>
  <c r="AO43" i="1" s="1"/>
  <c r="BL43" i="1"/>
  <c r="BM43" i="1" s="1"/>
  <c r="BN43" i="1"/>
  <c r="BO43" i="1"/>
  <c r="BP43" i="1"/>
  <c r="BU43" i="1"/>
  <c r="BV43" i="1" s="1"/>
  <c r="BX43" i="1"/>
  <c r="CF43" i="1"/>
  <c r="T43" i="1" s="1"/>
  <c r="CH43" i="1"/>
  <c r="U43" i="1" s="1"/>
  <c r="CI43" i="1"/>
  <c r="CJ43" i="1"/>
  <c r="V44" i="1"/>
  <c r="AA44" i="1"/>
  <c r="AC44" i="1"/>
  <c r="AD44" i="1"/>
  <c r="AE44" i="1"/>
  <c r="AM44" i="1"/>
  <c r="AO44" i="1" s="1"/>
  <c r="BL44" i="1"/>
  <c r="J44" i="1" s="1"/>
  <c r="BN44" i="1"/>
  <c r="BO44" i="1"/>
  <c r="BP44" i="1"/>
  <c r="BU44" i="1"/>
  <c r="BV44" i="1" s="1"/>
  <c r="BX44" i="1"/>
  <c r="CF44" i="1"/>
  <c r="T44" i="1" s="1"/>
  <c r="CH44" i="1"/>
  <c r="U44" i="1" s="1"/>
  <c r="CI44" i="1"/>
  <c r="CJ44" i="1"/>
  <c r="V45" i="1"/>
  <c r="AA45" i="1"/>
  <c r="CG45" i="1" s="1"/>
  <c r="AC45" i="1"/>
  <c r="AD45" i="1"/>
  <c r="AE45" i="1"/>
  <c r="AM45" i="1"/>
  <c r="AO45" i="1" s="1"/>
  <c r="BL45" i="1"/>
  <c r="BM45" i="1" s="1"/>
  <c r="BN45" i="1"/>
  <c r="BO45" i="1"/>
  <c r="BP45" i="1"/>
  <c r="BU45" i="1"/>
  <c r="BV45" i="1" s="1"/>
  <c r="BX45" i="1"/>
  <c r="CF45" i="1"/>
  <c r="T45" i="1" s="1"/>
  <c r="CH45" i="1"/>
  <c r="U45" i="1" s="1"/>
  <c r="CI45" i="1"/>
  <c r="CJ45" i="1"/>
  <c r="V46" i="1"/>
  <c r="AA46" i="1"/>
  <c r="AC46" i="1"/>
  <c r="AD46" i="1"/>
  <c r="AE46" i="1"/>
  <c r="AM46" i="1"/>
  <c r="AO46" i="1" s="1"/>
  <c r="BL46" i="1"/>
  <c r="BN46" i="1"/>
  <c r="BO46" i="1"/>
  <c r="BP46" i="1"/>
  <c r="BU46" i="1"/>
  <c r="BV46" i="1" s="1"/>
  <c r="BX46" i="1"/>
  <c r="CF46" i="1"/>
  <c r="T46" i="1" s="1"/>
  <c r="CH46" i="1"/>
  <c r="U46" i="1" s="1"/>
  <c r="CI46" i="1"/>
  <c r="CJ46" i="1"/>
  <c r="V47" i="1"/>
  <c r="AA47" i="1"/>
  <c r="CG47" i="1" s="1"/>
  <c r="AC47" i="1"/>
  <c r="AD47" i="1"/>
  <c r="AE47" i="1"/>
  <c r="AM47" i="1"/>
  <c r="AO47" i="1" s="1"/>
  <c r="BL47" i="1"/>
  <c r="BN47" i="1"/>
  <c r="BO47" i="1"/>
  <c r="BP47" i="1"/>
  <c r="BU47" i="1"/>
  <c r="BV47" i="1" s="1"/>
  <c r="BX47" i="1"/>
  <c r="CF47" i="1"/>
  <c r="T47" i="1" s="1"/>
  <c r="CH47" i="1"/>
  <c r="U47" i="1" s="1"/>
  <c r="CI47" i="1"/>
  <c r="CJ47" i="1"/>
  <c r="V48" i="1"/>
  <c r="AA48" i="1"/>
  <c r="AC48" i="1"/>
  <c r="AD48" i="1"/>
  <c r="AE48" i="1"/>
  <c r="AM48" i="1"/>
  <c r="AO48" i="1" s="1"/>
  <c r="BL48" i="1"/>
  <c r="BN48" i="1"/>
  <c r="BO48" i="1"/>
  <c r="BP48" i="1"/>
  <c r="BU48" i="1"/>
  <c r="BV48" i="1" s="1"/>
  <c r="BX48" i="1"/>
  <c r="CF48" i="1"/>
  <c r="T48" i="1" s="1"/>
  <c r="CH48" i="1"/>
  <c r="U48" i="1" s="1"/>
  <c r="CI48" i="1"/>
  <c r="CJ48" i="1"/>
  <c r="V49" i="1"/>
  <c r="AA49" i="1"/>
  <c r="CG49" i="1" s="1"/>
  <c r="AC49" i="1"/>
  <c r="AD49" i="1"/>
  <c r="AE49" i="1"/>
  <c r="AM49" i="1"/>
  <c r="AO49" i="1" s="1"/>
  <c r="BL49" i="1"/>
  <c r="BN49" i="1"/>
  <c r="BO49" i="1"/>
  <c r="BP49" i="1"/>
  <c r="BU49" i="1"/>
  <c r="BV49" i="1" s="1"/>
  <c r="BX49" i="1"/>
  <c r="CF49" i="1"/>
  <c r="T49" i="1" s="1"/>
  <c r="CH49" i="1"/>
  <c r="U49" i="1" s="1"/>
  <c r="CI49" i="1"/>
  <c r="CJ49" i="1"/>
  <c r="V50" i="1"/>
  <c r="AA50" i="1"/>
  <c r="AC50" i="1"/>
  <c r="AD50" i="1"/>
  <c r="AE50" i="1"/>
  <c r="AM50" i="1"/>
  <c r="AO50" i="1" s="1"/>
  <c r="BL50" i="1"/>
  <c r="BN50" i="1"/>
  <c r="BO50" i="1"/>
  <c r="BP50" i="1"/>
  <c r="BU50" i="1"/>
  <c r="BV50" i="1" s="1"/>
  <c r="BX50" i="1"/>
  <c r="CF50" i="1"/>
  <c r="T50" i="1" s="1"/>
  <c r="CH50" i="1"/>
  <c r="U50" i="1" s="1"/>
  <c r="CI50" i="1"/>
  <c r="CJ50" i="1"/>
  <c r="V51" i="1"/>
  <c r="AA51" i="1"/>
  <c r="CG51" i="1" s="1"/>
  <c r="AC51" i="1"/>
  <c r="AD51" i="1"/>
  <c r="AE51" i="1"/>
  <c r="AM51" i="1"/>
  <c r="AO51" i="1" s="1"/>
  <c r="BL51" i="1"/>
  <c r="BN51" i="1"/>
  <c r="BO51" i="1"/>
  <c r="BP51" i="1"/>
  <c r="BU51" i="1"/>
  <c r="BV51" i="1" s="1"/>
  <c r="BX51" i="1"/>
  <c r="CF51" i="1"/>
  <c r="T51" i="1" s="1"/>
  <c r="CH51" i="1"/>
  <c r="U51" i="1" s="1"/>
  <c r="CI51" i="1"/>
  <c r="CJ51" i="1"/>
  <c r="V52" i="1"/>
  <c r="AA52" i="1"/>
  <c r="AC52" i="1"/>
  <c r="AD52" i="1"/>
  <c r="AE52" i="1"/>
  <c r="AM52" i="1"/>
  <c r="AO52" i="1" s="1"/>
  <c r="BL52" i="1"/>
  <c r="BN52" i="1"/>
  <c r="BO52" i="1"/>
  <c r="BP52" i="1"/>
  <c r="BU52" i="1"/>
  <c r="BV52" i="1" s="1"/>
  <c r="BX52" i="1"/>
  <c r="CF52" i="1"/>
  <c r="T52" i="1" s="1"/>
  <c r="CH52" i="1"/>
  <c r="U52" i="1" s="1"/>
  <c r="CI52" i="1"/>
  <c r="CJ52" i="1"/>
  <c r="V53" i="1"/>
  <c r="AA53" i="1"/>
  <c r="CG53" i="1" s="1"/>
  <c r="AC53" i="1"/>
  <c r="AD53" i="1"/>
  <c r="AE53" i="1"/>
  <c r="AM53" i="1"/>
  <c r="AO53" i="1" s="1"/>
  <c r="BL53" i="1"/>
  <c r="BN53" i="1"/>
  <c r="BO53" i="1"/>
  <c r="BP53" i="1"/>
  <c r="BU53" i="1"/>
  <c r="BV53" i="1" s="1"/>
  <c r="BX53" i="1"/>
  <c r="CF53" i="1"/>
  <c r="T53" i="1" s="1"/>
  <c r="CH53" i="1"/>
  <c r="U53" i="1" s="1"/>
  <c r="CI53" i="1"/>
  <c r="CJ53" i="1"/>
  <c r="V54" i="1"/>
  <c r="AA54" i="1"/>
  <c r="AC54" i="1"/>
  <c r="AD54" i="1"/>
  <c r="AE54" i="1"/>
  <c r="AM54" i="1"/>
  <c r="AO54" i="1" s="1"/>
  <c r="BL54" i="1"/>
  <c r="J54" i="1" s="1"/>
  <c r="BN54" i="1"/>
  <c r="BO54" i="1"/>
  <c r="BP54" i="1"/>
  <c r="BU54" i="1"/>
  <c r="BV54" i="1" s="1"/>
  <c r="BX54" i="1"/>
  <c r="CF54" i="1"/>
  <c r="T54" i="1" s="1"/>
  <c r="CH54" i="1"/>
  <c r="U54" i="1" s="1"/>
  <c r="CI54" i="1"/>
  <c r="CJ54" i="1"/>
  <c r="V55" i="1"/>
  <c r="AA55" i="1"/>
  <c r="CG55" i="1" s="1"/>
  <c r="AC55" i="1"/>
  <c r="AD55" i="1"/>
  <c r="AE55" i="1"/>
  <c r="AM55" i="1"/>
  <c r="AO55" i="1" s="1"/>
  <c r="BL55" i="1"/>
  <c r="BM55" i="1" s="1"/>
  <c r="BN55" i="1"/>
  <c r="BO55" i="1"/>
  <c r="BP55" i="1"/>
  <c r="BU55" i="1"/>
  <c r="BV55" i="1" s="1"/>
  <c r="BX55" i="1"/>
  <c r="CF55" i="1"/>
  <c r="T55" i="1" s="1"/>
  <c r="CH55" i="1"/>
  <c r="U55" i="1" s="1"/>
  <c r="CI55" i="1"/>
  <c r="CJ55" i="1"/>
  <c r="V56" i="1"/>
  <c r="AA56" i="1"/>
  <c r="AC56" i="1"/>
  <c r="AD56" i="1"/>
  <c r="AE56" i="1"/>
  <c r="AM56" i="1"/>
  <c r="AO56" i="1" s="1"/>
  <c r="BL56" i="1"/>
  <c r="J56" i="1" s="1"/>
  <c r="BN56" i="1"/>
  <c r="BO56" i="1"/>
  <c r="BP56" i="1"/>
  <c r="BU56" i="1"/>
  <c r="BV56" i="1" s="1"/>
  <c r="BX56" i="1"/>
  <c r="CF56" i="1"/>
  <c r="T56" i="1" s="1"/>
  <c r="CH56" i="1"/>
  <c r="U56" i="1" s="1"/>
  <c r="CI56" i="1"/>
  <c r="CJ56" i="1"/>
  <c r="V57" i="1"/>
  <c r="AA57" i="1"/>
  <c r="CG57" i="1" s="1"/>
  <c r="AC57" i="1"/>
  <c r="AD57" i="1"/>
  <c r="AE57" i="1"/>
  <c r="AM57" i="1"/>
  <c r="AO57" i="1" s="1"/>
  <c r="BL57" i="1"/>
  <c r="BM57" i="1" s="1"/>
  <c r="AI57" i="1" s="1"/>
  <c r="BN57" i="1"/>
  <c r="BO57" i="1"/>
  <c r="BP57" i="1"/>
  <c r="BU57" i="1"/>
  <c r="BV57" i="1" s="1"/>
  <c r="BX57" i="1"/>
  <c r="CF57" i="1"/>
  <c r="T57" i="1" s="1"/>
  <c r="CH57" i="1"/>
  <c r="U57" i="1" s="1"/>
  <c r="CI57" i="1"/>
  <c r="CJ57" i="1"/>
  <c r="V58" i="1"/>
  <c r="AA58" i="1"/>
  <c r="CG58" i="1" s="1"/>
  <c r="AC58" i="1"/>
  <c r="AD58" i="1"/>
  <c r="AE58" i="1"/>
  <c r="AM58" i="1"/>
  <c r="AO58" i="1" s="1"/>
  <c r="BL58" i="1"/>
  <c r="J58" i="1" s="1"/>
  <c r="BN58" i="1"/>
  <c r="BO58" i="1"/>
  <c r="BP58" i="1"/>
  <c r="BU58" i="1"/>
  <c r="BV58" i="1" s="1"/>
  <c r="BX58" i="1"/>
  <c r="CF58" i="1"/>
  <c r="T58" i="1" s="1"/>
  <c r="CH58" i="1"/>
  <c r="U58" i="1" s="1"/>
  <c r="CI58" i="1"/>
  <c r="CJ58" i="1"/>
  <c r="V59" i="1"/>
  <c r="AA59" i="1"/>
  <c r="CG59" i="1" s="1"/>
  <c r="AC59" i="1"/>
  <c r="AD59" i="1"/>
  <c r="AE59" i="1"/>
  <c r="AM59" i="1"/>
  <c r="AO59" i="1" s="1"/>
  <c r="BL59" i="1"/>
  <c r="BM59" i="1" s="1"/>
  <c r="AI59" i="1" s="1"/>
  <c r="BN59" i="1"/>
  <c r="BO59" i="1"/>
  <c r="BP59" i="1"/>
  <c r="BU59" i="1"/>
  <c r="BV59" i="1" s="1"/>
  <c r="BX59" i="1"/>
  <c r="CF59" i="1"/>
  <c r="T59" i="1" s="1"/>
  <c r="CH59" i="1"/>
  <c r="U59" i="1" s="1"/>
  <c r="CI59" i="1"/>
  <c r="CJ59" i="1"/>
  <c r="V60" i="1"/>
  <c r="AA60" i="1"/>
  <c r="AC60" i="1"/>
  <c r="AD60" i="1"/>
  <c r="AE60" i="1"/>
  <c r="AM60" i="1"/>
  <c r="AO60" i="1" s="1"/>
  <c r="BL60" i="1"/>
  <c r="J60" i="1" s="1"/>
  <c r="BN60" i="1"/>
  <c r="BO60" i="1"/>
  <c r="BP60" i="1"/>
  <c r="BU60" i="1"/>
  <c r="BV60" i="1" s="1"/>
  <c r="BX60" i="1"/>
  <c r="CF60" i="1"/>
  <c r="T60" i="1" s="1"/>
  <c r="CH60" i="1"/>
  <c r="U60" i="1" s="1"/>
  <c r="CI60" i="1"/>
  <c r="CJ60" i="1"/>
  <c r="V61" i="1"/>
  <c r="AA61" i="1"/>
  <c r="CG61" i="1" s="1"/>
  <c r="AC61" i="1"/>
  <c r="AD61" i="1"/>
  <c r="AE61" i="1"/>
  <c r="AM61" i="1"/>
  <c r="AO61" i="1" s="1"/>
  <c r="BL61" i="1"/>
  <c r="BM61" i="1" s="1"/>
  <c r="AI61" i="1" s="1"/>
  <c r="BN61" i="1"/>
  <c r="BO61" i="1"/>
  <c r="BP61" i="1"/>
  <c r="BU61" i="1"/>
  <c r="BV61" i="1" s="1"/>
  <c r="BX61" i="1"/>
  <c r="CF61" i="1"/>
  <c r="T61" i="1" s="1"/>
  <c r="CH61" i="1"/>
  <c r="U61" i="1" s="1"/>
  <c r="CI61" i="1"/>
  <c r="CJ61" i="1"/>
  <c r="V62" i="1"/>
  <c r="AA62" i="1"/>
  <c r="AC62" i="1"/>
  <c r="AD62" i="1"/>
  <c r="AE62" i="1"/>
  <c r="AM62" i="1"/>
  <c r="AO62" i="1" s="1"/>
  <c r="BL62" i="1"/>
  <c r="J62" i="1" s="1"/>
  <c r="BN62" i="1"/>
  <c r="BO62" i="1"/>
  <c r="BP62" i="1"/>
  <c r="BU62" i="1"/>
  <c r="BV62" i="1" s="1"/>
  <c r="BX62" i="1"/>
  <c r="CF62" i="1"/>
  <c r="T62" i="1" s="1"/>
  <c r="CH62" i="1"/>
  <c r="U62" i="1" s="1"/>
  <c r="CI62" i="1"/>
  <c r="CJ62" i="1"/>
  <c r="V63" i="1"/>
  <c r="AA63" i="1"/>
  <c r="CG63" i="1" s="1"/>
  <c r="AC63" i="1"/>
  <c r="AD63" i="1"/>
  <c r="AE63" i="1"/>
  <c r="AM63" i="1"/>
  <c r="AO63" i="1" s="1"/>
  <c r="BL63" i="1"/>
  <c r="BM63" i="1" s="1"/>
  <c r="BN63" i="1"/>
  <c r="BO63" i="1"/>
  <c r="BP63" i="1"/>
  <c r="BU63" i="1"/>
  <c r="BV63" i="1" s="1"/>
  <c r="BX63" i="1"/>
  <c r="CF63" i="1"/>
  <c r="T63" i="1" s="1"/>
  <c r="CH63" i="1"/>
  <c r="U63" i="1" s="1"/>
  <c r="CI63" i="1"/>
  <c r="CJ63" i="1"/>
  <c r="V64" i="1"/>
  <c r="AA64" i="1"/>
  <c r="AC64" i="1"/>
  <c r="AD64" i="1"/>
  <c r="AE64" i="1"/>
  <c r="AM64" i="1"/>
  <c r="AO64" i="1" s="1"/>
  <c r="BL64" i="1"/>
  <c r="J64" i="1" s="1"/>
  <c r="BN64" i="1"/>
  <c r="BO64" i="1"/>
  <c r="BP64" i="1"/>
  <c r="BU64" i="1"/>
  <c r="BV64" i="1" s="1"/>
  <c r="BX64" i="1"/>
  <c r="CF64" i="1"/>
  <c r="T64" i="1" s="1"/>
  <c r="CH64" i="1"/>
  <c r="U64" i="1" s="1"/>
  <c r="CI64" i="1"/>
  <c r="CJ64" i="1"/>
  <c r="V65" i="1"/>
  <c r="AA65" i="1"/>
  <c r="CG65" i="1" s="1"/>
  <c r="AC65" i="1"/>
  <c r="AD65" i="1"/>
  <c r="AE65" i="1"/>
  <c r="AM65" i="1"/>
  <c r="AO65" i="1" s="1"/>
  <c r="BL65" i="1"/>
  <c r="BM65" i="1" s="1"/>
  <c r="BN65" i="1"/>
  <c r="BO65" i="1"/>
  <c r="BP65" i="1"/>
  <c r="BU65" i="1"/>
  <c r="BV65" i="1" s="1"/>
  <c r="BX65" i="1"/>
  <c r="CF65" i="1"/>
  <c r="T65" i="1" s="1"/>
  <c r="CH65" i="1"/>
  <c r="U65" i="1" s="1"/>
  <c r="CI65" i="1"/>
  <c r="CJ65" i="1"/>
  <c r="V66" i="1"/>
  <c r="AA66" i="1"/>
  <c r="CG66" i="1" s="1"/>
  <c r="AC66" i="1"/>
  <c r="AD66" i="1"/>
  <c r="AE66" i="1"/>
  <c r="AM66" i="1"/>
  <c r="AO66" i="1" s="1"/>
  <c r="BL66" i="1"/>
  <c r="J66" i="1" s="1"/>
  <c r="BN66" i="1"/>
  <c r="BO66" i="1"/>
  <c r="BP66" i="1"/>
  <c r="BU66" i="1"/>
  <c r="BV66" i="1" s="1"/>
  <c r="BX66" i="1"/>
  <c r="CF66" i="1"/>
  <c r="T66" i="1" s="1"/>
  <c r="CH66" i="1"/>
  <c r="U66" i="1" s="1"/>
  <c r="CI66" i="1"/>
  <c r="CJ66" i="1"/>
  <c r="V67" i="1"/>
  <c r="AA67" i="1"/>
  <c r="CG67" i="1" s="1"/>
  <c r="AC67" i="1"/>
  <c r="AD67" i="1"/>
  <c r="AE67" i="1"/>
  <c r="AM67" i="1"/>
  <c r="AO67" i="1" s="1"/>
  <c r="BL67" i="1"/>
  <c r="BM67" i="1" s="1"/>
  <c r="BN67" i="1"/>
  <c r="BO67" i="1"/>
  <c r="BP67" i="1"/>
  <c r="BU67" i="1"/>
  <c r="BV67" i="1" s="1"/>
  <c r="BX67" i="1"/>
  <c r="CF67" i="1"/>
  <c r="T67" i="1" s="1"/>
  <c r="CH67" i="1"/>
  <c r="U67" i="1" s="1"/>
  <c r="CI67" i="1"/>
  <c r="CJ67" i="1"/>
  <c r="V68" i="1"/>
  <c r="AA68" i="1"/>
  <c r="CG68" i="1" s="1"/>
  <c r="AC68" i="1"/>
  <c r="AD68" i="1"/>
  <c r="AE68" i="1"/>
  <c r="AM68" i="1"/>
  <c r="AO68" i="1" s="1"/>
  <c r="BL68" i="1"/>
  <c r="J68" i="1" s="1"/>
  <c r="BN68" i="1"/>
  <c r="BO68" i="1"/>
  <c r="BP68" i="1"/>
  <c r="BU68" i="1"/>
  <c r="BV68" i="1" s="1"/>
  <c r="BX68" i="1"/>
  <c r="CF68" i="1"/>
  <c r="T68" i="1" s="1"/>
  <c r="CH68" i="1"/>
  <c r="U68" i="1" s="1"/>
  <c r="CI68" i="1"/>
  <c r="CJ68" i="1"/>
  <c r="V69" i="1"/>
  <c r="AA69" i="1"/>
  <c r="CG69" i="1" s="1"/>
  <c r="AC69" i="1"/>
  <c r="AD69" i="1"/>
  <c r="AE69" i="1"/>
  <c r="AM69" i="1"/>
  <c r="AO69" i="1" s="1"/>
  <c r="BL69" i="1"/>
  <c r="BM69" i="1" s="1"/>
  <c r="AI69" i="1" s="1"/>
  <c r="BN69" i="1"/>
  <c r="BO69" i="1"/>
  <c r="BP69" i="1"/>
  <c r="BU69" i="1"/>
  <c r="BV69" i="1" s="1"/>
  <c r="BX69" i="1"/>
  <c r="CF69" i="1"/>
  <c r="T69" i="1" s="1"/>
  <c r="CH69" i="1"/>
  <c r="U69" i="1" s="1"/>
  <c r="CI69" i="1"/>
  <c r="CJ69" i="1"/>
  <c r="V70" i="1"/>
  <c r="AA70" i="1"/>
  <c r="CG70" i="1" s="1"/>
  <c r="AC70" i="1"/>
  <c r="AD70" i="1"/>
  <c r="AE70" i="1"/>
  <c r="AM70" i="1"/>
  <c r="AO70" i="1" s="1"/>
  <c r="BL70" i="1"/>
  <c r="J70" i="1" s="1"/>
  <c r="BN70" i="1"/>
  <c r="BO70" i="1"/>
  <c r="BP70" i="1"/>
  <c r="BU70" i="1"/>
  <c r="BV70" i="1" s="1"/>
  <c r="BX70" i="1"/>
  <c r="CF70" i="1"/>
  <c r="T70" i="1" s="1"/>
  <c r="CH70" i="1"/>
  <c r="U70" i="1" s="1"/>
  <c r="CI70" i="1"/>
  <c r="CJ70" i="1"/>
  <c r="V71" i="1"/>
  <c r="AA71" i="1"/>
  <c r="CG71" i="1" s="1"/>
  <c r="AC71" i="1"/>
  <c r="AD71" i="1"/>
  <c r="AE71" i="1"/>
  <c r="AM71" i="1"/>
  <c r="AO71" i="1" s="1"/>
  <c r="BL71" i="1"/>
  <c r="BM71" i="1" s="1"/>
  <c r="BN71" i="1"/>
  <c r="BO71" i="1"/>
  <c r="BP71" i="1"/>
  <c r="BU71" i="1"/>
  <c r="BV71" i="1" s="1"/>
  <c r="BX71" i="1"/>
  <c r="CF71" i="1"/>
  <c r="T71" i="1" s="1"/>
  <c r="CH71" i="1"/>
  <c r="U71" i="1" s="1"/>
  <c r="CI71" i="1"/>
  <c r="CJ71" i="1"/>
  <c r="V72" i="1"/>
  <c r="AA72" i="1"/>
  <c r="AC72" i="1"/>
  <c r="AD72" i="1"/>
  <c r="AE72" i="1"/>
  <c r="AM72" i="1"/>
  <c r="AO72" i="1" s="1"/>
  <c r="BL72" i="1"/>
  <c r="J72" i="1" s="1"/>
  <c r="BN72" i="1"/>
  <c r="BO72" i="1"/>
  <c r="BP72" i="1"/>
  <c r="BU72" i="1"/>
  <c r="BV72" i="1" s="1"/>
  <c r="BX72" i="1"/>
  <c r="CF72" i="1"/>
  <c r="T72" i="1" s="1"/>
  <c r="CH72" i="1"/>
  <c r="U72" i="1" s="1"/>
  <c r="CI72" i="1"/>
  <c r="CJ72" i="1"/>
  <c r="V73" i="1"/>
  <c r="AA73" i="1"/>
  <c r="CG73" i="1" s="1"/>
  <c r="AC73" i="1"/>
  <c r="AD73" i="1"/>
  <c r="AE73" i="1"/>
  <c r="AM73" i="1"/>
  <c r="AO73" i="1" s="1"/>
  <c r="BL73" i="1"/>
  <c r="BM73" i="1" s="1"/>
  <c r="AI73" i="1" s="1"/>
  <c r="BN73" i="1"/>
  <c r="BO73" i="1"/>
  <c r="BP73" i="1"/>
  <c r="BU73" i="1"/>
  <c r="BV73" i="1" s="1"/>
  <c r="BX73" i="1"/>
  <c r="CF73" i="1"/>
  <c r="T73" i="1" s="1"/>
  <c r="CH73" i="1"/>
  <c r="U73" i="1" s="1"/>
  <c r="CI73" i="1"/>
  <c r="CJ73" i="1"/>
  <c r="V74" i="1"/>
  <c r="AA74" i="1"/>
  <c r="AC74" i="1"/>
  <c r="AD74" i="1"/>
  <c r="AE74" i="1"/>
  <c r="AM74" i="1"/>
  <c r="AO74" i="1" s="1"/>
  <c r="BL74" i="1"/>
  <c r="J74" i="1" s="1"/>
  <c r="BN74" i="1"/>
  <c r="BO74" i="1"/>
  <c r="BP74" i="1"/>
  <c r="BU74" i="1"/>
  <c r="BV74" i="1" s="1"/>
  <c r="BX74" i="1"/>
  <c r="CF74" i="1"/>
  <c r="T74" i="1" s="1"/>
  <c r="CH74" i="1"/>
  <c r="U74" i="1" s="1"/>
  <c r="CI74" i="1"/>
  <c r="CJ74" i="1"/>
  <c r="V75" i="1"/>
  <c r="AA75" i="1"/>
  <c r="CG75" i="1" s="1"/>
  <c r="AC75" i="1"/>
  <c r="AD75" i="1"/>
  <c r="AE75" i="1"/>
  <c r="AM75" i="1"/>
  <c r="AO75" i="1" s="1"/>
  <c r="BL75" i="1"/>
  <c r="BM75" i="1" s="1"/>
  <c r="BN75" i="1"/>
  <c r="BO75" i="1"/>
  <c r="BP75" i="1"/>
  <c r="BU75" i="1"/>
  <c r="BV75" i="1" s="1"/>
  <c r="BX75" i="1"/>
  <c r="CF75" i="1"/>
  <c r="T75" i="1" s="1"/>
  <c r="CH75" i="1"/>
  <c r="U75" i="1" s="1"/>
  <c r="CI75" i="1"/>
  <c r="CJ75" i="1"/>
  <c r="V76" i="1"/>
  <c r="AA76" i="1"/>
  <c r="CG76" i="1" s="1"/>
  <c r="AC76" i="1"/>
  <c r="AD76" i="1"/>
  <c r="AE76" i="1"/>
  <c r="AM76" i="1"/>
  <c r="AO76" i="1" s="1"/>
  <c r="BL76" i="1"/>
  <c r="J76" i="1" s="1"/>
  <c r="BN76" i="1"/>
  <c r="BO76" i="1"/>
  <c r="BP76" i="1"/>
  <c r="BU76" i="1"/>
  <c r="BV76" i="1" s="1"/>
  <c r="BX76" i="1"/>
  <c r="CF76" i="1"/>
  <c r="T76" i="1" s="1"/>
  <c r="CH76" i="1"/>
  <c r="U76" i="1" s="1"/>
  <c r="CI76" i="1"/>
  <c r="CJ76" i="1"/>
  <c r="V77" i="1"/>
  <c r="AA77" i="1"/>
  <c r="CG77" i="1" s="1"/>
  <c r="AC77" i="1"/>
  <c r="AD77" i="1"/>
  <c r="AE77" i="1"/>
  <c r="AM77" i="1"/>
  <c r="AO77" i="1" s="1"/>
  <c r="BL77" i="1"/>
  <c r="BM77" i="1" s="1"/>
  <c r="AI77" i="1" s="1"/>
  <c r="BN77" i="1"/>
  <c r="BO77" i="1"/>
  <c r="BP77" i="1"/>
  <c r="BU77" i="1"/>
  <c r="BV77" i="1" s="1"/>
  <c r="BX77" i="1"/>
  <c r="CF77" i="1"/>
  <c r="T77" i="1" s="1"/>
  <c r="CH77" i="1"/>
  <c r="U77" i="1" s="1"/>
  <c r="CI77" i="1"/>
  <c r="CJ77" i="1"/>
  <c r="V78" i="1"/>
  <c r="AA78" i="1"/>
  <c r="AC78" i="1"/>
  <c r="AD78" i="1"/>
  <c r="AE78" i="1"/>
  <c r="AM78" i="1"/>
  <c r="AO78" i="1" s="1"/>
  <c r="BL78" i="1"/>
  <c r="J78" i="1" s="1"/>
  <c r="BN78" i="1"/>
  <c r="BO78" i="1"/>
  <c r="BP78" i="1"/>
  <c r="BU78" i="1"/>
  <c r="BV78" i="1" s="1"/>
  <c r="BX78" i="1"/>
  <c r="CF78" i="1"/>
  <c r="T78" i="1" s="1"/>
  <c r="CH78" i="1"/>
  <c r="U78" i="1" s="1"/>
  <c r="CI78" i="1"/>
  <c r="CJ78" i="1"/>
  <c r="V79" i="1"/>
  <c r="AA79" i="1"/>
  <c r="CG79" i="1" s="1"/>
  <c r="AC79" i="1"/>
  <c r="AD79" i="1"/>
  <c r="AE79" i="1"/>
  <c r="AM79" i="1"/>
  <c r="AO79" i="1" s="1"/>
  <c r="BL79" i="1"/>
  <c r="BM79" i="1" s="1"/>
  <c r="BN79" i="1"/>
  <c r="BO79" i="1"/>
  <c r="BP79" i="1"/>
  <c r="BU79" i="1"/>
  <c r="BV79" i="1" s="1"/>
  <c r="BX79" i="1"/>
  <c r="CF79" i="1"/>
  <c r="T79" i="1" s="1"/>
  <c r="CH79" i="1"/>
  <c r="U79" i="1" s="1"/>
  <c r="CI79" i="1"/>
  <c r="CJ79" i="1"/>
  <c r="V80" i="1"/>
  <c r="AA80" i="1"/>
  <c r="CG80" i="1" s="1"/>
  <c r="AC80" i="1"/>
  <c r="AD80" i="1"/>
  <c r="AE80" i="1"/>
  <c r="AM80" i="1"/>
  <c r="AO80" i="1" s="1"/>
  <c r="BL80" i="1"/>
  <c r="J80" i="1" s="1"/>
  <c r="BN80" i="1"/>
  <c r="BO80" i="1"/>
  <c r="BP80" i="1"/>
  <c r="BU80" i="1"/>
  <c r="BV80" i="1" s="1"/>
  <c r="BX80" i="1"/>
  <c r="CF80" i="1"/>
  <c r="T80" i="1" s="1"/>
  <c r="CH80" i="1"/>
  <c r="U80" i="1" s="1"/>
  <c r="CI80" i="1"/>
  <c r="CJ80" i="1"/>
  <c r="V81" i="1"/>
  <c r="AA81" i="1"/>
  <c r="CG81" i="1" s="1"/>
  <c r="AC81" i="1"/>
  <c r="AD81" i="1"/>
  <c r="AE81" i="1"/>
  <c r="AM81" i="1"/>
  <c r="AO81" i="1" s="1"/>
  <c r="BL81" i="1"/>
  <c r="BM81" i="1" s="1"/>
  <c r="AI81" i="1" s="1"/>
  <c r="BN81" i="1"/>
  <c r="BO81" i="1"/>
  <c r="BP81" i="1"/>
  <c r="BU81" i="1"/>
  <c r="BV81" i="1" s="1"/>
  <c r="BX81" i="1"/>
  <c r="CF81" i="1"/>
  <c r="T81" i="1" s="1"/>
  <c r="CH81" i="1"/>
  <c r="U81" i="1" s="1"/>
  <c r="CI81" i="1"/>
  <c r="CJ81" i="1"/>
  <c r="V82" i="1"/>
  <c r="AA82" i="1"/>
  <c r="CG82" i="1" s="1"/>
  <c r="AC82" i="1"/>
  <c r="AD82" i="1"/>
  <c r="AE82" i="1"/>
  <c r="AM82" i="1"/>
  <c r="AO82" i="1" s="1"/>
  <c r="BL82" i="1"/>
  <c r="J82" i="1" s="1"/>
  <c r="BN82" i="1"/>
  <c r="BO82" i="1"/>
  <c r="BP82" i="1"/>
  <c r="BU82" i="1"/>
  <c r="BV82" i="1" s="1"/>
  <c r="BX82" i="1"/>
  <c r="CF82" i="1"/>
  <c r="T82" i="1" s="1"/>
  <c r="CH82" i="1"/>
  <c r="U82" i="1" s="1"/>
  <c r="CI82" i="1"/>
  <c r="CJ82" i="1"/>
  <c r="V83" i="1"/>
  <c r="AA83" i="1"/>
  <c r="CG83" i="1" s="1"/>
  <c r="AC83" i="1"/>
  <c r="AD83" i="1"/>
  <c r="AE83" i="1"/>
  <c r="AM83" i="1"/>
  <c r="AO83" i="1" s="1"/>
  <c r="BL83" i="1"/>
  <c r="BM83" i="1" s="1"/>
  <c r="BN83" i="1"/>
  <c r="BO83" i="1"/>
  <c r="BP83" i="1"/>
  <c r="BU83" i="1"/>
  <c r="BV83" i="1" s="1"/>
  <c r="BX83" i="1"/>
  <c r="CF83" i="1"/>
  <c r="T83" i="1" s="1"/>
  <c r="CH83" i="1"/>
  <c r="U83" i="1" s="1"/>
  <c r="CI83" i="1"/>
  <c r="CJ83" i="1"/>
  <c r="V84" i="1"/>
  <c r="AA84" i="1"/>
  <c r="AC84" i="1"/>
  <c r="AD84" i="1"/>
  <c r="AE84" i="1"/>
  <c r="AM84" i="1"/>
  <c r="AO84" i="1" s="1"/>
  <c r="BL84" i="1"/>
  <c r="J84" i="1" s="1"/>
  <c r="BN84" i="1"/>
  <c r="BO84" i="1"/>
  <c r="BP84" i="1"/>
  <c r="BU84" i="1"/>
  <c r="BV84" i="1" s="1"/>
  <c r="BX84" i="1"/>
  <c r="CF84" i="1"/>
  <c r="T84" i="1" s="1"/>
  <c r="CH84" i="1"/>
  <c r="U84" i="1" s="1"/>
  <c r="CI84" i="1"/>
  <c r="CJ84" i="1"/>
  <c r="V85" i="1"/>
  <c r="AA85" i="1"/>
  <c r="CG85" i="1" s="1"/>
  <c r="AC85" i="1"/>
  <c r="AD85" i="1"/>
  <c r="AE85" i="1"/>
  <c r="AM85" i="1"/>
  <c r="AO85" i="1" s="1"/>
  <c r="BL85" i="1"/>
  <c r="BM85" i="1" s="1"/>
  <c r="AI85" i="1" s="1"/>
  <c r="BN85" i="1"/>
  <c r="BO85" i="1"/>
  <c r="BP85" i="1"/>
  <c r="BU85" i="1"/>
  <c r="BV85" i="1" s="1"/>
  <c r="BX85" i="1"/>
  <c r="CF85" i="1"/>
  <c r="T85" i="1" s="1"/>
  <c r="CH85" i="1"/>
  <c r="U85" i="1" s="1"/>
  <c r="CI85" i="1"/>
  <c r="CJ85" i="1"/>
  <c r="V86" i="1"/>
  <c r="AA86" i="1"/>
  <c r="AC86" i="1"/>
  <c r="AD86" i="1"/>
  <c r="AE86" i="1"/>
  <c r="AM86" i="1"/>
  <c r="AO86" i="1" s="1"/>
  <c r="BL86" i="1"/>
  <c r="J86" i="1" s="1"/>
  <c r="BN86" i="1"/>
  <c r="BO86" i="1"/>
  <c r="BP86" i="1"/>
  <c r="BU86" i="1"/>
  <c r="BV86" i="1" s="1"/>
  <c r="BX86" i="1"/>
  <c r="CF86" i="1"/>
  <c r="T86" i="1" s="1"/>
  <c r="CH86" i="1"/>
  <c r="U86" i="1" s="1"/>
  <c r="CI86" i="1"/>
  <c r="CJ86" i="1"/>
  <c r="V87" i="1"/>
  <c r="AA87" i="1"/>
  <c r="CG87" i="1" s="1"/>
  <c r="AC87" i="1"/>
  <c r="AD87" i="1"/>
  <c r="AE87" i="1"/>
  <c r="AM87" i="1"/>
  <c r="AO87" i="1" s="1"/>
  <c r="BL87" i="1"/>
  <c r="BM87" i="1" s="1"/>
  <c r="BN87" i="1"/>
  <c r="BO87" i="1"/>
  <c r="BP87" i="1"/>
  <c r="BU87" i="1"/>
  <c r="BV87" i="1" s="1"/>
  <c r="BX87" i="1"/>
  <c r="CF87" i="1"/>
  <c r="T87" i="1" s="1"/>
  <c r="CH87" i="1"/>
  <c r="U87" i="1" s="1"/>
  <c r="CI87" i="1"/>
  <c r="CJ87" i="1"/>
  <c r="V88" i="1"/>
  <c r="AA88" i="1"/>
  <c r="AC88" i="1"/>
  <c r="AD88" i="1"/>
  <c r="AE88" i="1"/>
  <c r="AM88" i="1"/>
  <c r="AO88" i="1" s="1"/>
  <c r="BL88" i="1"/>
  <c r="J88" i="1" s="1"/>
  <c r="BN88" i="1"/>
  <c r="BO88" i="1"/>
  <c r="BP88" i="1"/>
  <c r="BU88" i="1"/>
  <c r="BV88" i="1" s="1"/>
  <c r="BX88" i="1"/>
  <c r="CF88" i="1"/>
  <c r="T88" i="1" s="1"/>
  <c r="CH88" i="1"/>
  <c r="U88" i="1" s="1"/>
  <c r="CI88" i="1"/>
  <c r="CJ88" i="1"/>
  <c r="V89" i="1"/>
  <c r="AA89" i="1"/>
  <c r="CG89" i="1" s="1"/>
  <c r="AC89" i="1"/>
  <c r="AD89" i="1"/>
  <c r="AE89" i="1"/>
  <c r="AM89" i="1"/>
  <c r="AO89" i="1" s="1"/>
  <c r="BL89" i="1"/>
  <c r="BM89" i="1" s="1"/>
  <c r="BN89" i="1"/>
  <c r="BO89" i="1"/>
  <c r="BP89" i="1"/>
  <c r="BU89" i="1"/>
  <c r="BV89" i="1" s="1"/>
  <c r="BX89" i="1"/>
  <c r="CF89" i="1"/>
  <c r="T89" i="1" s="1"/>
  <c r="CH89" i="1"/>
  <c r="U89" i="1" s="1"/>
  <c r="CI89" i="1"/>
  <c r="CJ89" i="1"/>
  <c r="V90" i="1"/>
  <c r="AA90" i="1"/>
  <c r="AC90" i="1"/>
  <c r="AD90" i="1"/>
  <c r="AE90" i="1"/>
  <c r="AM90" i="1"/>
  <c r="AO90" i="1" s="1"/>
  <c r="BL90" i="1"/>
  <c r="J90" i="1" s="1"/>
  <c r="BN90" i="1"/>
  <c r="BO90" i="1"/>
  <c r="BP90" i="1"/>
  <c r="BU90" i="1"/>
  <c r="BV90" i="1" s="1"/>
  <c r="BX90" i="1"/>
  <c r="CF90" i="1"/>
  <c r="T90" i="1" s="1"/>
  <c r="CH90" i="1"/>
  <c r="U90" i="1" s="1"/>
  <c r="CI90" i="1"/>
  <c r="CJ90" i="1"/>
  <c r="V91" i="1"/>
  <c r="AA91" i="1"/>
  <c r="CG91" i="1" s="1"/>
  <c r="AC91" i="1"/>
  <c r="AD91" i="1"/>
  <c r="AE91" i="1"/>
  <c r="AM91" i="1"/>
  <c r="AO91" i="1" s="1"/>
  <c r="BL91" i="1"/>
  <c r="BM91" i="1" s="1"/>
  <c r="BN91" i="1"/>
  <c r="BO91" i="1"/>
  <c r="BP91" i="1"/>
  <c r="BU91" i="1"/>
  <c r="BV91" i="1" s="1"/>
  <c r="BX91" i="1"/>
  <c r="CF91" i="1"/>
  <c r="T91" i="1" s="1"/>
  <c r="CH91" i="1"/>
  <c r="U91" i="1" s="1"/>
  <c r="CI91" i="1"/>
  <c r="CJ91" i="1"/>
  <c r="AH38" i="1" l="1"/>
  <c r="AH34" i="1"/>
  <c r="BY48" i="1"/>
  <c r="BY26" i="1"/>
  <c r="BY3" i="1"/>
  <c r="AH78" i="1"/>
  <c r="AH74" i="1"/>
  <c r="AH72" i="1"/>
  <c r="BY18" i="1"/>
  <c r="BY7" i="1"/>
  <c r="BY78" i="1"/>
  <c r="BM54" i="1"/>
  <c r="AI54" i="1" s="1"/>
  <c r="BY23" i="1"/>
  <c r="J22" i="1"/>
  <c r="CD22" i="1" s="1"/>
  <c r="BY15" i="1"/>
  <c r="BY30" i="1"/>
  <c r="AH4" i="1"/>
  <c r="CD3" i="1"/>
  <c r="BM42" i="1"/>
  <c r="AI42" i="1" s="1"/>
  <c r="AH79" i="1"/>
  <c r="BY47" i="1"/>
  <c r="BY46" i="1"/>
  <c r="BY45" i="1"/>
  <c r="AH43" i="1"/>
  <c r="AH31" i="1"/>
  <c r="BY77" i="1"/>
  <c r="BM56" i="1"/>
  <c r="AI56" i="1" s="1"/>
  <c r="AH27" i="1"/>
  <c r="AH24" i="1"/>
  <c r="AH20" i="1"/>
  <c r="AH7" i="1"/>
  <c r="AH3" i="1"/>
  <c r="AH70" i="1"/>
  <c r="BM64" i="1"/>
  <c r="AI64" i="1" s="1"/>
  <c r="AH62" i="1"/>
  <c r="AH57" i="1"/>
  <c r="BY55" i="1"/>
  <c r="BY33" i="1"/>
  <c r="BM33" i="1"/>
  <c r="AI33" i="1" s="1"/>
  <c r="BY19" i="1"/>
  <c r="AH17" i="1"/>
  <c r="AH16" i="1"/>
  <c r="BM15" i="1"/>
  <c r="BQ15" i="1" s="1"/>
  <c r="AK15" i="1" s="1"/>
  <c r="BR15" i="1" s="1"/>
  <c r="BM82" i="1"/>
  <c r="AI82" i="1" s="1"/>
  <c r="BY74" i="1"/>
  <c r="AH48" i="1"/>
  <c r="BM36" i="1"/>
  <c r="BQ36" i="1" s="1"/>
  <c r="AK36" i="1" s="1"/>
  <c r="BR36" i="1" s="1"/>
  <c r="BM29" i="1"/>
  <c r="BQ29" i="1" s="1"/>
  <c r="AK29" i="1" s="1"/>
  <c r="BR29" i="1" s="1"/>
  <c r="AH22" i="1"/>
  <c r="BY21" i="1"/>
  <c r="BY16" i="1"/>
  <c r="BM68" i="1"/>
  <c r="AI68" i="1" s="1"/>
  <c r="BM76" i="1"/>
  <c r="AI76" i="1" s="1"/>
  <c r="CD32" i="1"/>
  <c r="BM26" i="1"/>
  <c r="AI26" i="1" s="1"/>
  <c r="BY24" i="1"/>
  <c r="AH5" i="1"/>
  <c r="J20" i="1"/>
  <c r="CD18" i="1"/>
  <c r="BY64" i="1"/>
  <c r="BY59" i="1"/>
  <c r="BY11" i="1"/>
  <c r="AH9" i="1"/>
  <c r="BY5" i="1"/>
  <c r="BM90" i="1"/>
  <c r="AI90" i="1" s="1"/>
  <c r="BM88" i="1"/>
  <c r="AI88" i="1" s="1"/>
  <c r="BM86" i="1"/>
  <c r="AI86" i="1" s="1"/>
  <c r="AH81" i="1"/>
  <c r="AH67" i="1"/>
  <c r="BQ54" i="1"/>
  <c r="AK54" i="1" s="1"/>
  <c r="BR54" i="1" s="1"/>
  <c r="BS54" i="1" s="1"/>
  <c r="BT54" i="1" s="1"/>
  <c r="BW54" i="1" s="1"/>
  <c r="K54" i="1" s="1"/>
  <c r="BZ54" i="1" s="1"/>
  <c r="L54" i="1" s="1"/>
  <c r="AH54" i="1"/>
  <c r="AH44" i="1"/>
  <c r="BY34" i="1"/>
  <c r="BM34" i="1"/>
  <c r="BQ34" i="1" s="1"/>
  <c r="AK34" i="1" s="1"/>
  <c r="BR34" i="1" s="1"/>
  <c r="AH30" i="1"/>
  <c r="AH18" i="1"/>
  <c r="AB26" i="1"/>
  <c r="J77" i="1"/>
  <c r="AB77" i="1" s="1"/>
  <c r="J59" i="1"/>
  <c r="AB59" i="1" s="1"/>
  <c r="CD28" i="1"/>
  <c r="BM18" i="1"/>
  <c r="AI18" i="1" s="1"/>
  <c r="CD7" i="1"/>
  <c r="BY90" i="1"/>
  <c r="BY86" i="1"/>
  <c r="BY81" i="1"/>
  <c r="BY70" i="1"/>
  <c r="BY68" i="1"/>
  <c r="BY67" i="1"/>
  <c r="CD66" i="1"/>
  <c r="AH65" i="1"/>
  <c r="J61" i="1"/>
  <c r="AB61" i="1" s="1"/>
  <c r="BY57" i="1"/>
  <c r="BY53" i="1"/>
  <c r="AH51" i="1"/>
  <c r="BY44" i="1"/>
  <c r="BY40" i="1"/>
  <c r="BY39" i="1"/>
  <c r="BY37" i="1"/>
  <c r="AH35" i="1"/>
  <c r="AB34" i="1"/>
  <c r="J27" i="1"/>
  <c r="AB27" i="1" s="1"/>
  <c r="AH26" i="1"/>
  <c r="AH11" i="1"/>
  <c r="BY9" i="1"/>
  <c r="AB3" i="1"/>
  <c r="BY82" i="1"/>
  <c r="AH75" i="1"/>
  <c r="BY71" i="1"/>
  <c r="J71" i="1"/>
  <c r="CD71" i="1" s="1"/>
  <c r="BY69" i="1"/>
  <c r="J69" i="1"/>
  <c r="AB69" i="1" s="1"/>
  <c r="BY65" i="1"/>
  <c r="BY56" i="1"/>
  <c r="BY42" i="1"/>
  <c r="BY38" i="1"/>
  <c r="J38" i="1"/>
  <c r="CD38" i="1" s="1"/>
  <c r="BY36" i="1"/>
  <c r="BY32" i="1"/>
  <c r="BM32" i="1"/>
  <c r="AI32" i="1" s="1"/>
  <c r="BM28" i="1"/>
  <c r="AI28" i="1" s="1"/>
  <c r="BY22" i="1"/>
  <c r="AB7" i="1"/>
  <c r="BY88" i="1"/>
  <c r="AH91" i="1"/>
  <c r="AH90" i="1"/>
  <c r="AH89" i="1"/>
  <c r="AH88" i="1"/>
  <c r="AH87" i="1"/>
  <c r="BQ86" i="1"/>
  <c r="AK86" i="1" s="1"/>
  <c r="BR86" i="1" s="1"/>
  <c r="AH86" i="1"/>
  <c r="AH84" i="1"/>
  <c r="BY83" i="1"/>
  <c r="J83" i="1"/>
  <c r="AB83" i="1" s="1"/>
  <c r="BY80" i="1"/>
  <c r="BM80" i="1"/>
  <c r="AI80" i="1" s="1"/>
  <c r="BY76" i="1"/>
  <c r="BY75" i="1"/>
  <c r="J73" i="1"/>
  <c r="CD73" i="1" s="1"/>
  <c r="BY66" i="1"/>
  <c r="BM66" i="1"/>
  <c r="AI66" i="1" s="1"/>
  <c r="AH64" i="1"/>
  <c r="J63" i="1"/>
  <c r="AB63" i="1" s="1"/>
  <c r="BY58" i="1"/>
  <c r="BM58" i="1"/>
  <c r="AI58" i="1" s="1"/>
  <c r="AH55" i="1"/>
  <c r="BM44" i="1"/>
  <c r="AI44" i="1" s="1"/>
  <c r="AH41" i="1"/>
  <c r="BM30" i="1"/>
  <c r="BQ30" i="1" s="1"/>
  <c r="AK30" i="1" s="1"/>
  <c r="BR30" i="1" s="1"/>
  <c r="BY29" i="1"/>
  <c r="BY25" i="1"/>
  <c r="J25" i="1"/>
  <c r="AB25" i="1" s="1"/>
  <c r="BQ22" i="1"/>
  <c r="AK22" i="1" s="1"/>
  <c r="BR22" i="1" s="1"/>
  <c r="BS22" i="1" s="1"/>
  <c r="BT22" i="1" s="1"/>
  <c r="BW22" i="1" s="1"/>
  <c r="K22" i="1" s="1"/>
  <c r="CD11" i="1"/>
  <c r="CD90" i="1"/>
  <c r="CD88" i="1"/>
  <c r="BY85" i="1"/>
  <c r="BY84" i="1"/>
  <c r="AH83" i="1"/>
  <c r="CD82" i="1"/>
  <c r="AH82" i="1"/>
  <c r="J79" i="1"/>
  <c r="AB79" i="1" s="1"/>
  <c r="CG78" i="1"/>
  <c r="AB78" i="1" s="1"/>
  <c r="AH77" i="1"/>
  <c r="CD76" i="1"/>
  <c r="AH76" i="1"/>
  <c r="BM74" i="1"/>
  <c r="AI74" i="1" s="1"/>
  <c r="BY73" i="1"/>
  <c r="BY72" i="1"/>
  <c r="AH71" i="1"/>
  <c r="AH69" i="1"/>
  <c r="CD68" i="1"/>
  <c r="AH68" i="1"/>
  <c r="AB66" i="1"/>
  <c r="AH63" i="1"/>
  <c r="BY62" i="1"/>
  <c r="BY61" i="1"/>
  <c r="AH61" i="1"/>
  <c r="BY60" i="1"/>
  <c r="AH59" i="1"/>
  <c r="BY52" i="1"/>
  <c r="J52" i="1"/>
  <c r="CD52" i="1" s="1"/>
  <c r="BM52" i="1"/>
  <c r="AI52" i="1" s="1"/>
  <c r="BY51" i="1"/>
  <c r="BM51" i="1"/>
  <c r="AI51" i="1" s="1"/>
  <c r="J51" i="1"/>
  <c r="AB51" i="1" s="1"/>
  <c r="AH42" i="1"/>
  <c r="CG42" i="1"/>
  <c r="AB42" i="1" s="1"/>
  <c r="CD86" i="1"/>
  <c r="J85" i="1"/>
  <c r="CD85" i="1" s="1"/>
  <c r="CG84" i="1"/>
  <c r="AB84" i="1" s="1"/>
  <c r="BM84" i="1"/>
  <c r="AI84" i="1" s="1"/>
  <c r="CD80" i="1"/>
  <c r="AH80" i="1"/>
  <c r="BM78" i="1"/>
  <c r="AI78" i="1" s="1"/>
  <c r="CG72" i="1"/>
  <c r="AB72" i="1" s="1"/>
  <c r="BM72" i="1"/>
  <c r="AI72" i="1" s="1"/>
  <c r="BM70" i="1"/>
  <c r="AI70" i="1" s="1"/>
  <c r="AH66" i="1"/>
  <c r="BY63" i="1"/>
  <c r="BM62" i="1"/>
  <c r="AI62" i="1" s="1"/>
  <c r="BM60" i="1"/>
  <c r="AI60" i="1" s="1"/>
  <c r="AH58" i="1"/>
  <c r="AH56" i="1"/>
  <c r="BY54" i="1"/>
  <c r="BM53" i="1"/>
  <c r="AI53" i="1" s="1"/>
  <c r="J53" i="1"/>
  <c r="AB53" i="1" s="1"/>
  <c r="AH53" i="1"/>
  <c r="AH52" i="1"/>
  <c r="CG52" i="1"/>
  <c r="BY50" i="1"/>
  <c r="J50" i="1"/>
  <c r="BM50" i="1"/>
  <c r="AI50" i="1" s="1"/>
  <c r="BY49" i="1"/>
  <c r="BM49" i="1"/>
  <c r="BQ49" i="1" s="1"/>
  <c r="AK49" i="1" s="1"/>
  <c r="BR49" i="1" s="1"/>
  <c r="J49" i="1"/>
  <c r="AB49" i="1" s="1"/>
  <c r="AB82" i="1"/>
  <c r="AB76" i="1"/>
  <c r="CD74" i="1"/>
  <c r="AB70" i="1"/>
  <c r="AB68" i="1"/>
  <c r="AH50" i="1"/>
  <c r="CG50" i="1"/>
  <c r="J48" i="1"/>
  <c r="CD48" i="1" s="1"/>
  <c r="BM48" i="1"/>
  <c r="AI48" i="1" s="1"/>
  <c r="BM47" i="1"/>
  <c r="BQ47" i="1" s="1"/>
  <c r="AK47" i="1" s="1"/>
  <c r="BR47" i="1" s="1"/>
  <c r="J47" i="1"/>
  <c r="AB47" i="1" s="1"/>
  <c r="BQ91" i="1"/>
  <c r="AK91" i="1" s="1"/>
  <c r="BR91" i="1" s="1"/>
  <c r="BQ89" i="1"/>
  <c r="AK89" i="1" s="1"/>
  <c r="BR89" i="1" s="1"/>
  <c r="BQ87" i="1"/>
  <c r="AK87" i="1" s="1"/>
  <c r="BR87" i="1" s="1"/>
  <c r="CG86" i="1"/>
  <c r="AB86" i="1" s="1"/>
  <c r="AH85" i="1"/>
  <c r="CD84" i="1"/>
  <c r="J81" i="1"/>
  <c r="AB81" i="1" s="1"/>
  <c r="AB80" i="1"/>
  <c r="BY79" i="1"/>
  <c r="CD78" i="1"/>
  <c r="J75" i="1"/>
  <c r="AB75" i="1" s="1"/>
  <c r="CG74" i="1"/>
  <c r="AB74" i="1" s="1"/>
  <c r="AH73" i="1"/>
  <c r="CD72" i="1"/>
  <c r="CD70" i="1"/>
  <c r="J67" i="1"/>
  <c r="AB67" i="1" s="1"/>
  <c r="BQ57" i="1"/>
  <c r="AK57" i="1" s="1"/>
  <c r="BR57" i="1" s="1"/>
  <c r="AJ57" i="1" s="1"/>
  <c r="J57" i="1"/>
  <c r="AB57" i="1" s="1"/>
  <c r="J55" i="1"/>
  <c r="AB55" i="1" s="1"/>
  <c r="AH49" i="1"/>
  <c r="J46" i="1"/>
  <c r="CD46" i="1" s="1"/>
  <c r="BM46" i="1"/>
  <c r="AI46" i="1" s="1"/>
  <c r="BQ38" i="1"/>
  <c r="AK38" i="1" s="1"/>
  <c r="BR38" i="1" s="1"/>
  <c r="BS38" i="1" s="1"/>
  <c r="BT38" i="1" s="1"/>
  <c r="BW38" i="1" s="1"/>
  <c r="K38" i="1" s="1"/>
  <c r="BZ38" i="1" s="1"/>
  <c r="BQ41" i="1"/>
  <c r="AK41" i="1" s="1"/>
  <c r="BR41" i="1" s="1"/>
  <c r="AJ41" i="1" s="1"/>
  <c r="CD26" i="1"/>
  <c r="J24" i="1"/>
  <c r="CD24" i="1" s="1"/>
  <c r="AB11" i="1"/>
  <c r="AH47" i="1"/>
  <c r="AH46" i="1"/>
  <c r="AH45" i="1"/>
  <c r="AH40" i="1"/>
  <c r="AH39" i="1"/>
  <c r="AH32" i="1"/>
  <c r="BY27" i="1"/>
  <c r="BQ25" i="1"/>
  <c r="AK25" i="1" s="1"/>
  <c r="BR25" i="1" s="1"/>
  <c r="AJ25" i="1" s="1"/>
  <c r="BQ24" i="1"/>
  <c r="AK24" i="1" s="1"/>
  <c r="BR24" i="1" s="1"/>
  <c r="BS24" i="1" s="1"/>
  <c r="BT24" i="1" s="1"/>
  <c r="BW24" i="1" s="1"/>
  <c r="K24" i="1" s="1"/>
  <c r="BZ24" i="1" s="1"/>
  <c r="AH23" i="1"/>
  <c r="BY17" i="1"/>
  <c r="BM16" i="1"/>
  <c r="AI16" i="1" s="1"/>
  <c r="AH14" i="1"/>
  <c r="AH12" i="1"/>
  <c r="AH10" i="1"/>
  <c r="BQ20" i="1"/>
  <c r="AK20" i="1" s="1"/>
  <c r="BR20" i="1" s="1"/>
  <c r="BS20" i="1" s="1"/>
  <c r="BT20" i="1" s="1"/>
  <c r="BW20" i="1" s="1"/>
  <c r="K20" i="1" s="1"/>
  <c r="BZ20" i="1" s="1"/>
  <c r="CG48" i="1"/>
  <c r="CG46" i="1"/>
  <c r="BM40" i="1"/>
  <c r="AI40" i="1" s="1"/>
  <c r="BY31" i="1"/>
  <c r="BY28" i="1"/>
  <c r="BM21" i="1"/>
  <c r="BQ21" i="1" s="1"/>
  <c r="AK21" i="1" s="1"/>
  <c r="BR21" i="1" s="1"/>
  <c r="BY20" i="1"/>
  <c r="BM19" i="1"/>
  <c r="BQ19" i="1" s="1"/>
  <c r="AK19" i="1" s="1"/>
  <c r="BR19" i="1" s="1"/>
  <c r="AH19" i="1"/>
  <c r="BQ16" i="1"/>
  <c r="AK16" i="1" s="1"/>
  <c r="BR16" i="1" s="1"/>
  <c r="AJ16" i="1" s="1"/>
  <c r="AH13" i="1"/>
  <c r="AH8" i="1"/>
  <c r="AH6" i="1"/>
  <c r="AJ86" i="1"/>
  <c r="AI91" i="1"/>
  <c r="J91" i="1"/>
  <c r="CG90" i="1"/>
  <c r="AB90" i="1" s="1"/>
  <c r="AI89" i="1"/>
  <c r="J89" i="1"/>
  <c r="CG88" i="1"/>
  <c r="AB88" i="1" s="1"/>
  <c r="AI87" i="1"/>
  <c r="J87" i="1"/>
  <c r="BQ83" i="1"/>
  <c r="AK83" i="1" s="1"/>
  <c r="BR83" i="1" s="1"/>
  <c r="BQ79" i="1"/>
  <c r="AK79" i="1" s="1"/>
  <c r="BR79" i="1" s="1"/>
  <c r="BQ75" i="1"/>
  <c r="AK75" i="1" s="1"/>
  <c r="BR75" i="1" s="1"/>
  <c r="BQ71" i="1"/>
  <c r="AK71" i="1" s="1"/>
  <c r="BR71" i="1" s="1"/>
  <c r="BQ67" i="1"/>
  <c r="AK67" i="1" s="1"/>
  <c r="BR67" i="1" s="1"/>
  <c r="CD56" i="1"/>
  <c r="AI55" i="1"/>
  <c r="AB73" i="1"/>
  <c r="AB71" i="1"/>
  <c r="CD64" i="1"/>
  <c r="AI63" i="1"/>
  <c r="BY91" i="1"/>
  <c r="BY89" i="1"/>
  <c r="BY87" i="1"/>
  <c r="BQ85" i="1"/>
  <c r="AK85" i="1" s="1"/>
  <c r="BR85" i="1" s="1"/>
  <c r="AI83" i="1"/>
  <c r="BQ81" i="1"/>
  <c r="AK81" i="1" s="1"/>
  <c r="BR81" i="1" s="1"/>
  <c r="AI79" i="1"/>
  <c r="BQ77" i="1"/>
  <c r="AK77" i="1" s="1"/>
  <c r="BR77" i="1" s="1"/>
  <c r="AI75" i="1"/>
  <c r="BQ73" i="1"/>
  <c r="AK73" i="1" s="1"/>
  <c r="BR73" i="1" s="1"/>
  <c r="AI71" i="1"/>
  <c r="BQ69" i="1"/>
  <c r="AK69" i="1" s="1"/>
  <c r="BR69" i="1" s="1"/>
  <c r="AI67" i="1"/>
  <c r="AH60" i="1"/>
  <c r="CG60" i="1"/>
  <c r="AB60" i="1" s="1"/>
  <c r="CD50" i="1"/>
  <c r="J65" i="1"/>
  <c r="CG64" i="1"/>
  <c r="AB64" i="1" s="1"/>
  <c r="BQ63" i="1"/>
  <c r="AK63" i="1" s="1"/>
  <c r="BR63" i="1" s="1"/>
  <c r="CD62" i="1"/>
  <c r="CG56" i="1"/>
  <c r="AB56" i="1" s="1"/>
  <c r="BQ55" i="1"/>
  <c r="AK55" i="1" s="1"/>
  <c r="BR55" i="1" s="1"/>
  <c r="CD54" i="1"/>
  <c r="AI65" i="1"/>
  <c r="CG62" i="1"/>
  <c r="AB62" i="1" s="1"/>
  <c r="BQ61" i="1"/>
  <c r="AK61" i="1" s="1"/>
  <c r="BR61" i="1" s="1"/>
  <c r="CD60" i="1"/>
  <c r="CG54" i="1"/>
  <c r="AB54" i="1" s="1"/>
  <c r="AI49" i="1"/>
  <c r="BQ65" i="1"/>
  <c r="AK65" i="1" s="1"/>
  <c r="BR65" i="1" s="1"/>
  <c r="BQ59" i="1"/>
  <c r="AK59" i="1" s="1"/>
  <c r="BR59" i="1" s="1"/>
  <c r="AB58" i="1"/>
  <c r="CD58" i="1"/>
  <c r="AI43" i="1"/>
  <c r="J43" i="1"/>
  <c r="CD40" i="1"/>
  <c r="AI27" i="1"/>
  <c r="AI45" i="1"/>
  <c r="J45" i="1"/>
  <c r="CG44" i="1"/>
  <c r="AB44" i="1" s="1"/>
  <c r="BQ43" i="1"/>
  <c r="AK43" i="1" s="1"/>
  <c r="BR43" i="1" s="1"/>
  <c r="BY41" i="1"/>
  <c r="J41" i="1"/>
  <c r="CG40" i="1"/>
  <c r="AB40" i="1" s="1"/>
  <c r="AB20" i="1"/>
  <c r="CD20" i="1"/>
  <c r="BQ45" i="1"/>
  <c r="AK45" i="1" s="1"/>
  <c r="BR45" i="1" s="1"/>
  <c r="BY43" i="1"/>
  <c r="CD42" i="1"/>
  <c r="BQ42" i="1"/>
  <c r="AK42" i="1" s="1"/>
  <c r="BR42" i="1" s="1"/>
  <c r="BM39" i="1"/>
  <c r="BQ39" i="1" s="1"/>
  <c r="AK39" i="1" s="1"/>
  <c r="BR39" i="1" s="1"/>
  <c r="J39" i="1"/>
  <c r="AO36" i="1"/>
  <c r="CD36" i="1" s="1"/>
  <c r="BM35" i="1"/>
  <c r="J35" i="1"/>
  <c r="CD44" i="1"/>
  <c r="AI38" i="1"/>
  <c r="AI34" i="1"/>
  <c r="BM37" i="1"/>
  <c r="BQ37" i="1" s="1"/>
  <c r="AK37" i="1" s="1"/>
  <c r="BR37" i="1" s="1"/>
  <c r="CD34" i="1"/>
  <c r="BM31" i="1"/>
  <c r="BQ31" i="1" s="1"/>
  <c r="AK31" i="1" s="1"/>
  <c r="BR31" i="1" s="1"/>
  <c r="J31" i="1"/>
  <c r="BQ27" i="1"/>
  <c r="AK27" i="1" s="1"/>
  <c r="BR27" i="1" s="1"/>
  <c r="BM23" i="1"/>
  <c r="BQ23" i="1" s="1"/>
  <c r="AK23" i="1" s="1"/>
  <c r="BR23" i="1" s="1"/>
  <c r="J23" i="1"/>
  <c r="AB16" i="1"/>
  <c r="CD16" i="1"/>
  <c r="AB37" i="1"/>
  <c r="CD37" i="1"/>
  <c r="AH36" i="1"/>
  <c r="CG36" i="1"/>
  <c r="AB36" i="1" s="1"/>
  <c r="BY35" i="1"/>
  <c r="AB30" i="1"/>
  <c r="CD30" i="1"/>
  <c r="AB29" i="1"/>
  <c r="CD29" i="1"/>
  <c r="AI22" i="1"/>
  <c r="AB21" i="1"/>
  <c r="CD21" i="1"/>
  <c r="AI15" i="1"/>
  <c r="AH28" i="1"/>
  <c r="CG28" i="1"/>
  <c r="AB28" i="1" s="1"/>
  <c r="AH33" i="1"/>
  <c r="AB33" i="1"/>
  <c r="CD33" i="1"/>
  <c r="CG32" i="1"/>
  <c r="AB32" i="1" s="1"/>
  <c r="AH25" i="1"/>
  <c r="AB19" i="1"/>
  <c r="CD19" i="1"/>
  <c r="AB18" i="1"/>
  <c r="AB15" i="1"/>
  <c r="CD15" i="1"/>
  <c r="BY13" i="1"/>
  <c r="BY12" i="1"/>
  <c r="BM10" i="1"/>
  <c r="J10" i="1"/>
  <c r="BY8" i="1"/>
  <c r="BM6" i="1"/>
  <c r="BQ6" i="1" s="1"/>
  <c r="AK6" i="1" s="1"/>
  <c r="BR6" i="1" s="1"/>
  <c r="J6" i="1"/>
  <c r="BY4" i="1"/>
  <c r="BM17" i="1"/>
  <c r="AH15" i="1"/>
  <c r="CD9" i="1"/>
  <c r="AB9" i="1"/>
  <c r="CD5" i="1"/>
  <c r="AB5" i="1"/>
  <c r="AH37" i="1"/>
  <c r="AH29" i="1"/>
  <c r="AH21" i="1"/>
  <c r="AB17" i="1"/>
  <c r="CD17" i="1"/>
  <c r="J13" i="1"/>
  <c r="BM13" i="1"/>
  <c r="BM12" i="1"/>
  <c r="J12" i="1"/>
  <c r="BY14" i="1"/>
  <c r="BM14" i="1"/>
  <c r="BQ14" i="1" s="1"/>
  <c r="AK14" i="1" s="1"/>
  <c r="BR14" i="1" s="1"/>
  <c r="J14" i="1"/>
  <c r="BQ10" i="1"/>
  <c r="AK10" i="1" s="1"/>
  <c r="BR10" i="1" s="1"/>
  <c r="BY10" i="1"/>
  <c r="BM8" i="1"/>
  <c r="BQ8" i="1" s="1"/>
  <c r="AK8" i="1" s="1"/>
  <c r="BR8" i="1" s="1"/>
  <c r="J8" i="1"/>
  <c r="BY6" i="1"/>
  <c r="BM4" i="1"/>
  <c r="J4" i="1"/>
  <c r="BM11" i="1"/>
  <c r="BM9" i="1"/>
  <c r="BQ9" i="1" s="1"/>
  <c r="AK9" i="1" s="1"/>
  <c r="BR9" i="1" s="1"/>
  <c r="BM7" i="1"/>
  <c r="BQ7" i="1" s="1"/>
  <c r="AK7" i="1" s="1"/>
  <c r="BR7" i="1" s="1"/>
  <c r="BM5" i="1"/>
  <c r="BQ5" i="1" s="1"/>
  <c r="AK5" i="1" s="1"/>
  <c r="BR5" i="1" s="1"/>
  <c r="BM3" i="1"/>
  <c r="BQ82" i="1" l="1"/>
  <c r="AK82" i="1" s="1"/>
  <c r="BR82" i="1" s="1"/>
  <c r="BQ18" i="1"/>
  <c r="AK18" i="1" s="1"/>
  <c r="BR18" i="1" s="1"/>
  <c r="AJ18" i="1" s="1"/>
  <c r="BQ28" i="1"/>
  <c r="AK28" i="1" s="1"/>
  <c r="BR28" i="1" s="1"/>
  <c r="AJ28" i="1" s="1"/>
  <c r="BQ88" i="1"/>
  <c r="AK88" i="1" s="1"/>
  <c r="BR88" i="1" s="1"/>
  <c r="BS88" i="1" s="1"/>
  <c r="BT88" i="1" s="1"/>
  <c r="BW88" i="1" s="1"/>
  <c r="K88" i="1" s="1"/>
  <c r="BZ88" i="1" s="1"/>
  <c r="L88" i="1" s="1"/>
  <c r="AJ22" i="1"/>
  <c r="CD25" i="1"/>
  <c r="AB22" i="1"/>
  <c r="BQ26" i="1"/>
  <c r="AK26" i="1" s="1"/>
  <c r="BR26" i="1" s="1"/>
  <c r="AJ26" i="1" s="1"/>
  <c r="BS57" i="1"/>
  <c r="BT57" i="1" s="1"/>
  <c r="BW57" i="1" s="1"/>
  <c r="K57" i="1" s="1"/>
  <c r="BZ57" i="1" s="1"/>
  <c r="L57" i="1" s="1"/>
  <c r="BQ56" i="1"/>
  <c r="AK56" i="1" s="1"/>
  <c r="BR56" i="1" s="1"/>
  <c r="BS56" i="1" s="1"/>
  <c r="BT56" i="1" s="1"/>
  <c r="BW56" i="1" s="1"/>
  <c r="K56" i="1" s="1"/>
  <c r="BZ56" i="1" s="1"/>
  <c r="L56" i="1" s="1"/>
  <c r="CA56" i="1" s="1"/>
  <c r="L38" i="1"/>
  <c r="CA38" i="1" s="1"/>
  <c r="AB38" i="1"/>
  <c r="BQ53" i="1"/>
  <c r="AK53" i="1" s="1"/>
  <c r="BR53" i="1" s="1"/>
  <c r="BS53" i="1" s="1"/>
  <c r="BT53" i="1" s="1"/>
  <c r="BW53" i="1" s="1"/>
  <c r="K53" i="1" s="1"/>
  <c r="AB85" i="1"/>
  <c r="BQ70" i="1"/>
  <c r="AK70" i="1" s="1"/>
  <c r="BR70" i="1" s="1"/>
  <c r="AJ70" i="1" s="1"/>
  <c r="AB50" i="1"/>
  <c r="BS41" i="1"/>
  <c r="BT41" i="1" s="1"/>
  <c r="BW41" i="1" s="1"/>
  <c r="K41" i="1" s="1"/>
  <c r="BZ41" i="1" s="1"/>
  <c r="L41" i="1" s="1"/>
  <c r="CA41" i="1" s="1"/>
  <c r="BQ90" i="1"/>
  <c r="AK90" i="1" s="1"/>
  <c r="BR90" i="1" s="1"/>
  <c r="BS90" i="1" s="1"/>
  <c r="BT90" i="1" s="1"/>
  <c r="BW90" i="1" s="1"/>
  <c r="K90" i="1" s="1"/>
  <c r="BZ90" i="1" s="1"/>
  <c r="L90" i="1" s="1"/>
  <c r="CA90" i="1" s="1"/>
  <c r="CD57" i="1"/>
  <c r="BS16" i="1"/>
  <c r="BT16" i="1" s="1"/>
  <c r="BW16" i="1" s="1"/>
  <c r="K16" i="1" s="1"/>
  <c r="BZ16" i="1" s="1"/>
  <c r="L16" i="1" s="1"/>
  <c r="CB16" i="1" s="1"/>
  <c r="AJ88" i="1"/>
  <c r="L20" i="1"/>
  <c r="CD77" i="1"/>
  <c r="BQ48" i="1"/>
  <c r="AK48" i="1" s="1"/>
  <c r="BR48" i="1" s="1"/>
  <c r="BQ52" i="1"/>
  <c r="AK52" i="1" s="1"/>
  <c r="BR52" i="1" s="1"/>
  <c r="BS52" i="1" s="1"/>
  <c r="BT52" i="1" s="1"/>
  <c r="BW52" i="1" s="1"/>
  <c r="K52" i="1" s="1"/>
  <c r="BZ52" i="1" s="1"/>
  <c r="L52" i="1" s="1"/>
  <c r="BQ68" i="1"/>
  <c r="AK68" i="1" s="1"/>
  <c r="BR68" i="1" s="1"/>
  <c r="BS68" i="1" s="1"/>
  <c r="BT68" i="1" s="1"/>
  <c r="BW68" i="1" s="1"/>
  <c r="K68" i="1" s="1"/>
  <c r="BZ68" i="1" s="1"/>
  <c r="L68" i="1" s="1"/>
  <c r="CA68" i="1" s="1"/>
  <c r="AJ54" i="1"/>
  <c r="AI30" i="1"/>
  <c r="AB46" i="1"/>
  <c r="BS29" i="1"/>
  <c r="BT29" i="1" s="1"/>
  <c r="BW29" i="1" s="1"/>
  <c r="K29" i="1" s="1"/>
  <c r="BZ29" i="1" s="1"/>
  <c r="L29" i="1" s="1"/>
  <c r="CA29" i="1" s="1"/>
  <c r="AJ29" i="1"/>
  <c r="AJ20" i="1"/>
  <c r="BS25" i="1"/>
  <c r="BT25" i="1" s="1"/>
  <c r="BW25" i="1" s="1"/>
  <c r="K25" i="1" s="1"/>
  <c r="BZ25" i="1" s="1"/>
  <c r="L25" i="1" s="1"/>
  <c r="CA25" i="1" s="1"/>
  <c r="AI29" i="1"/>
  <c r="AI21" i="1"/>
  <c r="AJ38" i="1"/>
  <c r="CD47" i="1"/>
  <c r="BQ33" i="1"/>
  <c r="AK33" i="1" s="1"/>
  <c r="BR33" i="1" s="1"/>
  <c r="AI36" i="1"/>
  <c r="CD49" i="1"/>
  <c r="AJ24" i="1"/>
  <c r="AB48" i="1"/>
  <c r="BS49" i="1"/>
  <c r="BT49" i="1" s="1"/>
  <c r="BW49" i="1" s="1"/>
  <c r="K49" i="1" s="1"/>
  <c r="BZ49" i="1" s="1"/>
  <c r="L49" i="1" s="1"/>
  <c r="CB49" i="1" s="1"/>
  <c r="AJ49" i="1"/>
  <c r="AI19" i="1"/>
  <c r="CD67" i="1"/>
  <c r="CD79" i="1"/>
  <c r="CD69" i="1"/>
  <c r="CD51" i="1"/>
  <c r="CD63" i="1"/>
  <c r="BQ32" i="1"/>
  <c r="AK32" i="1" s="1"/>
  <c r="BR32" i="1" s="1"/>
  <c r="BQ64" i="1"/>
  <c r="AK64" i="1" s="1"/>
  <c r="BR64" i="1" s="1"/>
  <c r="AB52" i="1"/>
  <c r="BQ76" i="1"/>
  <c r="AK76" i="1" s="1"/>
  <c r="BR76" i="1" s="1"/>
  <c r="BQ66" i="1"/>
  <c r="AK66" i="1" s="1"/>
  <c r="BR66" i="1" s="1"/>
  <c r="AJ66" i="1" s="1"/>
  <c r="BS15" i="1"/>
  <c r="BT15" i="1" s="1"/>
  <c r="BW15" i="1" s="1"/>
  <c r="K15" i="1" s="1"/>
  <c r="BZ15" i="1" s="1"/>
  <c r="L15" i="1" s="1"/>
  <c r="CA15" i="1" s="1"/>
  <c r="AJ15" i="1"/>
  <c r="AB24" i="1"/>
  <c r="L24" i="1"/>
  <c r="CB24" i="1" s="1"/>
  <c r="AJ34" i="1"/>
  <c r="BS34" i="1"/>
  <c r="BT34" i="1" s="1"/>
  <c r="BW34" i="1" s="1"/>
  <c r="K34" i="1" s="1"/>
  <c r="BZ34" i="1" s="1"/>
  <c r="L34" i="1" s="1"/>
  <c r="CB34" i="1" s="1"/>
  <c r="CC38" i="1"/>
  <c r="CE38" i="1" s="1"/>
  <c r="CC20" i="1"/>
  <c r="CE20" i="1" s="1"/>
  <c r="BQ58" i="1"/>
  <c r="AK58" i="1" s="1"/>
  <c r="BR58" i="1" s="1"/>
  <c r="AJ30" i="1"/>
  <c r="BS30" i="1"/>
  <c r="BT30" i="1" s="1"/>
  <c r="BW30" i="1" s="1"/>
  <c r="K30" i="1" s="1"/>
  <c r="BZ30" i="1" s="1"/>
  <c r="L30" i="1" s="1"/>
  <c r="CA30" i="1" s="1"/>
  <c r="AJ47" i="1"/>
  <c r="BS47" i="1"/>
  <c r="BT47" i="1" s="1"/>
  <c r="BW47" i="1" s="1"/>
  <c r="K47" i="1" s="1"/>
  <c r="BZ47" i="1" s="1"/>
  <c r="L47" i="1" s="1"/>
  <c r="CA47" i="1" s="1"/>
  <c r="BZ22" i="1"/>
  <c r="L22" i="1" s="1"/>
  <c r="CB22" i="1" s="1"/>
  <c r="CC22" i="1"/>
  <c r="CE22" i="1" s="1"/>
  <c r="BS18" i="1"/>
  <c r="BT18" i="1" s="1"/>
  <c r="BW18" i="1" s="1"/>
  <c r="K18" i="1" s="1"/>
  <c r="BZ18" i="1" s="1"/>
  <c r="L18" i="1" s="1"/>
  <c r="CB18" i="1" s="1"/>
  <c r="CD27" i="1"/>
  <c r="AI47" i="1"/>
  <c r="CD81" i="1"/>
  <c r="CD59" i="1"/>
  <c r="CD75" i="1"/>
  <c r="CD83" i="1"/>
  <c r="BS86" i="1"/>
  <c r="BT86" i="1" s="1"/>
  <c r="BW86" i="1" s="1"/>
  <c r="K86" i="1" s="1"/>
  <c r="BZ86" i="1" s="1"/>
  <c r="L86" i="1" s="1"/>
  <c r="CA86" i="1" s="1"/>
  <c r="CD61" i="1"/>
  <c r="CD55" i="1"/>
  <c r="BQ51" i="1"/>
  <c r="AK51" i="1" s="1"/>
  <c r="BR51" i="1" s="1"/>
  <c r="BQ80" i="1"/>
  <c r="AK80" i="1" s="1"/>
  <c r="BR80" i="1" s="1"/>
  <c r="BQ44" i="1"/>
  <c r="AK44" i="1" s="1"/>
  <c r="BR44" i="1" s="1"/>
  <c r="CD53" i="1"/>
  <c r="CC54" i="1"/>
  <c r="CE54" i="1" s="1"/>
  <c r="BS19" i="1"/>
  <c r="BT19" i="1" s="1"/>
  <c r="BW19" i="1" s="1"/>
  <c r="K19" i="1" s="1"/>
  <c r="BZ19" i="1" s="1"/>
  <c r="L19" i="1" s="1"/>
  <c r="CB19" i="1" s="1"/>
  <c r="AJ19" i="1"/>
  <c r="AJ21" i="1"/>
  <c r="BS21" i="1"/>
  <c r="BT21" i="1" s="1"/>
  <c r="BW21" i="1" s="1"/>
  <c r="K21" i="1" s="1"/>
  <c r="BZ21" i="1" s="1"/>
  <c r="L21" i="1" s="1"/>
  <c r="CA21" i="1" s="1"/>
  <c r="CC88" i="1"/>
  <c r="CE88" i="1" s="1"/>
  <c r="BS91" i="1"/>
  <c r="BT91" i="1" s="1"/>
  <c r="BW91" i="1" s="1"/>
  <c r="K91" i="1" s="1"/>
  <c r="AJ91" i="1"/>
  <c r="BQ50" i="1"/>
  <c r="AK50" i="1" s="1"/>
  <c r="BR50" i="1" s="1"/>
  <c r="BQ72" i="1"/>
  <c r="AK72" i="1" s="1"/>
  <c r="BR72" i="1" s="1"/>
  <c r="BQ40" i="1"/>
  <c r="AK40" i="1" s="1"/>
  <c r="BR40" i="1" s="1"/>
  <c r="BQ46" i="1"/>
  <c r="AK46" i="1" s="1"/>
  <c r="BR46" i="1" s="1"/>
  <c r="BQ74" i="1"/>
  <c r="AK74" i="1" s="1"/>
  <c r="BR74" i="1" s="1"/>
  <c r="BS87" i="1"/>
  <c r="BT87" i="1" s="1"/>
  <c r="BW87" i="1" s="1"/>
  <c r="K87" i="1" s="1"/>
  <c r="AJ87" i="1"/>
  <c r="BQ84" i="1"/>
  <c r="AK84" i="1" s="1"/>
  <c r="BR84" i="1" s="1"/>
  <c r="BQ60" i="1"/>
  <c r="AK60" i="1" s="1"/>
  <c r="BR60" i="1" s="1"/>
  <c r="BS89" i="1"/>
  <c r="BT89" i="1" s="1"/>
  <c r="BW89" i="1" s="1"/>
  <c r="K89" i="1" s="1"/>
  <c r="AJ89" i="1"/>
  <c r="BQ62" i="1"/>
  <c r="AK62" i="1" s="1"/>
  <c r="BR62" i="1" s="1"/>
  <c r="BQ78" i="1"/>
  <c r="AK78" i="1" s="1"/>
  <c r="BR78" i="1" s="1"/>
  <c r="BS9" i="1"/>
  <c r="BT9" i="1" s="1"/>
  <c r="BW9" i="1" s="1"/>
  <c r="K9" i="1" s="1"/>
  <c r="BZ9" i="1" s="1"/>
  <c r="L9" i="1" s="1"/>
  <c r="AJ9" i="1"/>
  <c r="BS8" i="1"/>
  <c r="BT8" i="1" s="1"/>
  <c r="BW8" i="1" s="1"/>
  <c r="K8" i="1" s="1"/>
  <c r="BZ8" i="1" s="1"/>
  <c r="L8" i="1" s="1"/>
  <c r="AJ8" i="1"/>
  <c r="BS37" i="1"/>
  <c r="BT37" i="1" s="1"/>
  <c r="BW37" i="1" s="1"/>
  <c r="K37" i="1" s="1"/>
  <c r="BZ37" i="1" s="1"/>
  <c r="L37" i="1" s="1"/>
  <c r="AJ37" i="1"/>
  <c r="BS7" i="1"/>
  <c r="BT7" i="1" s="1"/>
  <c r="BW7" i="1" s="1"/>
  <c r="K7" i="1" s="1"/>
  <c r="BZ7" i="1" s="1"/>
  <c r="L7" i="1" s="1"/>
  <c r="AJ7" i="1"/>
  <c r="AI3" i="1"/>
  <c r="AI11" i="1"/>
  <c r="AB14" i="1"/>
  <c r="CD14" i="1"/>
  <c r="BS23" i="1"/>
  <c r="BT23" i="1" s="1"/>
  <c r="BW23" i="1" s="1"/>
  <c r="K23" i="1" s="1"/>
  <c r="BZ23" i="1" s="1"/>
  <c r="L23" i="1" s="1"/>
  <c r="AJ23" i="1"/>
  <c r="AJ83" i="1"/>
  <c r="BS83" i="1"/>
  <c r="BT83" i="1" s="1"/>
  <c r="BW83" i="1" s="1"/>
  <c r="K83" i="1" s="1"/>
  <c r="BZ83" i="1" s="1"/>
  <c r="L83" i="1" s="1"/>
  <c r="AI5" i="1"/>
  <c r="BQ3" i="1"/>
  <c r="AK3" i="1" s="1"/>
  <c r="BR3" i="1" s="1"/>
  <c r="BQ11" i="1"/>
  <c r="AK11" i="1" s="1"/>
  <c r="BR11" i="1" s="1"/>
  <c r="AI14" i="1"/>
  <c r="AI13" i="1"/>
  <c r="AB10" i="1"/>
  <c r="CD10" i="1"/>
  <c r="CC24" i="1"/>
  <c r="CE24" i="1" s="1"/>
  <c r="AB23" i="1"/>
  <c r="CD23" i="1"/>
  <c r="AB31" i="1"/>
  <c r="CD31" i="1"/>
  <c r="BS39" i="1"/>
  <c r="BT39" i="1" s="1"/>
  <c r="BW39" i="1" s="1"/>
  <c r="K39" i="1" s="1"/>
  <c r="BZ39" i="1" s="1"/>
  <c r="L39" i="1" s="1"/>
  <c r="AJ39" i="1"/>
  <c r="AI39" i="1"/>
  <c r="BS45" i="1"/>
  <c r="BT45" i="1" s="1"/>
  <c r="BW45" i="1" s="1"/>
  <c r="K45" i="1" s="1"/>
  <c r="BZ45" i="1" s="1"/>
  <c r="L45" i="1" s="1"/>
  <c r="AJ45" i="1"/>
  <c r="CB20" i="1"/>
  <c r="CA20" i="1"/>
  <c r="AJ43" i="1"/>
  <c r="BS43" i="1"/>
  <c r="BT43" i="1" s="1"/>
  <c r="BW43" i="1" s="1"/>
  <c r="K43" i="1" s="1"/>
  <c r="BZ43" i="1" s="1"/>
  <c r="L43" i="1" s="1"/>
  <c r="BS65" i="1"/>
  <c r="BT65" i="1" s="1"/>
  <c r="BW65" i="1" s="1"/>
  <c r="K65" i="1" s="1"/>
  <c r="BZ65" i="1" s="1"/>
  <c r="L65" i="1" s="1"/>
  <c r="AJ65" i="1"/>
  <c r="AJ53" i="1"/>
  <c r="AJ61" i="1"/>
  <c r="BS61" i="1"/>
  <c r="BT61" i="1" s="1"/>
  <c r="BW61" i="1" s="1"/>
  <c r="K61" i="1" s="1"/>
  <c r="AB65" i="1"/>
  <c r="CD65" i="1"/>
  <c r="AJ77" i="1"/>
  <c r="BS77" i="1"/>
  <c r="BT77" i="1" s="1"/>
  <c r="BW77" i="1" s="1"/>
  <c r="K77" i="1" s="1"/>
  <c r="AJ71" i="1"/>
  <c r="BS71" i="1"/>
  <c r="BT71" i="1" s="1"/>
  <c r="BW71" i="1" s="1"/>
  <c r="K71" i="1" s="1"/>
  <c r="BZ71" i="1" s="1"/>
  <c r="L71" i="1" s="1"/>
  <c r="AB87" i="1"/>
  <c r="CD87" i="1"/>
  <c r="AB89" i="1"/>
  <c r="CD89" i="1"/>
  <c r="AB91" i="1"/>
  <c r="CD91" i="1"/>
  <c r="BS6" i="1"/>
  <c r="BT6" i="1" s="1"/>
  <c r="BW6" i="1" s="1"/>
  <c r="K6" i="1" s="1"/>
  <c r="BZ6" i="1" s="1"/>
  <c r="L6" i="1" s="1"/>
  <c r="AJ6" i="1"/>
  <c r="AI12" i="1"/>
  <c r="AI17" i="1"/>
  <c r="AB39" i="1"/>
  <c r="CD39" i="1"/>
  <c r="AJ81" i="1"/>
  <c r="BS81" i="1"/>
  <c r="BT81" i="1" s="1"/>
  <c r="BW81" i="1" s="1"/>
  <c r="K81" i="1" s="1"/>
  <c r="BZ81" i="1" s="1"/>
  <c r="L81" i="1" s="1"/>
  <c r="AJ67" i="1"/>
  <c r="BS67" i="1"/>
  <c r="BT67" i="1" s="1"/>
  <c r="BW67" i="1" s="1"/>
  <c r="K67" i="1" s="1"/>
  <c r="BZ67" i="1" s="1"/>
  <c r="L67" i="1" s="1"/>
  <c r="AI7" i="1"/>
  <c r="AB4" i="1"/>
  <c r="CD4" i="1"/>
  <c r="AB8" i="1"/>
  <c r="CD8" i="1"/>
  <c r="BS14" i="1"/>
  <c r="BT14" i="1" s="1"/>
  <c r="BW14" i="1" s="1"/>
  <c r="K14" i="1" s="1"/>
  <c r="BZ14" i="1" s="1"/>
  <c r="L14" i="1" s="1"/>
  <c r="AJ14" i="1"/>
  <c r="BS10" i="1"/>
  <c r="BT10" i="1" s="1"/>
  <c r="BW10" i="1" s="1"/>
  <c r="K10" i="1" s="1"/>
  <c r="BZ10" i="1" s="1"/>
  <c r="L10" i="1" s="1"/>
  <c r="AJ10" i="1"/>
  <c r="AB13" i="1"/>
  <c r="CD13" i="1"/>
  <c r="AB6" i="1"/>
  <c r="CD6" i="1"/>
  <c r="AI10" i="1"/>
  <c r="BQ13" i="1"/>
  <c r="AK13" i="1" s="1"/>
  <c r="BR13" i="1" s="1"/>
  <c r="AI23" i="1"/>
  <c r="AJ27" i="1"/>
  <c r="BS27" i="1"/>
  <c r="BT27" i="1" s="1"/>
  <c r="BW27" i="1" s="1"/>
  <c r="K27" i="1" s="1"/>
  <c r="BZ27" i="1" s="1"/>
  <c r="L27" i="1" s="1"/>
  <c r="AI31" i="1"/>
  <c r="AJ36" i="1"/>
  <c r="BS36" i="1"/>
  <c r="BT36" i="1" s="1"/>
  <c r="BW36" i="1" s="1"/>
  <c r="K36" i="1" s="1"/>
  <c r="BS42" i="1"/>
  <c r="BT42" i="1" s="1"/>
  <c r="BW42" i="1" s="1"/>
  <c r="K42" i="1" s="1"/>
  <c r="BZ42" i="1" s="1"/>
  <c r="L42" i="1" s="1"/>
  <c r="AJ42" i="1"/>
  <c r="AJ59" i="1"/>
  <c r="BS59" i="1"/>
  <c r="BT59" i="1" s="1"/>
  <c r="BW59" i="1" s="1"/>
  <c r="K59" i="1" s="1"/>
  <c r="BZ59" i="1" s="1"/>
  <c r="L59" i="1" s="1"/>
  <c r="AJ73" i="1"/>
  <c r="BS73" i="1"/>
  <c r="BT73" i="1" s="1"/>
  <c r="BW73" i="1" s="1"/>
  <c r="K73" i="1" s="1"/>
  <c r="BZ73" i="1" s="1"/>
  <c r="L73" i="1" s="1"/>
  <c r="AJ75" i="1"/>
  <c r="BS75" i="1"/>
  <c r="BT75" i="1" s="1"/>
  <c r="BW75" i="1" s="1"/>
  <c r="K75" i="1" s="1"/>
  <c r="BZ75" i="1" s="1"/>
  <c r="L75" i="1" s="1"/>
  <c r="BS82" i="1"/>
  <c r="BT82" i="1" s="1"/>
  <c r="BW82" i="1" s="1"/>
  <c r="K82" i="1" s="1"/>
  <c r="AJ82" i="1"/>
  <c r="CA88" i="1"/>
  <c r="CB88" i="1"/>
  <c r="BS5" i="1"/>
  <c r="BT5" i="1" s="1"/>
  <c r="BW5" i="1" s="1"/>
  <c r="K5" i="1" s="1"/>
  <c r="BZ5" i="1" s="1"/>
  <c r="L5" i="1" s="1"/>
  <c r="AJ5" i="1"/>
  <c r="AI35" i="1"/>
  <c r="BQ35" i="1"/>
  <c r="AK35" i="1" s="1"/>
  <c r="BR35" i="1" s="1"/>
  <c r="AI9" i="1"/>
  <c r="AI4" i="1"/>
  <c r="AI8" i="1"/>
  <c r="BQ4" i="1"/>
  <c r="AK4" i="1" s="1"/>
  <c r="BR4" i="1" s="1"/>
  <c r="AB12" i="1"/>
  <c r="CD12" i="1"/>
  <c r="AI6" i="1"/>
  <c r="CA16" i="1"/>
  <c r="BS31" i="1"/>
  <c r="BT31" i="1" s="1"/>
  <c r="BW31" i="1" s="1"/>
  <c r="K31" i="1" s="1"/>
  <c r="BZ31" i="1" s="1"/>
  <c r="L31" i="1" s="1"/>
  <c r="AJ31" i="1"/>
  <c r="BQ17" i="1"/>
  <c r="AK17" i="1" s="1"/>
  <c r="BR17" i="1" s="1"/>
  <c r="AI37" i="1"/>
  <c r="BQ12" i="1"/>
  <c r="AK12" i="1" s="1"/>
  <c r="BR12" i="1" s="1"/>
  <c r="AB35" i="1"/>
  <c r="CD35" i="1"/>
  <c r="AB41" i="1"/>
  <c r="CD41" i="1"/>
  <c r="AB45" i="1"/>
  <c r="CD45" i="1"/>
  <c r="AB43" i="1"/>
  <c r="CD43" i="1"/>
  <c r="CB38" i="1"/>
  <c r="AJ55" i="1"/>
  <c r="BS55" i="1"/>
  <c r="BT55" i="1" s="1"/>
  <c r="BW55" i="1" s="1"/>
  <c r="K55" i="1" s="1"/>
  <c r="BZ55" i="1" s="1"/>
  <c r="L55" i="1" s="1"/>
  <c r="AJ63" i="1"/>
  <c r="BS63" i="1"/>
  <c r="BT63" i="1" s="1"/>
  <c r="BW63" i="1" s="1"/>
  <c r="K63" i="1" s="1"/>
  <c r="AJ69" i="1"/>
  <c r="BS69" i="1"/>
  <c r="BT69" i="1" s="1"/>
  <c r="BW69" i="1" s="1"/>
  <c r="K69" i="1" s="1"/>
  <c r="BZ69" i="1" s="1"/>
  <c r="L69" i="1" s="1"/>
  <c r="AJ85" i="1"/>
  <c r="BS85" i="1"/>
  <c r="BT85" i="1" s="1"/>
  <c r="BW85" i="1" s="1"/>
  <c r="K85" i="1" s="1"/>
  <c r="BZ85" i="1" s="1"/>
  <c r="L85" i="1" s="1"/>
  <c r="CA54" i="1"/>
  <c r="CB54" i="1"/>
  <c r="AJ79" i="1"/>
  <c r="BS79" i="1"/>
  <c r="BT79" i="1" s="1"/>
  <c r="BW79" i="1" s="1"/>
  <c r="K79" i="1" s="1"/>
  <c r="CB29" i="1" l="1"/>
  <c r="CC57" i="1"/>
  <c r="CE57" i="1" s="1"/>
  <c r="BS28" i="1"/>
  <c r="BT28" i="1" s="1"/>
  <c r="BW28" i="1" s="1"/>
  <c r="K28" i="1" s="1"/>
  <c r="BZ28" i="1" s="1"/>
  <c r="L28" i="1" s="1"/>
  <c r="CB28" i="1" s="1"/>
  <c r="CB56" i="1"/>
  <c r="BS70" i="1"/>
  <c r="BT70" i="1" s="1"/>
  <c r="BW70" i="1" s="1"/>
  <c r="K70" i="1" s="1"/>
  <c r="BZ70" i="1" s="1"/>
  <c r="L70" i="1" s="1"/>
  <c r="CC56" i="1"/>
  <c r="CE56" i="1" s="1"/>
  <c r="AJ56" i="1"/>
  <c r="CB68" i="1"/>
  <c r="AJ90" i="1"/>
  <c r="CA18" i="1"/>
  <c r="CC90" i="1"/>
  <c r="CE90" i="1" s="1"/>
  <c r="CB90" i="1"/>
  <c r="CC41" i="1"/>
  <c r="CE41" i="1" s="1"/>
  <c r="CA57" i="1"/>
  <c r="CB57" i="1"/>
  <c r="BS26" i="1"/>
  <c r="BT26" i="1" s="1"/>
  <c r="BW26" i="1" s="1"/>
  <c r="K26" i="1" s="1"/>
  <c r="BZ26" i="1" s="1"/>
  <c r="L26" i="1" s="1"/>
  <c r="CA26" i="1" s="1"/>
  <c r="CC49" i="1"/>
  <c r="CE49" i="1" s="1"/>
  <c r="CA28" i="1"/>
  <c r="CC16" i="1"/>
  <c r="CE16" i="1" s="1"/>
  <c r="CA19" i="1"/>
  <c r="CC28" i="1"/>
  <c r="CE28" i="1" s="1"/>
  <c r="CC68" i="1"/>
  <c r="CE68" i="1" s="1"/>
  <c r="CB25" i="1"/>
  <c r="CC25" i="1"/>
  <c r="CE25" i="1" s="1"/>
  <c r="CB47" i="1"/>
  <c r="CC7" i="1"/>
  <c r="CE7" i="1" s="1"/>
  <c r="CA52" i="1"/>
  <c r="CB52" i="1"/>
  <c r="CC52" i="1"/>
  <c r="CE52" i="1" s="1"/>
  <c r="AJ52" i="1"/>
  <c r="CC47" i="1"/>
  <c r="CE47" i="1" s="1"/>
  <c r="AJ68" i="1"/>
  <c r="BS48" i="1"/>
  <c r="BT48" i="1" s="1"/>
  <c r="BW48" i="1" s="1"/>
  <c r="K48" i="1" s="1"/>
  <c r="AJ48" i="1"/>
  <c r="CC29" i="1"/>
  <c r="CE29" i="1" s="1"/>
  <c r="BS66" i="1"/>
  <c r="BT66" i="1" s="1"/>
  <c r="BW66" i="1" s="1"/>
  <c r="K66" i="1" s="1"/>
  <c r="BZ66" i="1" s="1"/>
  <c r="L66" i="1" s="1"/>
  <c r="CA66" i="1" s="1"/>
  <c r="CC8" i="1"/>
  <c r="CE8" i="1" s="1"/>
  <c r="CA24" i="1"/>
  <c r="CB21" i="1"/>
  <c r="CA34" i="1"/>
  <c r="CA49" i="1"/>
  <c r="BS33" i="1"/>
  <c r="BT33" i="1" s="1"/>
  <c r="BW33" i="1" s="1"/>
  <c r="K33" i="1" s="1"/>
  <c r="BZ33" i="1" s="1"/>
  <c r="L33" i="1" s="1"/>
  <c r="AJ33" i="1"/>
  <c r="CB30" i="1"/>
  <c r="AJ32" i="1"/>
  <c r="BS32" i="1"/>
  <c r="BT32" i="1" s="1"/>
  <c r="BW32" i="1" s="1"/>
  <c r="K32" i="1" s="1"/>
  <c r="CA22" i="1"/>
  <c r="CB86" i="1"/>
  <c r="CC9" i="1"/>
  <c r="CE9" i="1" s="1"/>
  <c r="CC81" i="1"/>
  <c r="CE81" i="1" s="1"/>
  <c r="CB41" i="1"/>
  <c r="CC23" i="1"/>
  <c r="CE23" i="1" s="1"/>
  <c r="CC6" i="1"/>
  <c r="CE6" i="1" s="1"/>
  <c r="CC65" i="1"/>
  <c r="CE65" i="1" s="1"/>
  <c r="BS64" i="1"/>
  <c r="BT64" i="1" s="1"/>
  <c r="BW64" i="1" s="1"/>
  <c r="K64" i="1" s="1"/>
  <c r="AJ64" i="1"/>
  <c r="CB15" i="1"/>
  <c r="CC71" i="1"/>
  <c r="CE71" i="1" s="1"/>
  <c r="AJ76" i="1"/>
  <c r="BS76" i="1"/>
  <c r="BT76" i="1" s="1"/>
  <c r="BW76" i="1" s="1"/>
  <c r="K76" i="1" s="1"/>
  <c r="CC18" i="1"/>
  <c r="CE18" i="1" s="1"/>
  <c r="CC34" i="1"/>
  <c r="CE34" i="1" s="1"/>
  <c r="CC15" i="1"/>
  <c r="CE15" i="1" s="1"/>
  <c r="CC42" i="1"/>
  <c r="CE42" i="1" s="1"/>
  <c r="BS58" i="1"/>
  <c r="BT58" i="1" s="1"/>
  <c r="BW58" i="1" s="1"/>
  <c r="K58" i="1" s="1"/>
  <c r="AJ58" i="1"/>
  <c r="CC75" i="1"/>
  <c r="CE75" i="1" s="1"/>
  <c r="AJ44" i="1"/>
  <c r="BS44" i="1"/>
  <c r="BT44" i="1" s="1"/>
  <c r="BW44" i="1" s="1"/>
  <c r="K44" i="1" s="1"/>
  <c r="CC86" i="1"/>
  <c r="CE86" i="1" s="1"/>
  <c r="BS80" i="1"/>
  <c r="BT80" i="1" s="1"/>
  <c r="BW80" i="1" s="1"/>
  <c r="K80" i="1" s="1"/>
  <c r="AJ80" i="1"/>
  <c r="CC30" i="1"/>
  <c r="CE30" i="1" s="1"/>
  <c r="AJ51" i="1"/>
  <c r="BS51" i="1"/>
  <c r="BT51" i="1" s="1"/>
  <c r="BW51" i="1" s="1"/>
  <c r="K51" i="1" s="1"/>
  <c r="CC39" i="1"/>
  <c r="CE39" i="1" s="1"/>
  <c r="BS62" i="1"/>
  <c r="BT62" i="1" s="1"/>
  <c r="BW62" i="1" s="1"/>
  <c r="K62" i="1" s="1"/>
  <c r="AJ62" i="1"/>
  <c r="BS60" i="1"/>
  <c r="BT60" i="1" s="1"/>
  <c r="BW60" i="1" s="1"/>
  <c r="K60" i="1" s="1"/>
  <c r="AJ60" i="1"/>
  <c r="BZ91" i="1"/>
  <c r="L91" i="1" s="1"/>
  <c r="CC91" i="1"/>
  <c r="CE91" i="1" s="1"/>
  <c r="CC27" i="1"/>
  <c r="CE27" i="1" s="1"/>
  <c r="CC14" i="1"/>
  <c r="CE14" i="1" s="1"/>
  <c r="BS84" i="1"/>
  <c r="BT84" i="1" s="1"/>
  <c r="BW84" i="1" s="1"/>
  <c r="K84" i="1" s="1"/>
  <c r="BZ84" i="1" s="1"/>
  <c r="L84" i="1" s="1"/>
  <c r="AJ84" i="1"/>
  <c r="BS74" i="1"/>
  <c r="BT74" i="1" s="1"/>
  <c r="BW74" i="1" s="1"/>
  <c r="K74" i="1" s="1"/>
  <c r="AJ74" i="1"/>
  <c r="BS72" i="1"/>
  <c r="BT72" i="1" s="1"/>
  <c r="BW72" i="1" s="1"/>
  <c r="K72" i="1" s="1"/>
  <c r="AJ72" i="1"/>
  <c r="BZ89" i="1"/>
  <c r="L89" i="1" s="1"/>
  <c r="CC89" i="1"/>
  <c r="CE89" i="1" s="1"/>
  <c r="BS46" i="1"/>
  <c r="BT46" i="1" s="1"/>
  <c r="BW46" i="1" s="1"/>
  <c r="K46" i="1" s="1"/>
  <c r="BZ46" i="1" s="1"/>
  <c r="L46" i="1" s="1"/>
  <c r="AJ46" i="1"/>
  <c r="BS50" i="1"/>
  <c r="BT50" i="1" s="1"/>
  <c r="BW50" i="1" s="1"/>
  <c r="K50" i="1" s="1"/>
  <c r="AJ50" i="1"/>
  <c r="CC10" i="1"/>
  <c r="CE10" i="1" s="1"/>
  <c r="BS78" i="1"/>
  <c r="BT78" i="1" s="1"/>
  <c r="BW78" i="1" s="1"/>
  <c r="K78" i="1" s="1"/>
  <c r="AJ78" i="1"/>
  <c r="BZ87" i="1"/>
  <c r="L87" i="1" s="1"/>
  <c r="CC87" i="1"/>
  <c r="CE87" i="1" s="1"/>
  <c r="AJ40" i="1"/>
  <c r="BS40" i="1"/>
  <c r="BT40" i="1" s="1"/>
  <c r="BW40" i="1" s="1"/>
  <c r="K40" i="1" s="1"/>
  <c r="CC21" i="1"/>
  <c r="CE21" i="1" s="1"/>
  <c r="CC19" i="1"/>
  <c r="CE19" i="1" s="1"/>
  <c r="CB55" i="1"/>
  <c r="CA55" i="1"/>
  <c r="CB73" i="1"/>
  <c r="CA73" i="1"/>
  <c r="BZ36" i="1"/>
  <c r="L36" i="1" s="1"/>
  <c r="CC36" i="1"/>
  <c r="CE36" i="1" s="1"/>
  <c r="CA43" i="1"/>
  <c r="CB43" i="1"/>
  <c r="CA37" i="1"/>
  <c r="CB37" i="1"/>
  <c r="CB31" i="1"/>
  <c r="CA31" i="1"/>
  <c r="BS4" i="1"/>
  <c r="BT4" i="1" s="1"/>
  <c r="BW4" i="1" s="1"/>
  <c r="K4" i="1" s="1"/>
  <c r="BZ4" i="1" s="1"/>
  <c r="L4" i="1" s="1"/>
  <c r="AJ4" i="1"/>
  <c r="CA5" i="1"/>
  <c r="CB5" i="1"/>
  <c r="CB75" i="1"/>
  <c r="CA75" i="1"/>
  <c r="BS13" i="1"/>
  <c r="BT13" i="1" s="1"/>
  <c r="BW13" i="1" s="1"/>
  <c r="K13" i="1" s="1"/>
  <c r="BZ13" i="1" s="1"/>
  <c r="L13" i="1" s="1"/>
  <c r="AJ13" i="1"/>
  <c r="CA14" i="1"/>
  <c r="CB14" i="1"/>
  <c r="CC83" i="1"/>
  <c r="CE83" i="1" s="1"/>
  <c r="CA65" i="1"/>
  <c r="CB65" i="1"/>
  <c r="CB45" i="1"/>
  <c r="CA45" i="1"/>
  <c r="CB39" i="1"/>
  <c r="CA39" i="1"/>
  <c r="BS11" i="1"/>
  <c r="BT11" i="1" s="1"/>
  <c r="BW11" i="1" s="1"/>
  <c r="K11" i="1" s="1"/>
  <c r="BZ11" i="1" s="1"/>
  <c r="L11" i="1" s="1"/>
  <c r="AJ11" i="1"/>
  <c r="CC69" i="1"/>
  <c r="CE69" i="1" s="1"/>
  <c r="CB85" i="1"/>
  <c r="CA85" i="1"/>
  <c r="AJ35" i="1"/>
  <c r="BS35" i="1"/>
  <c r="BT35" i="1" s="1"/>
  <c r="BW35" i="1" s="1"/>
  <c r="K35" i="1" s="1"/>
  <c r="BZ35" i="1" s="1"/>
  <c r="L35" i="1" s="1"/>
  <c r="BZ82" i="1"/>
  <c r="L82" i="1" s="1"/>
  <c r="CC82" i="1"/>
  <c r="CE82" i="1" s="1"/>
  <c r="CB67" i="1"/>
  <c r="CA67" i="1"/>
  <c r="BZ77" i="1"/>
  <c r="L77" i="1" s="1"/>
  <c r="CC77" i="1"/>
  <c r="CE77" i="1" s="1"/>
  <c r="BZ61" i="1"/>
  <c r="L61" i="1" s="1"/>
  <c r="CC61" i="1"/>
  <c r="CE61" i="1" s="1"/>
  <c r="CC43" i="1"/>
  <c r="CE43" i="1" s="1"/>
  <c r="CB83" i="1"/>
  <c r="CA83" i="1"/>
  <c r="CC55" i="1"/>
  <c r="CE55" i="1" s="1"/>
  <c r="CC85" i="1"/>
  <c r="CE85" i="1" s="1"/>
  <c r="CC37" i="1"/>
  <c r="CE37" i="1" s="1"/>
  <c r="CB69" i="1"/>
  <c r="CA69" i="1"/>
  <c r="BZ63" i="1"/>
  <c r="L63" i="1" s="1"/>
  <c r="CC63" i="1"/>
  <c r="CE63" i="1" s="1"/>
  <c r="CB59" i="1"/>
  <c r="CA59" i="1"/>
  <c r="CC31" i="1"/>
  <c r="CE31" i="1" s="1"/>
  <c r="CB81" i="1"/>
  <c r="CA81" i="1"/>
  <c r="CB71" i="1"/>
  <c r="CA71" i="1"/>
  <c r="BZ53" i="1"/>
  <c r="L53" i="1" s="1"/>
  <c r="CC53" i="1"/>
  <c r="CE53" i="1" s="1"/>
  <c r="BS3" i="1"/>
  <c r="BT3" i="1" s="1"/>
  <c r="BW3" i="1" s="1"/>
  <c r="K3" i="1" s="1"/>
  <c r="BZ3" i="1" s="1"/>
  <c r="L3" i="1" s="1"/>
  <c r="AJ3" i="1"/>
  <c r="CA7" i="1"/>
  <c r="CB7" i="1"/>
  <c r="CA8" i="1"/>
  <c r="CB8" i="1"/>
  <c r="BS12" i="1"/>
  <c r="BT12" i="1" s="1"/>
  <c r="BW12" i="1" s="1"/>
  <c r="K12" i="1" s="1"/>
  <c r="BZ12" i="1" s="1"/>
  <c r="L12" i="1" s="1"/>
  <c r="AJ12" i="1"/>
  <c r="BZ79" i="1"/>
  <c r="L79" i="1" s="1"/>
  <c r="CC79" i="1"/>
  <c r="CE79" i="1" s="1"/>
  <c r="BS17" i="1"/>
  <c r="BT17" i="1" s="1"/>
  <c r="BW17" i="1" s="1"/>
  <c r="K17" i="1" s="1"/>
  <c r="BZ17" i="1" s="1"/>
  <c r="L17" i="1" s="1"/>
  <c r="AJ17" i="1"/>
  <c r="CC67" i="1"/>
  <c r="CE67" i="1" s="1"/>
  <c r="CA42" i="1"/>
  <c r="CB42" i="1"/>
  <c r="CA27" i="1"/>
  <c r="CB27" i="1"/>
  <c r="CA10" i="1"/>
  <c r="CB10" i="1"/>
  <c r="CA6" i="1"/>
  <c r="CB6" i="1"/>
  <c r="CC45" i="1"/>
  <c r="CE45" i="1" s="1"/>
  <c r="CC5" i="1"/>
  <c r="CE5" i="1" s="1"/>
  <c r="CA70" i="1"/>
  <c r="CB70" i="1"/>
  <c r="CB23" i="1"/>
  <c r="CA23" i="1"/>
  <c r="CC73" i="1"/>
  <c r="CE73" i="1" s="1"/>
  <c r="CC59" i="1"/>
  <c r="CE59" i="1" s="1"/>
  <c r="CA9" i="1"/>
  <c r="CB9" i="1"/>
  <c r="CC70" i="1" l="1"/>
  <c r="CE70" i="1" s="1"/>
  <c r="CB26" i="1"/>
  <c r="CC26" i="1"/>
  <c r="CE26" i="1" s="1"/>
  <c r="CC66" i="1"/>
  <c r="CE66" i="1" s="1"/>
  <c r="CC33" i="1"/>
  <c r="CE33" i="1" s="1"/>
  <c r="CB66" i="1"/>
  <c r="BZ48" i="1"/>
  <c r="L48" i="1" s="1"/>
  <c r="CC48" i="1"/>
  <c r="CE48" i="1" s="1"/>
  <c r="CA33" i="1"/>
  <c r="CB33" i="1"/>
  <c r="BZ32" i="1"/>
  <c r="L32" i="1" s="1"/>
  <c r="CC32" i="1"/>
  <c r="CE32" i="1" s="1"/>
  <c r="BZ64" i="1"/>
  <c r="L64" i="1" s="1"/>
  <c r="CC64" i="1"/>
  <c r="CE64" i="1" s="1"/>
  <c r="BZ76" i="1"/>
  <c r="L76" i="1" s="1"/>
  <c r="CC76" i="1"/>
  <c r="CE76" i="1" s="1"/>
  <c r="CC84" i="1"/>
  <c r="CE84" i="1" s="1"/>
  <c r="CC11" i="1"/>
  <c r="CE11" i="1" s="1"/>
  <c r="BZ58" i="1"/>
  <c r="L58" i="1" s="1"/>
  <c r="CC58" i="1"/>
  <c r="CE58" i="1" s="1"/>
  <c r="BZ44" i="1"/>
  <c r="L44" i="1" s="1"/>
  <c r="CC44" i="1"/>
  <c r="CE44" i="1" s="1"/>
  <c r="BZ51" i="1"/>
  <c r="L51" i="1" s="1"/>
  <c r="CC51" i="1"/>
  <c r="CE51" i="1" s="1"/>
  <c r="BZ80" i="1"/>
  <c r="L80" i="1" s="1"/>
  <c r="CC80" i="1"/>
  <c r="CE80" i="1" s="1"/>
  <c r="BZ40" i="1"/>
  <c r="L40" i="1" s="1"/>
  <c r="CC40" i="1"/>
  <c r="CE40" i="1" s="1"/>
  <c r="BZ50" i="1"/>
  <c r="L50" i="1" s="1"/>
  <c r="CC50" i="1"/>
  <c r="CE50" i="1" s="1"/>
  <c r="CA84" i="1"/>
  <c r="CB84" i="1"/>
  <c r="BZ78" i="1"/>
  <c r="L78" i="1" s="1"/>
  <c r="CC78" i="1"/>
  <c r="CE78" i="1" s="1"/>
  <c r="CC46" i="1"/>
  <c r="CE46" i="1" s="1"/>
  <c r="CB89" i="1"/>
  <c r="CA89" i="1"/>
  <c r="BZ74" i="1"/>
  <c r="L74" i="1" s="1"/>
  <c r="CC74" i="1"/>
  <c r="CE74" i="1" s="1"/>
  <c r="CB91" i="1"/>
  <c r="CA91" i="1"/>
  <c r="BZ62" i="1"/>
  <c r="L62" i="1" s="1"/>
  <c r="CC62" i="1"/>
  <c r="CE62" i="1" s="1"/>
  <c r="CB87" i="1"/>
  <c r="CA87" i="1"/>
  <c r="CB46" i="1"/>
  <c r="CA46" i="1"/>
  <c r="BZ72" i="1"/>
  <c r="L72" i="1" s="1"/>
  <c r="CC72" i="1"/>
  <c r="CE72" i="1" s="1"/>
  <c r="BZ60" i="1"/>
  <c r="L60" i="1" s="1"/>
  <c r="CC60" i="1"/>
  <c r="CE60" i="1" s="1"/>
  <c r="CB63" i="1"/>
  <c r="CA63" i="1"/>
  <c r="CB77" i="1"/>
  <c r="CA77" i="1"/>
  <c r="CA82" i="1"/>
  <c r="CB82" i="1"/>
  <c r="CA11" i="1"/>
  <c r="CB11" i="1"/>
  <c r="CA13" i="1"/>
  <c r="CB13" i="1"/>
  <c r="CC17" i="1"/>
  <c r="CE17" i="1" s="1"/>
  <c r="CA3" i="1"/>
  <c r="CB3" i="1"/>
  <c r="CA35" i="1"/>
  <c r="CB35" i="1"/>
  <c r="CC13" i="1"/>
  <c r="CE13" i="1" s="1"/>
  <c r="CC4" i="1"/>
  <c r="CE4" i="1" s="1"/>
  <c r="CC3" i="1"/>
  <c r="CE3" i="1" s="1"/>
  <c r="CB79" i="1"/>
  <c r="CA79" i="1"/>
  <c r="CB61" i="1"/>
  <c r="CA61" i="1"/>
  <c r="CC35" i="1"/>
  <c r="CE35" i="1" s="1"/>
  <c r="CA17" i="1"/>
  <c r="CB17" i="1"/>
  <c r="CA12" i="1"/>
  <c r="CB12" i="1"/>
  <c r="CB53" i="1"/>
  <c r="CA53" i="1"/>
  <c r="CA4" i="1"/>
  <c r="CB4" i="1"/>
  <c r="CB36" i="1"/>
  <c r="CA36" i="1"/>
  <c r="CC12" i="1"/>
  <c r="CE12" i="1" s="1"/>
  <c r="CB48" i="1" l="1"/>
  <c r="CA48" i="1"/>
  <c r="CA32" i="1"/>
  <c r="CB32" i="1"/>
  <c r="CA64" i="1"/>
  <c r="CB64" i="1"/>
  <c r="CA76" i="1"/>
  <c r="CB76" i="1"/>
  <c r="CA58" i="1"/>
  <c r="CB58" i="1"/>
  <c r="CA51" i="1"/>
  <c r="CB51" i="1"/>
  <c r="CA80" i="1"/>
  <c r="CB80" i="1"/>
  <c r="CA44" i="1"/>
  <c r="CB44" i="1"/>
  <c r="CA60" i="1"/>
  <c r="CB60" i="1"/>
  <c r="CA62" i="1"/>
  <c r="CB62" i="1"/>
  <c r="CA74" i="1"/>
  <c r="CB74" i="1"/>
  <c r="CA78" i="1"/>
  <c r="CB78" i="1"/>
  <c r="CA50" i="1"/>
  <c r="CB50" i="1"/>
  <c r="CB72" i="1"/>
  <c r="CA72" i="1"/>
  <c r="CB40" i="1"/>
  <c r="CA40" i="1"/>
</calcChain>
</file>

<file path=xl/sharedStrings.xml><?xml version="1.0" encoding="utf-8"?>
<sst xmlns="http://schemas.openxmlformats.org/spreadsheetml/2006/main" count="620" uniqueCount="189">
  <si>
    <t/>
  </si>
  <si>
    <t>Obs</t>
  </si>
  <si>
    <t>HHMMSS</t>
  </si>
  <si>
    <t>id</t>
  </si>
  <si>
    <t>ring</t>
  </si>
  <si>
    <t>plot</t>
  </si>
  <si>
    <t>rep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</si>
  <si>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</si>
  <si>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</si>
  <si>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</si>
  <si>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</si>
  <si>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</si>
  <si>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</si>
  <si>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</si>
  <si>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</si>
  <si>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</si>
  <si>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</si>
  <si>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</si>
  <si>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</si>
  <si>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</si>
  <si>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</si>
  <si>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</si>
  <si>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</si>
  <si>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</si>
  <si>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</si>
  <si>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</si>
  <si>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</si>
  <si>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</si>
  <si>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</si>
  <si>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</si>
  <si>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</si>
  <si>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</si>
  <si>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</si>
  <si>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</si>
  <si>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</si>
  <si>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</si>
  <si>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</si>
  <si>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</si>
  <si>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</si>
  <si>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</si>
  <si>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</si>
  <si>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</si>
  <si>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</si>
  <si>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</si>
  <si>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</si>
  <si>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</si>
  <si>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</si>
  <si>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</si>
  <si>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</si>
  <si>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</si>
  <si>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</si>
  <si>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</si>
  <si>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</si>
  <si>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</si>
  <si>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</si>
  <si>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</si>
  <si>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</si>
  <si>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</si>
  <si>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</si>
  <si>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</si>
  <si>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</si>
  <si>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</si>
  <si>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</si>
  <si>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</si>
  <si>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</si>
  <si>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</si>
  <si>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</si>
  <si>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</si>
  <si>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</si>
  <si>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</si>
  <si>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</si>
  <si>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</si>
  <si>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</si>
  <si>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</si>
  <si>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</si>
  <si>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</si>
  <si>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</si>
  <si>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</si>
  <si>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</si>
  <si>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</si>
  <si>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</si>
  <si>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</si>
  <si>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</si>
  <si>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</si>
  <si>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</si>
  <si>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</si>
  <si>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</si>
  <si>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</si>
  <si>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</si>
  <si>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</si>
  <si>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09:19:18</t>
  </si>
  <si>
    <t>0</t>
  </si>
  <si>
    <t>09:21:40</t>
  </si>
  <si>
    <t>09:24:06</t>
  </si>
  <si>
    <t>09:26:02</t>
  </si>
  <si>
    <t>09:26:28</t>
  </si>
  <si>
    <t>09:28:53</t>
  </si>
  <si>
    <t>09:31:15</t>
  </si>
  <si>
    <t>09:33:37</t>
  </si>
  <si>
    <t>09:36:29</t>
  </si>
  <si>
    <t>09:39:48</t>
  </si>
  <si>
    <t>09:42:45</t>
  </si>
  <si>
    <t>09:45:11</t>
  </si>
  <si>
    <t>10:08:50</t>
  </si>
  <si>
    <t>10:11:12</t>
  </si>
  <si>
    <t>10:13:41</t>
  </si>
  <si>
    <t>10:16:06</t>
  </si>
  <si>
    <t>10:18:28</t>
  </si>
  <si>
    <t>10:22:05</t>
  </si>
  <si>
    <t>10:24:50</t>
  </si>
  <si>
    <t>10:27:35</t>
  </si>
  <si>
    <t>10:31:13</t>
  </si>
  <si>
    <t>10:34:26</t>
  </si>
  <si>
    <t>10:37:07</t>
  </si>
  <si>
    <t>10:51:33</t>
  </si>
  <si>
    <t>10:54:00</t>
  </si>
  <si>
    <t>10:56:22</t>
  </si>
  <si>
    <t>10:58:44</t>
  </si>
  <si>
    <t>11:01:18</t>
  </si>
  <si>
    <t>11:03:40</t>
  </si>
  <si>
    <t>11:06:05</t>
  </si>
  <si>
    <t>11:08:40</t>
  </si>
  <si>
    <t>11:11:07</t>
  </si>
  <si>
    <t>11:14:00</t>
  </si>
  <si>
    <t>11:17:23</t>
  </si>
  <si>
    <t>11:37:40</t>
  </si>
  <si>
    <t>11:40:45</t>
  </si>
  <si>
    <t>11:43:19</t>
  </si>
  <si>
    <t>11:45:47</t>
  </si>
  <si>
    <t>11:48:09</t>
  </si>
  <si>
    <t>11:50:31</t>
  </si>
  <si>
    <t>11:53:20</t>
  </si>
  <si>
    <t>11:55:53</t>
  </si>
  <si>
    <t>11:58:26</t>
  </si>
  <si>
    <t>12:01:08</t>
  </si>
  <si>
    <t>12:04:43</t>
  </si>
  <si>
    <t>12:41:37</t>
  </si>
  <si>
    <t>12:44:06</t>
  </si>
  <si>
    <t>12:46:57</t>
  </si>
  <si>
    <t>12:49:19</t>
  </si>
  <si>
    <t>12:52:00</t>
  </si>
  <si>
    <t>12:54:24</t>
  </si>
  <si>
    <t>12:57:04</t>
  </si>
  <si>
    <t>12:59:54</t>
  </si>
  <si>
    <t>13:03:08</t>
  </si>
  <si>
    <t>13:06:07</t>
  </si>
  <si>
    <t>13:09:13</t>
  </si>
  <si>
    <t>13:27:57</t>
  </si>
  <si>
    <t>13:30:43</t>
  </si>
  <si>
    <t>13:33:05</t>
  </si>
  <si>
    <t>13:35:27</t>
  </si>
  <si>
    <t>13:38:01</t>
  </si>
  <si>
    <t>13:40:27</t>
  </si>
  <si>
    <t>13:42:59</t>
  </si>
  <si>
    <t>13:45:31</t>
  </si>
  <si>
    <t>13:48:22</t>
  </si>
  <si>
    <t>13:51:43</t>
  </si>
  <si>
    <t>13:54:13</t>
  </si>
  <si>
    <t>14:04:57</t>
  </si>
  <si>
    <t>14:07:30</t>
  </si>
  <si>
    <t>14:10:38</t>
  </si>
  <si>
    <t>14:13:13</t>
  </si>
  <si>
    <t>14:15:58</t>
  </si>
  <si>
    <t>14:18:21</t>
  </si>
  <si>
    <t>14:21:03</t>
  </si>
  <si>
    <t>14:23:37</t>
  </si>
  <si>
    <t>14:26:12</t>
  </si>
  <si>
    <t>14:30:00</t>
  </si>
  <si>
    <t>14:33:51</t>
  </si>
  <si>
    <t>14:42:00</t>
  </si>
  <si>
    <t>14:44:25</t>
  </si>
  <si>
    <t>14:46:58</t>
  </si>
  <si>
    <t>14:49:20</t>
  </si>
  <si>
    <t>14:51:56</t>
  </si>
  <si>
    <t>14:54:21</t>
  </si>
  <si>
    <t>14:56:46</t>
  </si>
  <si>
    <t>15:00:01</t>
  </si>
  <si>
    <t>15:02:48</t>
  </si>
  <si>
    <t>15:05:40</t>
  </si>
  <si>
    <t>15:09:34</t>
  </si>
  <si>
    <t>ID</t>
  </si>
  <si>
    <t>T1 PH Plot1 Leaf4</t>
  </si>
  <si>
    <t>T1 Samsun Plot1 Leaf2</t>
  </si>
  <si>
    <t>T1 Mammoth Plot2 Leaf1</t>
  </si>
  <si>
    <t>T1 SSuSingle Plot2 Leaf3</t>
  </si>
  <si>
    <t>T1 PH Plot3 Leaf3</t>
  </si>
  <si>
    <t>T1 Samsun Plot3 Leaf2</t>
  </si>
  <si>
    <t>T1 Mammoth Plot4 Leaf2</t>
  </si>
  <si>
    <t>T1 PH Plot4 Leaf4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</si>
</sst>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91"/>
  <sheetViews>
    <sheetView tabSelected="1" topLeftCell="A90" zoomScale="130" zoomScaleNormal="130" workbookViewId="0">
      <selection activeCell="A6" sqref="A6"/>
    </sheetView>
  </sheetViews>
  <sheetFormatPr defaultRowHeight="14.5" x14ac:dyDescent="0.35"/>
  <cols>
    <col min="1" max="1" width="22.54296875" customWidth="1"/>
  </cols>
  <sheetData>
    <row r="1" spans="1:88" x14ac:dyDescent="0.35">
      <c r="A1" t="s">
        <v>180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</row>
    <row r="2" spans="1:88" x14ac:dyDescent="0.35">
      <c r="B2" s="1" t="s">
        <v>88</v>
      </c>
      <c r="C2" s="1" t="s">
        <v>88</v>
      </c>
      <c r="D2" s="1" t="s">
        <v>88</v>
      </c>
      <c r="E2" s="1" t="s">
        <v>88</v>
      </c>
      <c r="F2" s="1" t="s">
        <v>88</v>
      </c>
      <c r="G2" s="1" t="s">
        <v>88</v>
      </c>
      <c r="H2" s="1" t="s">
        <v>88</v>
      </c>
      <c r="I2" s="1" t="s">
        <v>88</v>
      </c>
      <c r="J2" s="1" t="s">
        <v>89</v>
      </c>
      <c r="K2" s="1" t="s">
        <v>89</v>
      </c>
      <c r="L2" s="1" t="s">
        <v>89</v>
      </c>
      <c r="M2" s="1" t="s">
        <v>88</v>
      </c>
      <c r="N2" s="1" t="s">
        <v>88</v>
      </c>
      <c r="O2" s="1" t="s">
        <v>88</v>
      </c>
      <c r="P2" s="1" t="s">
        <v>88</v>
      </c>
      <c r="Q2" s="1" t="s">
        <v>88</v>
      </c>
      <c r="R2" s="1" t="s">
        <v>88</v>
      </c>
      <c r="S2" s="1" t="s">
        <v>88</v>
      </c>
      <c r="T2" s="1" t="s">
        <v>89</v>
      </c>
      <c r="U2" s="1" t="s">
        <v>89</v>
      </c>
      <c r="V2" s="1" t="s">
        <v>89</v>
      </c>
      <c r="W2" s="1" t="s">
        <v>88</v>
      </c>
      <c r="X2" s="1" t="s">
        <v>88</v>
      </c>
      <c r="Y2" s="1" t="s">
        <v>88</v>
      </c>
      <c r="Z2" s="1" t="s">
        <v>88</v>
      </c>
      <c r="AA2" s="1" t="s">
        <v>89</v>
      </c>
      <c r="AB2" s="1" t="s">
        <v>89</v>
      </c>
      <c r="AC2" s="1" t="s">
        <v>89</v>
      </c>
      <c r="AD2" s="1" t="s">
        <v>89</v>
      </c>
      <c r="AE2" s="1" t="s">
        <v>89</v>
      </c>
      <c r="AF2" s="1" t="s">
        <v>88</v>
      </c>
      <c r="AG2" s="1" t="s">
        <v>88</v>
      </c>
      <c r="AH2" s="1" t="s">
        <v>89</v>
      </c>
      <c r="AI2" s="1" t="s">
        <v>89</v>
      </c>
      <c r="AJ2" s="1" t="s">
        <v>89</v>
      </c>
      <c r="AK2" s="1" t="s">
        <v>89</v>
      </c>
      <c r="AL2" s="1" t="s">
        <v>88</v>
      </c>
      <c r="AM2" s="1" t="s">
        <v>89</v>
      </c>
      <c r="AN2" s="1" t="s">
        <v>88</v>
      </c>
      <c r="AO2" s="1" t="s">
        <v>89</v>
      </c>
      <c r="AP2" s="1" t="s">
        <v>88</v>
      </c>
      <c r="AQ2" s="1" t="s">
        <v>88</v>
      </c>
      <c r="AR2" s="1" t="s">
        <v>88</v>
      </c>
      <c r="AS2" s="1" t="s">
        <v>88</v>
      </c>
      <c r="AT2" s="1" t="s">
        <v>88</v>
      </c>
      <c r="AU2" s="1" t="s">
        <v>88</v>
      </c>
      <c r="AV2" s="1" t="s">
        <v>88</v>
      </c>
      <c r="AW2" s="1" t="s">
        <v>88</v>
      </c>
      <c r="AX2" s="1" t="s">
        <v>88</v>
      </c>
      <c r="AY2" s="1" t="s">
        <v>88</v>
      </c>
      <c r="AZ2" s="1" t="s">
        <v>88</v>
      </c>
      <c r="BA2" s="1" t="s">
        <v>88</v>
      </c>
      <c r="BB2" s="1" t="s">
        <v>88</v>
      </c>
      <c r="BC2" s="1" t="s">
        <v>88</v>
      </c>
      <c r="BD2" s="1" t="s">
        <v>88</v>
      </c>
      <c r="BE2" s="1" t="s">
        <v>88</v>
      </c>
      <c r="BF2" s="1" t="s">
        <v>88</v>
      </c>
      <c r="BG2" s="1" t="s">
        <v>88</v>
      </c>
      <c r="BH2" s="1" t="s">
        <v>88</v>
      </c>
      <c r="BI2" s="1" t="s">
        <v>88</v>
      </c>
      <c r="BJ2" s="1" t="s">
        <v>88</v>
      </c>
      <c r="BK2" s="1" t="s">
        <v>88</v>
      </c>
      <c r="BL2" s="1" t="s">
        <v>89</v>
      </c>
      <c r="BM2" s="1" t="s">
        <v>89</v>
      </c>
      <c r="BN2" s="1" t="s">
        <v>89</v>
      </c>
      <c r="BO2" s="1" t="s">
        <v>89</v>
      </c>
      <c r="BP2" s="1" t="s">
        <v>89</v>
      </c>
      <c r="BQ2" s="1" t="s">
        <v>89</v>
      </c>
      <c r="BR2" s="1" t="s">
        <v>89</v>
      </c>
      <c r="BS2" s="1" t="s">
        <v>89</v>
      </c>
      <c r="BT2" s="1" t="s">
        <v>89</v>
      </c>
      <c r="BU2" s="1" t="s">
        <v>89</v>
      </c>
      <c r="BV2" s="1" t="s">
        <v>89</v>
      </c>
      <c r="BW2" s="1" t="s">
        <v>89</v>
      </c>
      <c r="BX2" s="1" t="s">
        <v>89</v>
      </c>
      <c r="BY2" s="1" t="s">
        <v>89</v>
      </c>
      <c r="BZ2" s="1" t="s">
        <v>89</v>
      </c>
      <c r="CA2" s="1" t="s">
        <v>89</v>
      </c>
      <c r="CB2" s="1" t="s">
        <v>89</v>
      </c>
      <c r="CC2" s="1" t="s">
        <v>89</v>
      </c>
      <c r="CD2" s="1" t="s">
        <v>89</v>
      </c>
      <c r="CE2" s="1" t="s">
        <v>89</v>
      </c>
      <c r="CF2" s="1" t="s">
        <v>89</v>
      </c>
      <c r="CG2" s="1" t="s">
        <v>89</v>
      </c>
      <c r="CH2" s="1" t="s">
        <v>89</v>
      </c>
      <c r="CI2" s="1" t="s">
        <v>89</v>
      </c>
      <c r="CJ2" s="1" t="s">
        <v>89</v>
      </c>
    </row>
    <row r="3" spans="1:88" x14ac:dyDescent="0.35">
      <c r="A3" t="s">
        <v>181</v>
      </c>
      <c r="B3" s="1">
        <v>1</v>
      </c>
      <c r="C3" s="1" t="s">
        <v>90</v>
      </c>
      <c r="D3" s="1" t="s">
        <v>0</v>
      </c>
      <c r="E3" s="1">
        <v>0</v>
      </c>
      <c r="F3" s="1" t="s">
        <v>91</v>
      </c>
      <c r="G3" s="1" t="s">
        <v>0</v>
      </c>
      <c r="H3" s="1">
        <v>974.0000257063657</v>
      </c>
      <c r="I3" s="1">
        <v>0</v>
      </c>
      <c r="J3">
        <f t="shared" ref="J3:J14" si="0">(AS3-AT3*(1000-AU3)/(1000-AV3))*BL3</f>
        <v>31.593971528794462</v>
      </c>
      <c r="K3">
        <f t="shared" ref="K3:K14" si="1">IF(BW3&lt;&gt;0,1/(1/BW3-1/AO3),0)</f>
        <v>0.40746726356017043</v>
      </c>
      <c r="L3">
        <f t="shared" ref="L3:L14" si="2">((BZ3-BM3/2)*AT3-J3)/(BZ3+BM3/2)</f>
        <v>240.13752373484479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t="e">
        <f t="shared" ref="T3:T14" si="3">CF3/P3</f>
        <v>#DIV/0!</v>
      </c>
      <c r="U3" t="e">
        <f t="shared" ref="U3:U14" si="4">CH3/R3</f>
        <v>#DIV/0!</v>
      </c>
      <c r="V3" t="e">
        <f t="shared" ref="V3:V14" si="5">(R3-S3)/R3</f>
        <v>#DIV/0!</v>
      </c>
      <c r="W3" s="1">
        <v>-1</v>
      </c>
      <c r="X3" s="1">
        <v>0.87</v>
      </c>
      <c r="Y3" s="1">
        <v>0.92</v>
      </c>
      <c r="Z3" s="1">
        <v>9.9587574005126953</v>
      </c>
      <c r="AA3">
        <f t="shared" ref="AA3:AA14" si="6">(Z3*Y3+(100-Z3)*X3)/100</f>
        <v>0.87497937870025622</v>
      </c>
      <c r="AB3">
        <f t="shared" ref="AB3:AB14" si="7">(J3-W3)/CG3</f>
        <v>2.1897567928560235E-2</v>
      </c>
      <c r="AC3" t="e">
        <f t="shared" ref="AC3:AC14" si="8">(R3-S3)/(R3-Q3)</f>
        <v>#DIV/0!</v>
      </c>
      <c r="AD3" t="e">
        <f t="shared" ref="AD3:AD14" si="9">(P3-R3)/(P3-Q3)</f>
        <v>#DIV/0!</v>
      </c>
      <c r="AE3" t="e">
        <f t="shared" ref="AE3:AE14" si="10">(P3-R3)/R3</f>
        <v>#DIV/0!</v>
      </c>
      <c r="AF3" s="1">
        <v>0</v>
      </c>
      <c r="AG3" s="1">
        <v>0.5</v>
      </c>
      <c r="AH3" t="e">
        <f t="shared" ref="AH3:AH14" si="11">V3*AG3*AA3*AF3</f>
        <v>#DIV/0!</v>
      </c>
      <c r="AI3">
        <f t="shared" ref="AI3:AI14" si="12">BM3*1000</f>
        <v>6.8001289597672274</v>
      </c>
      <c r="AJ3">
        <f t="shared" ref="AJ3:AJ14" si="13">(BR3-BX3)</f>
        <v>1.6774493303686921</v>
      </c>
      <c r="AK3">
        <f t="shared" ref="AK3:AK14" si="14">(AQ3+BQ3*I3)</f>
        <v>27.856378555297852</v>
      </c>
      <c r="AL3" s="1">
        <v>2</v>
      </c>
      <c r="AM3">
        <f t="shared" ref="AM3:AM14" si="15">(AL3*BF3+BG3)</f>
        <v>4.644859790802002</v>
      </c>
      <c r="AN3" s="1">
        <v>1</v>
      </c>
      <c r="AO3">
        <f t="shared" ref="AO3:AO14" si="16">AM3*(AN3+1)*(AN3+1)/(AN3*AN3+1)</f>
        <v>9.2897195816040039</v>
      </c>
      <c r="AP3" s="1">
        <v>27.546422958374023</v>
      </c>
      <c r="AQ3" s="1">
        <v>27.856378555297852</v>
      </c>
      <c r="AR3" s="1">
        <v>27.949769973754883</v>
      </c>
      <c r="AS3" s="1">
        <v>400.17620849609375</v>
      </c>
      <c r="AT3" s="1">
        <v>377.41131591796875</v>
      </c>
      <c r="AU3" s="1">
        <v>16.586027145385742</v>
      </c>
      <c r="AV3" s="1">
        <v>21.022443771362305</v>
      </c>
      <c r="AW3" s="1">
        <v>44.523609161376953</v>
      </c>
      <c r="AX3" s="1">
        <v>56.434062957763672</v>
      </c>
      <c r="AY3" s="1">
        <v>300.11489868164063</v>
      </c>
      <c r="AZ3" s="1">
        <v>1701.15380859375</v>
      </c>
      <c r="BA3" s="1">
        <v>802.7003173828125</v>
      </c>
      <c r="BB3" s="1">
        <v>99.214599609375</v>
      </c>
      <c r="BC3" s="1">
        <v>4.7409896850585938</v>
      </c>
      <c r="BD3" s="1">
        <v>-0.20320276916027069</v>
      </c>
      <c r="BE3" s="1">
        <v>1</v>
      </c>
      <c r="BF3" s="1">
        <v>-1.355140209197998</v>
      </c>
      <c r="BG3" s="1">
        <v>7.355140209197998</v>
      </c>
      <c r="BH3" s="1">
        <v>1</v>
      </c>
      <c r="BI3" s="1">
        <v>0</v>
      </c>
      <c r="BJ3" s="1">
        <v>0.15999999642372131</v>
      </c>
      <c r="BK3" s="1">
        <v>111115</v>
      </c>
      <c r="BL3">
        <f t="shared" ref="BL3:BL14" si="17">AY3*0.000001/(AL3*0.0001)</f>
        <v>1.5005744934082028</v>
      </c>
      <c r="BM3">
        <f t="shared" ref="BM3:BM14" si="18">(AV3-AU3)/(1000-AV3)*BL3</f>
        <v>6.8001289597672274E-3</v>
      </c>
      <c r="BN3">
        <f t="shared" ref="BN3:BN14" si="19">(AQ3+273.15)</f>
        <v>301.00637855529783</v>
      </c>
      <c r="BO3">
        <f t="shared" ref="BO3:BO14" si="20">(AP3+273.15)</f>
        <v>300.696422958374</v>
      </c>
      <c r="BP3">
        <f t="shared" ref="BP3:BP14" si="21">(AZ3*BH3+BA3*BI3)*BJ3</f>
        <v>272.18460329119989</v>
      </c>
      <c r="BQ3">
        <f t="shared" ref="BQ3:BQ14" si="22">((BP3+0.00000010773*(BO3^4-BN3^4))-BM3*44100)/(AM3*51.4+0.00000043092*BN3^3)</f>
        <v>-0.1251033744219642</v>
      </c>
      <c r="BR3">
        <f t="shared" ref="BR3:BR14" si="23">0.61365*EXP(17.502*AK3/(240.97+AK3))</f>
        <v>3.7631826719550028</v>
      </c>
      <c r="BS3">
        <f t="shared" ref="BS3:BS14" si="24">BR3*1000/BB3</f>
        <v>37.929726943124322</v>
      </c>
      <c r="BT3">
        <f t="shared" ref="BT3:BT14" si="25">(BS3-AV3)</f>
        <v>16.907283171762018</v>
      </c>
      <c r="BU3">
        <f t="shared" ref="BU3:BU14" si="26">IF(I3,AQ3,(AP3+AQ3)/2)</f>
        <v>27.701400756835938</v>
      </c>
      <c r="BV3">
        <f t="shared" ref="BV3:BV14" si="27">0.61365*EXP(17.502*BU3/(240.97+BU3))</f>
        <v>3.7292812026304785</v>
      </c>
      <c r="BW3">
        <f t="shared" ref="BW3:BW14" si="28">IF(BT3&lt;&gt;0,(1000-(BS3+AV3)/2)/BT3*BM3,0)</f>
        <v>0.39034584747071877</v>
      </c>
      <c r="BX3">
        <f t="shared" ref="BX3:BX14" si="29">AV3*BB3/1000</f>
        <v>2.0857333415863106</v>
      </c>
      <c r="BY3">
        <f t="shared" ref="BY3:BY14" si="30">(BV3-BX3)</f>
        <v>1.6435478610441678</v>
      </c>
      <c r="BZ3">
        <f t="shared" ref="BZ3:BZ14" si="31">1/(1.6/K3+1.37/AO3)</f>
        <v>0.24544872598947215</v>
      </c>
      <c r="CA3">
        <f t="shared" ref="CA3:CA14" si="32">L3*BB3*0.001</f>
        <v>23.825148268539412</v>
      </c>
      <c r="CB3">
        <f t="shared" ref="CB3:CB14" si="33">L3/AT3</f>
        <v>0.63627536750127345</v>
      </c>
      <c r="CC3">
        <f t="shared" ref="CC3:CC14" si="34">(1-BM3*BB3/BR3/K3)*100</f>
        <v>56.00080711155897</v>
      </c>
      <c r="CD3">
        <f t="shared" ref="CD3:CD14" si="35">(AT3-J3/(AO3/1.35))</f>
        <v>372.82001892679432</v>
      </c>
      <c r="CE3">
        <f t="shared" ref="CE3:CE14" si="36">J3*CC3/100/CD3</f>
        <v>4.7456891144558311E-2</v>
      </c>
      <c r="CF3">
        <f t="shared" ref="CF3:CF14" si="37">(P3-O3)</f>
        <v>0</v>
      </c>
      <c r="CG3">
        <f t="shared" ref="CG3:CG14" si="38">AZ3*AA3</f>
        <v>1488.4745025169339</v>
      </c>
      <c r="CH3">
        <f t="shared" ref="CH3:CH14" si="39">(R3-Q3)</f>
        <v>0</v>
      </c>
      <c r="CI3" t="e">
        <f t="shared" ref="CI3:CI14" si="40">(R3-S3)/(R3-O3)</f>
        <v>#DIV/0!</v>
      </c>
      <c r="CJ3" t="e">
        <f t="shared" ref="CJ3:CJ14" si="41">(P3-R3)/(P3-O3)</f>
        <v>#DIV/0!</v>
      </c>
    </row>
    <row r="4" spans="1:88" x14ac:dyDescent="0.35">
      <c r="A4" t="s">
        <v>181</v>
      </c>
      <c r="B4" s="1">
        <v>2</v>
      </c>
      <c r="C4" s="1" t="s">
        <v>92</v>
      </c>
      <c r="D4" s="1" t="s">
        <v>0</v>
      </c>
      <c r="E4" s="1">
        <v>0</v>
      </c>
      <c r="F4" s="1" t="s">
        <v>91</v>
      </c>
      <c r="G4" s="1" t="s">
        <v>0</v>
      </c>
      <c r="H4" s="1">
        <v>1116.0000257063657</v>
      </c>
      <c r="I4" s="1">
        <v>0</v>
      </c>
      <c r="J4">
        <f t="shared" si="0"/>
        <v>10.032314370236969</v>
      </c>
      <c r="K4">
        <f t="shared" si="1"/>
        <v>0.40739502535939459</v>
      </c>
      <c r="L4">
        <f t="shared" si="2"/>
        <v>146.74469802390504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t="e">
        <f t="shared" si="3"/>
        <v>#DIV/0!</v>
      </c>
      <c r="U4" t="e">
        <f t="shared" si="4"/>
        <v>#DIV/0!</v>
      </c>
      <c r="V4" t="e">
        <f t="shared" si="5"/>
        <v>#DIV/0!</v>
      </c>
      <c r="W4" s="1">
        <v>-1</v>
      </c>
      <c r="X4" s="1">
        <v>0.87</v>
      </c>
      <c r="Y4" s="1">
        <v>0.92</v>
      </c>
      <c r="Z4" s="1">
        <v>9.9587574005126953</v>
      </c>
      <c r="AA4">
        <f t="shared" si="6"/>
        <v>0.87497937870025622</v>
      </c>
      <c r="AB4">
        <f t="shared" si="7"/>
        <v>7.421360250904124E-3</v>
      </c>
      <c r="AC4" t="e">
        <f t="shared" si="8"/>
        <v>#DIV/0!</v>
      </c>
      <c r="AD4" t="e">
        <f t="shared" si="9"/>
        <v>#DIV/0!</v>
      </c>
      <c r="AE4" t="e">
        <f t="shared" si="10"/>
        <v>#DIV/0!</v>
      </c>
      <c r="AF4" s="1">
        <v>0</v>
      </c>
      <c r="AG4" s="1">
        <v>0.5</v>
      </c>
      <c r="AH4" t="e">
        <f t="shared" si="11"/>
        <v>#DIV/0!</v>
      </c>
      <c r="AI4">
        <f t="shared" si="12"/>
        <v>6.7497347081097852</v>
      </c>
      <c r="AJ4">
        <f t="shared" si="13"/>
        <v>1.6650979355218043</v>
      </c>
      <c r="AK4">
        <f t="shared" si="14"/>
        <v>27.858295440673828</v>
      </c>
      <c r="AL4" s="1">
        <v>2</v>
      </c>
      <c r="AM4">
        <f t="shared" si="15"/>
        <v>4.644859790802002</v>
      </c>
      <c r="AN4" s="1">
        <v>1</v>
      </c>
      <c r="AO4">
        <f t="shared" si="16"/>
        <v>9.2897195816040039</v>
      </c>
      <c r="AP4" s="1">
        <v>27.561662673950195</v>
      </c>
      <c r="AQ4" s="1">
        <v>27.858295440673828</v>
      </c>
      <c r="AR4" s="1">
        <v>27.948890686035156</v>
      </c>
      <c r="AS4" s="1">
        <v>199.83819580078125</v>
      </c>
      <c r="AT4" s="1">
        <v>192.28746032714844</v>
      </c>
      <c r="AU4" s="1">
        <v>16.749227523803711</v>
      </c>
      <c r="AV4" s="1">
        <v>21.152275085449219</v>
      </c>
      <c r="AW4" s="1">
        <v>44.922679901123047</v>
      </c>
      <c r="AX4" s="1">
        <v>56.731807708740234</v>
      </c>
      <c r="AY4" s="1">
        <v>300.10861206054688</v>
      </c>
      <c r="AZ4" s="1">
        <v>1698.9683837890625</v>
      </c>
      <c r="BA4" s="1">
        <v>537.89019775390625</v>
      </c>
      <c r="BB4" s="1">
        <v>99.209457397460938</v>
      </c>
      <c r="BC4" s="1">
        <v>4.1984720230102539</v>
      </c>
      <c r="BD4" s="1">
        <v>-0.18841338157653809</v>
      </c>
      <c r="BE4" s="1">
        <v>1</v>
      </c>
      <c r="BF4" s="1">
        <v>-1.355140209197998</v>
      </c>
      <c r="BG4" s="1">
        <v>7.355140209197998</v>
      </c>
      <c r="BH4" s="1">
        <v>1</v>
      </c>
      <c r="BI4" s="1">
        <v>0</v>
      </c>
      <c r="BJ4" s="1">
        <v>0.15999999642372131</v>
      </c>
      <c r="BK4" s="1">
        <v>111115</v>
      </c>
      <c r="BL4">
        <f t="shared" si="17"/>
        <v>1.5005430603027343</v>
      </c>
      <c r="BM4">
        <f t="shared" si="18"/>
        <v>6.7497347081097855E-3</v>
      </c>
      <c r="BN4">
        <f t="shared" si="19"/>
        <v>301.00829544067381</v>
      </c>
      <c r="BO4">
        <f t="shared" si="20"/>
        <v>300.71166267395017</v>
      </c>
      <c r="BP4">
        <f t="shared" si="21"/>
        <v>271.83493533026558</v>
      </c>
      <c r="BQ4">
        <f t="shared" si="22"/>
        <v>-0.11700439270667654</v>
      </c>
      <c r="BR4">
        <f t="shared" si="23"/>
        <v>3.7636036694710531</v>
      </c>
      <c r="BS4">
        <f t="shared" si="24"/>
        <v>37.935936433892586</v>
      </c>
      <c r="BT4">
        <f t="shared" si="25"/>
        <v>16.783661348443367</v>
      </c>
      <c r="BU4">
        <f t="shared" si="26"/>
        <v>27.709979057312012</v>
      </c>
      <c r="BV4">
        <f t="shared" si="27"/>
        <v>3.7311507184011834</v>
      </c>
      <c r="BW4">
        <f t="shared" si="28"/>
        <v>0.39027955200318615</v>
      </c>
      <c r="BX4">
        <f t="shared" si="29"/>
        <v>2.0985057339492488</v>
      </c>
      <c r="BY4">
        <f t="shared" si="30"/>
        <v>1.6326449844519346</v>
      </c>
      <c r="BZ4">
        <f t="shared" si="31"/>
        <v>0.24540678624218529</v>
      </c>
      <c r="CA4">
        <f t="shared" si="32"/>
        <v>14.558461866905878</v>
      </c>
      <c r="CB4">
        <f t="shared" si="33"/>
        <v>0.76315271819722841</v>
      </c>
      <c r="CC4">
        <f t="shared" si="34"/>
        <v>56.326281238081279</v>
      </c>
      <c r="CD4">
        <f t="shared" si="35"/>
        <v>190.82954501755827</v>
      </c>
      <c r="CE4">
        <f t="shared" si="36"/>
        <v>2.9611922023647774E-2</v>
      </c>
      <c r="CF4">
        <f t="shared" si="37"/>
        <v>0</v>
      </c>
      <c r="CG4">
        <f t="shared" si="38"/>
        <v>1486.5623008791324</v>
      </c>
      <c r="CH4">
        <f t="shared" si="39"/>
        <v>0</v>
      </c>
      <c r="CI4" t="e">
        <f t="shared" si="40"/>
        <v>#DIV/0!</v>
      </c>
      <c r="CJ4" t="e">
        <f t="shared" si="41"/>
        <v>#DIV/0!</v>
      </c>
    </row>
    <row r="5" spans="1:88" x14ac:dyDescent="0.35">
      <c r="A5" t="s">
        <v>181</v>
      </c>
      <c r="B5" s="1">
        <v>3</v>
      </c>
      <c r="C5" s="1" t="s">
        <v>93</v>
      </c>
      <c r="D5" s="1" t="s">
        <v>0</v>
      </c>
      <c r="E5" s="1">
        <v>0</v>
      </c>
      <c r="F5" s="1" t="s">
        <v>91</v>
      </c>
      <c r="G5" s="1" t="s">
        <v>0</v>
      </c>
      <c r="H5" s="1">
        <v>1262.0000257063657</v>
      </c>
      <c r="I5" s="1">
        <v>0</v>
      </c>
      <c r="J5">
        <f t="shared" si="0"/>
        <v>-4.7997638429100942</v>
      </c>
      <c r="K5">
        <f t="shared" si="1"/>
        <v>0.40791985734576031</v>
      </c>
      <c r="L5">
        <f t="shared" si="2"/>
        <v>70.787586114270823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t="e">
        <f t="shared" si="3"/>
        <v>#DIV/0!</v>
      </c>
      <c r="U5" t="e">
        <f t="shared" si="4"/>
        <v>#DIV/0!</v>
      </c>
      <c r="V5" t="e">
        <f t="shared" si="5"/>
        <v>#DIV/0!</v>
      </c>
      <c r="W5" s="1">
        <v>-1</v>
      </c>
      <c r="X5" s="1">
        <v>0.87</v>
      </c>
      <c r="Y5" s="1">
        <v>0.92</v>
      </c>
      <c r="Z5" s="1">
        <v>9.9587574005126953</v>
      </c>
      <c r="AA5">
        <f t="shared" si="6"/>
        <v>0.87497937870025622</v>
      </c>
      <c r="AB5">
        <f t="shared" si="7"/>
        <v>-2.5555883637917746E-3</v>
      </c>
      <c r="AC5" t="e">
        <f t="shared" si="8"/>
        <v>#DIV/0!</v>
      </c>
      <c r="AD5" t="e">
        <f t="shared" si="9"/>
        <v>#DIV/0!</v>
      </c>
      <c r="AE5" t="e">
        <f t="shared" si="10"/>
        <v>#DIV/0!</v>
      </c>
      <c r="AF5" s="1">
        <v>0</v>
      </c>
      <c r="AG5" s="1">
        <v>0.5</v>
      </c>
      <c r="AH5" t="e">
        <f t="shared" si="11"/>
        <v>#DIV/0!</v>
      </c>
      <c r="AI5">
        <f t="shared" si="12"/>
        <v>6.7653850490152259</v>
      </c>
      <c r="AJ5">
        <f t="shared" si="13"/>
        <v>1.6668321706352893</v>
      </c>
      <c r="AK5">
        <f t="shared" si="14"/>
        <v>27.859603881835938</v>
      </c>
      <c r="AL5" s="1">
        <v>2</v>
      </c>
      <c r="AM5">
        <f t="shared" si="15"/>
        <v>4.644859790802002</v>
      </c>
      <c r="AN5" s="1">
        <v>1</v>
      </c>
      <c r="AO5">
        <f t="shared" si="16"/>
        <v>9.2897195816040039</v>
      </c>
      <c r="AP5" s="1">
        <v>27.509119033813477</v>
      </c>
      <c r="AQ5" s="1">
        <v>27.859603881835938</v>
      </c>
      <c r="AR5" s="1">
        <v>27.948410034179688</v>
      </c>
      <c r="AS5" s="1">
        <v>49.997108459472656</v>
      </c>
      <c r="AT5" s="1">
        <v>52.957023620605469</v>
      </c>
      <c r="AU5" s="1">
        <v>16.725360870361328</v>
      </c>
      <c r="AV5" s="1">
        <v>21.138669967651367</v>
      </c>
      <c r="AW5" s="1">
        <v>44.994895935058594</v>
      </c>
      <c r="AX5" s="1">
        <v>56.868434906005859</v>
      </c>
      <c r="AY5" s="1">
        <v>300.10922241210938</v>
      </c>
      <c r="AZ5" s="1">
        <v>1699.29150390625</v>
      </c>
      <c r="BA5" s="1">
        <v>596.1121826171875</v>
      </c>
      <c r="BB5" s="1">
        <v>99.204864501953125</v>
      </c>
      <c r="BC5" s="1">
        <v>3.4505400657653809</v>
      </c>
      <c r="BD5" s="1">
        <v>-0.17891049385070801</v>
      </c>
      <c r="BE5" s="1">
        <v>1</v>
      </c>
      <c r="BF5" s="1">
        <v>-1.355140209197998</v>
      </c>
      <c r="BG5" s="1">
        <v>7.355140209197998</v>
      </c>
      <c r="BH5" s="1">
        <v>1</v>
      </c>
      <c r="BI5" s="1">
        <v>0</v>
      </c>
      <c r="BJ5" s="1">
        <v>0.15999999642372131</v>
      </c>
      <c r="BK5" s="1">
        <v>111115</v>
      </c>
      <c r="BL5">
        <f t="shared" si="17"/>
        <v>1.5005461120605468</v>
      </c>
      <c r="BM5">
        <f t="shared" si="18"/>
        <v>6.7653850490152255E-3</v>
      </c>
      <c r="BN5">
        <f t="shared" si="19"/>
        <v>301.00960388183591</v>
      </c>
      <c r="BO5">
        <f t="shared" si="20"/>
        <v>300.65911903381345</v>
      </c>
      <c r="BP5">
        <f t="shared" si="21"/>
        <v>271.88663454786001</v>
      </c>
      <c r="BQ5">
        <f t="shared" si="22"/>
        <v>-0.12207179632895854</v>
      </c>
      <c r="BR5">
        <f t="shared" si="23"/>
        <v>3.7638910605276492</v>
      </c>
      <c r="BS5">
        <f t="shared" si="24"/>
        <v>37.94058970216674</v>
      </c>
      <c r="BT5">
        <f t="shared" si="25"/>
        <v>16.801919734515373</v>
      </c>
      <c r="BU5">
        <f t="shared" si="26"/>
        <v>27.684361457824707</v>
      </c>
      <c r="BV5">
        <f t="shared" si="27"/>
        <v>3.7255701594865922</v>
      </c>
      <c r="BW5">
        <f t="shared" si="28"/>
        <v>0.39076118578815844</v>
      </c>
      <c r="BX5">
        <f t="shared" si="29"/>
        <v>2.0970588898923599</v>
      </c>
      <c r="BY5">
        <f t="shared" si="30"/>
        <v>1.6285112695942323</v>
      </c>
      <c r="BZ5">
        <f t="shared" si="31"/>
        <v>0.24571147871349044</v>
      </c>
      <c r="CA5">
        <f t="shared" si="32"/>
        <v>7.0224728888865755</v>
      </c>
      <c r="CB5">
        <f t="shared" si="33"/>
        <v>1.3366987280366625</v>
      </c>
      <c r="CC5">
        <f t="shared" si="34"/>
        <v>56.286699793531916</v>
      </c>
      <c r="CD5">
        <f t="shared" si="35"/>
        <v>53.654534576776854</v>
      </c>
      <c r="CE5">
        <f t="shared" si="36"/>
        <v>-5.0352289631576341E-2</v>
      </c>
      <c r="CF5">
        <f t="shared" si="37"/>
        <v>0</v>
      </c>
      <c r="CG5">
        <f t="shared" si="38"/>
        <v>1486.8450243185146</v>
      </c>
      <c r="CH5">
        <f t="shared" si="39"/>
        <v>0</v>
      </c>
      <c r="CI5" t="e">
        <f t="shared" si="40"/>
        <v>#DIV/0!</v>
      </c>
      <c r="CJ5" t="e">
        <f t="shared" si="41"/>
        <v>#DIV/0!</v>
      </c>
    </row>
    <row r="6" spans="1:88" s="3" customFormat="1" x14ac:dyDescent="0.35">
      <c r="A6" t="s">
        <v>181</v>
      </c>
      <c r="B6" s="2">
        <v>4</v>
      </c>
      <c r="C6" s="2" t="s">
        <v>94</v>
      </c>
      <c r="D6" s="2" t="s">
        <v>0</v>
      </c>
      <c r="E6" s="2">
        <v>0</v>
      </c>
      <c r="F6" s="2" t="s">
        <v>91</v>
      </c>
      <c r="G6" s="2" t="s">
        <v>0</v>
      </c>
      <c r="H6" s="2">
        <v>1379.0000190902501</v>
      </c>
      <c r="I6" s="2">
        <v>0</v>
      </c>
      <c r="J6" s="3">
        <f t="shared" si="0"/>
        <v>1.9622668083978194</v>
      </c>
      <c r="K6" s="3">
        <f t="shared" si="1"/>
        <v>0.4091866005172633</v>
      </c>
      <c r="L6" s="3">
        <f t="shared" si="2"/>
        <v>87.729707981158739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3" t="e">
        <f t="shared" si="3"/>
        <v>#DIV/0!</v>
      </c>
      <c r="U6" s="3" t="e">
        <f t="shared" si="4"/>
        <v>#DIV/0!</v>
      </c>
      <c r="V6" s="3" t="e">
        <f t="shared" si="5"/>
        <v>#DIV/0!</v>
      </c>
      <c r="W6" s="2">
        <v>-1</v>
      </c>
      <c r="X6" s="2">
        <v>0.87</v>
      </c>
      <c r="Y6" s="2">
        <v>0.92</v>
      </c>
      <c r="Z6" s="2">
        <v>9.9587574005126953</v>
      </c>
      <c r="AA6" s="3">
        <f t="shared" si="6"/>
        <v>0.87497937870025622</v>
      </c>
      <c r="AB6" s="3">
        <f t="shared" si="7"/>
        <v>1.9922502929971527E-3</v>
      </c>
      <c r="AC6" s="3" t="e">
        <f t="shared" si="8"/>
        <v>#DIV/0!</v>
      </c>
      <c r="AD6" s="3" t="e">
        <f t="shared" si="9"/>
        <v>#DIV/0!</v>
      </c>
      <c r="AE6" s="3" t="e">
        <f t="shared" si="10"/>
        <v>#DIV/0!</v>
      </c>
      <c r="AF6" s="2">
        <v>0</v>
      </c>
      <c r="AG6" s="2">
        <v>0.5</v>
      </c>
      <c r="AH6" s="3" t="e">
        <f t="shared" si="11"/>
        <v>#DIV/0!</v>
      </c>
      <c r="AI6" s="3">
        <f t="shared" si="12"/>
        <v>6.8664954372852094</v>
      </c>
      <c r="AJ6" s="3">
        <f t="shared" si="13"/>
        <v>1.6868848589240892</v>
      </c>
      <c r="AK6" s="3">
        <f t="shared" si="14"/>
        <v>27.861347198486328</v>
      </c>
      <c r="AL6" s="2">
        <v>2</v>
      </c>
      <c r="AM6" s="3">
        <f t="shared" si="15"/>
        <v>4.644859790802002</v>
      </c>
      <c r="AN6" s="2">
        <v>1</v>
      </c>
      <c r="AO6" s="3">
        <f t="shared" si="16"/>
        <v>9.2897195816040039</v>
      </c>
      <c r="AP6" s="2">
        <v>27.476997375488281</v>
      </c>
      <c r="AQ6" s="2">
        <v>27.861347198486328</v>
      </c>
      <c r="AR6" s="2">
        <v>27.949367523193359</v>
      </c>
      <c r="AS6" s="2">
        <v>100.04061889648438</v>
      </c>
      <c r="AT6" s="2">
        <v>98.283287048339844</v>
      </c>
      <c r="AU6" s="2">
        <v>16.460639953613281</v>
      </c>
      <c r="AV6" s="2">
        <v>20.940523147583008</v>
      </c>
      <c r="AW6" s="2">
        <v>44.368873596191406</v>
      </c>
      <c r="AX6" s="2">
        <v>56.442981719970703</v>
      </c>
      <c r="AY6" s="2">
        <v>300.12869262695313</v>
      </c>
      <c r="AZ6" s="2">
        <v>1699.3485107421875</v>
      </c>
      <c r="BA6" s="2">
        <v>692.56658935546875</v>
      </c>
      <c r="BB6" s="2">
        <v>99.204261779785156</v>
      </c>
      <c r="BC6" s="2">
        <v>3.4505400657653809</v>
      </c>
      <c r="BD6" s="2">
        <v>-0.17891049385070801</v>
      </c>
      <c r="BE6" s="2">
        <v>0.75</v>
      </c>
      <c r="BF6" s="2">
        <v>-1.355140209197998</v>
      </c>
      <c r="BG6" s="2">
        <v>7.355140209197998</v>
      </c>
      <c r="BH6" s="2">
        <v>1</v>
      </c>
      <c r="BI6" s="2">
        <v>0</v>
      </c>
      <c r="BJ6" s="2">
        <v>0.15999999642372131</v>
      </c>
      <c r="BK6" s="2">
        <v>111115</v>
      </c>
      <c r="BL6" s="3">
        <f t="shared" si="17"/>
        <v>1.5006434631347656</v>
      </c>
      <c r="BM6" s="3">
        <f t="shared" si="18"/>
        <v>6.8664954372852091E-3</v>
      </c>
      <c r="BN6" s="3">
        <f t="shared" si="19"/>
        <v>301.01134719848631</v>
      </c>
      <c r="BO6" s="3">
        <f t="shared" si="20"/>
        <v>300.62699737548826</v>
      </c>
      <c r="BP6" s="3">
        <f t="shared" si="21"/>
        <v>271.89575564140614</v>
      </c>
      <c r="BQ6" s="3">
        <f t="shared" si="22"/>
        <v>-0.14141900170285379</v>
      </c>
      <c r="BR6" s="3">
        <f t="shared" si="23"/>
        <v>3.7642739990625644</v>
      </c>
      <c r="BS6" s="3">
        <f t="shared" si="24"/>
        <v>37.944680314425874</v>
      </c>
      <c r="BT6" s="3">
        <f t="shared" si="25"/>
        <v>17.004157166842866</v>
      </c>
      <c r="BU6" s="3">
        <f t="shared" si="26"/>
        <v>27.669172286987305</v>
      </c>
      <c r="BV6" s="3">
        <f t="shared" si="27"/>
        <v>3.7222647786364305</v>
      </c>
      <c r="BW6" s="3">
        <f t="shared" si="28"/>
        <v>0.39192345033322323</v>
      </c>
      <c r="BX6" s="3">
        <f t="shared" si="29"/>
        <v>2.0773891401384752</v>
      </c>
      <c r="BY6" s="3">
        <f t="shared" si="30"/>
        <v>1.6448756384979553</v>
      </c>
      <c r="BZ6" s="3">
        <f t="shared" si="31"/>
        <v>0.24644677248013758</v>
      </c>
      <c r="CA6" s="3">
        <f t="shared" si="32"/>
        <v>8.7031609164269792</v>
      </c>
      <c r="CB6" s="3">
        <f t="shared" si="33"/>
        <v>0.89262081698600082</v>
      </c>
      <c r="CC6" s="3">
        <f t="shared" si="34"/>
        <v>55.77550992931932</v>
      </c>
      <c r="CD6" s="3">
        <f t="shared" si="35"/>
        <v>97.998126644081481</v>
      </c>
      <c r="CE6" s="3">
        <f t="shared" si="36"/>
        <v>1.1168216740842793E-2</v>
      </c>
      <c r="CF6" s="3">
        <f t="shared" si="37"/>
        <v>0</v>
      </c>
      <c r="CG6" s="3">
        <f t="shared" si="38"/>
        <v>1486.894904124405</v>
      </c>
      <c r="CH6" s="3">
        <f t="shared" si="39"/>
        <v>0</v>
      </c>
      <c r="CI6" s="3" t="e">
        <f t="shared" si="40"/>
        <v>#DIV/0!</v>
      </c>
      <c r="CJ6" s="3" t="e">
        <f t="shared" si="41"/>
        <v>#DIV/0!</v>
      </c>
    </row>
    <row r="7" spans="1:88" x14ac:dyDescent="0.35">
      <c r="A7" t="s">
        <v>181</v>
      </c>
      <c r="B7" s="1">
        <v>5</v>
      </c>
      <c r="C7" s="1" t="s">
        <v>95</v>
      </c>
      <c r="D7" s="1" t="s">
        <v>0</v>
      </c>
      <c r="E7" s="1">
        <v>0</v>
      </c>
      <c r="F7" s="1" t="s">
        <v>91</v>
      </c>
      <c r="G7" s="1" t="s">
        <v>0</v>
      </c>
      <c r="H7" s="1">
        <v>1404.0000257063657</v>
      </c>
      <c r="I7" s="1">
        <v>0</v>
      </c>
      <c r="J7">
        <f t="shared" si="0"/>
        <v>1.9246009964616084</v>
      </c>
      <c r="K7">
        <f t="shared" si="1"/>
        <v>0.40949952169384102</v>
      </c>
      <c r="L7">
        <f t="shared" si="2"/>
        <v>87.889362188220474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t="e">
        <f t="shared" si="3"/>
        <v>#DIV/0!</v>
      </c>
      <c r="U7" t="e">
        <f t="shared" si="4"/>
        <v>#DIV/0!</v>
      </c>
      <c r="V7" t="e">
        <f t="shared" si="5"/>
        <v>#DIV/0!</v>
      </c>
      <c r="W7" s="1">
        <v>-1</v>
      </c>
      <c r="X7" s="1">
        <v>0.87</v>
      </c>
      <c r="Y7" s="1">
        <v>0.92</v>
      </c>
      <c r="Z7" s="1">
        <v>9.9587574005126953</v>
      </c>
      <c r="AA7">
        <f t="shared" si="6"/>
        <v>0.87497937870025622</v>
      </c>
      <c r="AB7">
        <f t="shared" si="7"/>
        <v>1.9669028922121891E-3</v>
      </c>
      <c r="AC7" t="e">
        <f t="shared" si="8"/>
        <v>#DIV/0!</v>
      </c>
      <c r="AD7" t="e">
        <f t="shared" si="9"/>
        <v>#DIV/0!</v>
      </c>
      <c r="AE7" t="e">
        <f t="shared" si="10"/>
        <v>#DIV/0!</v>
      </c>
      <c r="AF7" s="1">
        <v>0</v>
      </c>
      <c r="AG7" s="1">
        <v>0.5</v>
      </c>
      <c r="AH7" t="e">
        <f t="shared" si="11"/>
        <v>#DIV/0!</v>
      </c>
      <c r="AI7">
        <f t="shared" si="12"/>
        <v>6.8703475272512762</v>
      </c>
      <c r="AJ7">
        <f t="shared" si="13"/>
        <v>1.6866153107096822</v>
      </c>
      <c r="AK7">
        <f t="shared" si="14"/>
        <v>27.856334686279297</v>
      </c>
      <c r="AL7" s="1">
        <v>2</v>
      </c>
      <c r="AM7">
        <f t="shared" si="15"/>
        <v>4.644859790802002</v>
      </c>
      <c r="AN7" s="1">
        <v>1</v>
      </c>
      <c r="AO7">
        <f t="shared" si="16"/>
        <v>9.2897195816040039</v>
      </c>
      <c r="AP7" s="1">
        <v>27.476253509521484</v>
      </c>
      <c r="AQ7" s="1">
        <v>27.856334686279297</v>
      </c>
      <c r="AR7" s="1">
        <v>27.949272155761719</v>
      </c>
      <c r="AS7" s="1">
        <v>100.01864624023438</v>
      </c>
      <c r="AT7" s="1">
        <v>98.286163330078125</v>
      </c>
      <c r="AU7" s="1">
        <v>16.449714660644531</v>
      </c>
      <c r="AV7" s="1">
        <v>20.932111740112305</v>
      </c>
      <c r="AW7" s="1">
        <v>44.343727111816406</v>
      </c>
      <c r="AX7" s="1">
        <v>56.423717498779297</v>
      </c>
      <c r="AY7" s="1">
        <v>300.1312255859375</v>
      </c>
      <c r="AZ7" s="1">
        <v>1699.3619384765625</v>
      </c>
      <c r="BA7" s="1">
        <v>686.839599609375</v>
      </c>
      <c r="BB7" s="1">
        <v>99.20440673828125</v>
      </c>
      <c r="BC7" s="1">
        <v>3.7439296245574951</v>
      </c>
      <c r="BD7" s="1">
        <v>-0.1657380610704422</v>
      </c>
      <c r="BE7" s="1">
        <v>1</v>
      </c>
      <c r="BF7" s="1">
        <v>-1.355140209197998</v>
      </c>
      <c r="BG7" s="1">
        <v>7.355140209197998</v>
      </c>
      <c r="BH7" s="1">
        <v>1</v>
      </c>
      <c r="BI7" s="1">
        <v>0</v>
      </c>
      <c r="BJ7" s="1">
        <v>0.15999999642372131</v>
      </c>
      <c r="BK7" s="1">
        <v>111115</v>
      </c>
      <c r="BL7">
        <f t="shared" si="17"/>
        <v>1.5006561279296875</v>
      </c>
      <c r="BM7">
        <f t="shared" si="18"/>
        <v>6.8703475272512762E-3</v>
      </c>
      <c r="BN7">
        <f t="shared" si="19"/>
        <v>301.00633468627927</v>
      </c>
      <c r="BO7">
        <f t="shared" si="20"/>
        <v>300.62625350952146</v>
      </c>
      <c r="BP7">
        <f t="shared" si="21"/>
        <v>271.89790407885812</v>
      </c>
      <c r="BQ7">
        <f t="shared" si="22"/>
        <v>-0.14188850926036942</v>
      </c>
      <c r="BR7">
        <f t="shared" si="23"/>
        <v>3.7631730376669354</v>
      </c>
      <c r="BS7">
        <f t="shared" si="24"/>
        <v>37.933526961104164</v>
      </c>
      <c r="BT7">
        <f t="shared" si="25"/>
        <v>17.001415220991859</v>
      </c>
      <c r="BU7">
        <f t="shared" si="26"/>
        <v>27.666294097900391</v>
      </c>
      <c r="BV7">
        <f t="shared" si="27"/>
        <v>3.7216387319958888</v>
      </c>
      <c r="BW7">
        <f t="shared" si="28"/>
        <v>0.39221051559122933</v>
      </c>
      <c r="BX7">
        <f t="shared" si="29"/>
        <v>2.0765577269572533</v>
      </c>
      <c r="BY7">
        <f t="shared" si="30"/>
        <v>1.6450810050386355</v>
      </c>
      <c r="BZ7">
        <f t="shared" si="31"/>
        <v>0.24662838522783714</v>
      </c>
      <c r="CA7">
        <f t="shared" si="32"/>
        <v>8.7190120344883404</v>
      </c>
      <c r="CB7">
        <f t="shared" si="33"/>
        <v>0.89421907632164177</v>
      </c>
      <c r="CC7">
        <f t="shared" si="34"/>
        <v>55.771513013791854</v>
      </c>
      <c r="CD7">
        <f t="shared" si="35"/>
        <v>98.006476594391472</v>
      </c>
      <c r="CE7">
        <f t="shared" si="36"/>
        <v>1.0952124109587456E-2</v>
      </c>
      <c r="CF7">
        <f t="shared" si="37"/>
        <v>0</v>
      </c>
      <c r="CG7">
        <f t="shared" si="38"/>
        <v>1486.9066531150856</v>
      </c>
      <c r="CH7">
        <f t="shared" si="39"/>
        <v>0</v>
      </c>
      <c r="CI7" t="e">
        <f t="shared" si="40"/>
        <v>#DIV/0!</v>
      </c>
      <c r="CJ7" t="e">
        <f t="shared" si="41"/>
        <v>#DIV/0!</v>
      </c>
    </row>
    <row r="8" spans="1:88" x14ac:dyDescent="0.35">
      <c r="A8" t="s">
        <v>181</v>
      </c>
      <c r="B8" s="1">
        <v>6</v>
      </c>
      <c r="C8" s="1" t="s">
        <v>96</v>
      </c>
      <c r="D8" s="1" t="s">
        <v>0</v>
      </c>
      <c r="E8" s="1">
        <v>0</v>
      </c>
      <c r="F8" s="1" t="s">
        <v>91</v>
      </c>
      <c r="G8" s="1" t="s">
        <v>0</v>
      </c>
      <c r="H8" s="1">
        <v>1549.0000257063657</v>
      </c>
      <c r="I8" s="1">
        <v>0</v>
      </c>
      <c r="J8">
        <f t="shared" si="0"/>
        <v>20.456933827996576</v>
      </c>
      <c r="K8">
        <f t="shared" si="1"/>
        <v>0.40230648296076077</v>
      </c>
      <c r="L8">
        <f t="shared" si="2"/>
        <v>194.01385479013308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t="e">
        <f t="shared" si="3"/>
        <v>#DIV/0!</v>
      </c>
      <c r="U8" t="e">
        <f t="shared" si="4"/>
        <v>#DIV/0!</v>
      </c>
      <c r="V8" t="e">
        <f t="shared" si="5"/>
        <v>#DIV/0!</v>
      </c>
      <c r="W8" s="1">
        <v>-1</v>
      </c>
      <c r="X8" s="1">
        <v>0.87</v>
      </c>
      <c r="Y8" s="1">
        <v>0.92</v>
      </c>
      <c r="Z8" s="1">
        <v>9.9587574005126953</v>
      </c>
      <c r="AA8">
        <f t="shared" si="6"/>
        <v>0.87497937870025622</v>
      </c>
      <c r="AB8">
        <f t="shared" si="7"/>
        <v>1.4430284019050645E-2</v>
      </c>
      <c r="AC8" t="e">
        <f t="shared" si="8"/>
        <v>#DIV/0!</v>
      </c>
      <c r="AD8" t="e">
        <f t="shared" si="9"/>
        <v>#DIV/0!</v>
      </c>
      <c r="AE8" t="e">
        <f t="shared" si="10"/>
        <v>#DIV/0!</v>
      </c>
      <c r="AF8" s="1">
        <v>0</v>
      </c>
      <c r="AG8" s="1">
        <v>0.5</v>
      </c>
      <c r="AH8" t="e">
        <f t="shared" si="11"/>
        <v>#DIV/0!</v>
      </c>
      <c r="AI8">
        <f t="shared" si="12"/>
        <v>6.7798003516215104</v>
      </c>
      <c r="AJ8">
        <f t="shared" si="13"/>
        <v>1.6929243709560069</v>
      </c>
      <c r="AK8">
        <f t="shared" si="14"/>
        <v>27.863372802734375</v>
      </c>
      <c r="AL8" s="1">
        <v>2</v>
      </c>
      <c r="AM8">
        <f t="shared" si="15"/>
        <v>4.644859790802002</v>
      </c>
      <c r="AN8" s="1">
        <v>1</v>
      </c>
      <c r="AO8">
        <f t="shared" si="16"/>
        <v>9.2897195816040039</v>
      </c>
      <c r="AP8" s="1">
        <v>27.476953506469727</v>
      </c>
      <c r="AQ8" s="1">
        <v>27.863372802734375</v>
      </c>
      <c r="AR8" s="1">
        <v>27.951076507568359</v>
      </c>
      <c r="AS8" s="1">
        <v>300.0086669921875</v>
      </c>
      <c r="AT8" s="1">
        <v>285.08804321289063</v>
      </c>
      <c r="AU8" s="1">
        <v>16.460283279418945</v>
      </c>
      <c r="AV8" s="1">
        <v>20.884010314941406</v>
      </c>
      <c r="AW8" s="1">
        <v>44.362838745117188</v>
      </c>
      <c r="AX8" s="1">
        <v>56.287445068359375</v>
      </c>
      <c r="AY8" s="1">
        <v>300.11846923828125</v>
      </c>
      <c r="AZ8" s="1">
        <v>1699.3974609375</v>
      </c>
      <c r="BA8" s="1">
        <v>717.47760009765625</v>
      </c>
      <c r="BB8" s="1">
        <v>99.204826354980469</v>
      </c>
      <c r="BC8" s="1">
        <v>4.6045770645141602</v>
      </c>
      <c r="BD8" s="1">
        <v>-0.1853787899017334</v>
      </c>
      <c r="BE8" s="1">
        <v>1</v>
      </c>
      <c r="BF8" s="1">
        <v>-1.355140209197998</v>
      </c>
      <c r="BG8" s="1">
        <v>7.355140209197998</v>
      </c>
      <c r="BH8" s="1">
        <v>1</v>
      </c>
      <c r="BI8" s="1">
        <v>0</v>
      </c>
      <c r="BJ8" s="1">
        <v>0.15999999642372131</v>
      </c>
      <c r="BK8" s="1">
        <v>111115</v>
      </c>
      <c r="BL8">
        <f t="shared" si="17"/>
        <v>1.5005923461914061</v>
      </c>
      <c r="BM8">
        <f t="shared" si="18"/>
        <v>6.7798003516215104E-3</v>
      </c>
      <c r="BN8">
        <f t="shared" si="19"/>
        <v>301.01337280273435</v>
      </c>
      <c r="BO8">
        <f t="shared" si="20"/>
        <v>300.6269535064697</v>
      </c>
      <c r="BP8">
        <f t="shared" si="21"/>
        <v>271.90358767248108</v>
      </c>
      <c r="BQ8">
        <f t="shared" si="22"/>
        <v>-0.12622213768452273</v>
      </c>
      <c r="BR8">
        <f t="shared" si="23"/>
        <v>3.7647189878453902</v>
      </c>
      <c r="BS8">
        <f t="shared" si="24"/>
        <v>37.948949926833741</v>
      </c>
      <c r="BT8">
        <f t="shared" si="25"/>
        <v>17.064939611892335</v>
      </c>
      <c r="BU8">
        <f t="shared" si="26"/>
        <v>27.670163154602051</v>
      </c>
      <c r="BV8">
        <f t="shared" si="27"/>
        <v>3.7224803275535381</v>
      </c>
      <c r="BW8">
        <f t="shared" si="28"/>
        <v>0.38560713597654223</v>
      </c>
      <c r="BX8">
        <f t="shared" si="29"/>
        <v>2.0717946168893833</v>
      </c>
      <c r="BY8">
        <f t="shared" si="30"/>
        <v>1.6506857106641548</v>
      </c>
      <c r="BZ8">
        <f t="shared" si="31"/>
        <v>0.24245114690202058</v>
      </c>
      <c r="CA8">
        <f t="shared" si="32"/>
        <v>19.247110774915548</v>
      </c>
      <c r="CB8">
        <f t="shared" si="33"/>
        <v>0.68054013280820924</v>
      </c>
      <c r="CC8">
        <f t="shared" si="34"/>
        <v>55.592112826244659</v>
      </c>
      <c r="CD8">
        <f t="shared" si="35"/>
        <v>282.11520206034567</v>
      </c>
      <c r="CE8">
        <f t="shared" si="36"/>
        <v>4.0311339663353034E-2</v>
      </c>
      <c r="CF8">
        <f t="shared" si="37"/>
        <v>0</v>
      </c>
      <c r="CG8">
        <f t="shared" si="38"/>
        <v>1486.9377345358866</v>
      </c>
      <c r="CH8">
        <f t="shared" si="39"/>
        <v>0</v>
      </c>
      <c r="CI8" t="e">
        <f t="shared" si="40"/>
        <v>#DIV/0!</v>
      </c>
      <c r="CJ8" t="e">
        <f t="shared" si="41"/>
        <v>#DIV/0!</v>
      </c>
    </row>
    <row r="9" spans="1:88" x14ac:dyDescent="0.35">
      <c r="A9" t="s">
        <v>181</v>
      </c>
      <c r="B9" s="1">
        <v>7</v>
      </c>
      <c r="C9" s="1" t="s">
        <v>97</v>
      </c>
      <c r="D9" s="1" t="s">
        <v>0</v>
      </c>
      <c r="E9" s="1">
        <v>0</v>
      </c>
      <c r="F9" s="1" t="s">
        <v>91</v>
      </c>
      <c r="G9" s="1" t="s">
        <v>0</v>
      </c>
      <c r="H9" s="1">
        <v>1691.0000257063657</v>
      </c>
      <c r="I9" s="1">
        <v>0</v>
      </c>
      <c r="J9">
        <f t="shared" si="0"/>
        <v>27.200617771961888</v>
      </c>
      <c r="K9">
        <f t="shared" si="1"/>
        <v>0.40474067996651475</v>
      </c>
      <c r="L9">
        <f t="shared" si="2"/>
        <v>259.74722000114969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t="e">
        <f t="shared" si="3"/>
        <v>#DIV/0!</v>
      </c>
      <c r="U9" t="e">
        <f t="shared" si="4"/>
        <v>#DIV/0!</v>
      </c>
      <c r="V9" t="e">
        <f t="shared" si="5"/>
        <v>#DIV/0!</v>
      </c>
      <c r="W9" s="1">
        <v>-1</v>
      </c>
      <c r="X9" s="1">
        <v>0.87</v>
      </c>
      <c r="Y9" s="1">
        <v>0.92</v>
      </c>
      <c r="Z9" s="1">
        <v>9.9587574005126953</v>
      </c>
      <c r="AA9">
        <f t="shared" si="6"/>
        <v>0.87497937870025622</v>
      </c>
      <c r="AB9">
        <f t="shared" si="7"/>
        <v>1.8967142344263783E-2</v>
      </c>
      <c r="AC9" t="e">
        <f t="shared" si="8"/>
        <v>#DIV/0!</v>
      </c>
      <c r="AD9" t="e">
        <f t="shared" si="9"/>
        <v>#DIV/0!</v>
      </c>
      <c r="AE9" t="e">
        <f t="shared" si="10"/>
        <v>#DIV/0!</v>
      </c>
      <c r="AF9" s="1">
        <v>0</v>
      </c>
      <c r="AG9" s="1">
        <v>0.5</v>
      </c>
      <c r="AH9" t="e">
        <f t="shared" si="11"/>
        <v>#DIV/0!</v>
      </c>
      <c r="AI9">
        <f t="shared" si="12"/>
        <v>6.7538683703296476</v>
      </c>
      <c r="AJ9">
        <f t="shared" si="13"/>
        <v>1.676560429083358</v>
      </c>
      <c r="AK9">
        <f t="shared" si="14"/>
        <v>27.867673873901367</v>
      </c>
      <c r="AL9" s="1">
        <v>2</v>
      </c>
      <c r="AM9">
        <f t="shared" si="15"/>
        <v>4.644859790802002</v>
      </c>
      <c r="AN9" s="1">
        <v>1</v>
      </c>
      <c r="AO9">
        <f t="shared" si="16"/>
        <v>9.2897195816040039</v>
      </c>
      <c r="AP9" s="1">
        <v>27.490957260131836</v>
      </c>
      <c r="AQ9" s="1">
        <v>27.867673873901367</v>
      </c>
      <c r="AR9" s="1">
        <v>27.950332641601563</v>
      </c>
      <c r="AS9" s="1">
        <v>399.98562622070313</v>
      </c>
      <c r="AT9" s="1">
        <v>380.14767456054688</v>
      </c>
      <c r="AU9" s="1">
        <v>16.652477264404297</v>
      </c>
      <c r="AV9" s="1">
        <v>21.058586120605469</v>
      </c>
      <c r="AW9" s="1">
        <v>44.844902038574219</v>
      </c>
      <c r="AX9" s="1">
        <v>56.710296630859375</v>
      </c>
      <c r="AY9" s="1">
        <v>300.11248779296875</v>
      </c>
      <c r="AZ9" s="1">
        <v>1699.25634765625</v>
      </c>
      <c r="BA9" s="1">
        <v>721.84039306640625</v>
      </c>
      <c r="BB9" s="1">
        <v>99.204360961914063</v>
      </c>
      <c r="BC9" s="1">
        <v>4.8247232437133789</v>
      </c>
      <c r="BD9" s="1">
        <v>-0.19041180610656738</v>
      </c>
      <c r="BE9" s="1">
        <v>1</v>
      </c>
      <c r="BF9" s="1">
        <v>-1.355140209197998</v>
      </c>
      <c r="BG9" s="1">
        <v>7.355140209197998</v>
      </c>
      <c r="BH9" s="1">
        <v>1</v>
      </c>
      <c r="BI9" s="1">
        <v>0</v>
      </c>
      <c r="BJ9" s="1">
        <v>0.15999999642372131</v>
      </c>
      <c r="BK9" s="1">
        <v>111115</v>
      </c>
      <c r="BL9">
        <f t="shared" si="17"/>
        <v>1.5005624389648435</v>
      </c>
      <c r="BM9">
        <f t="shared" si="18"/>
        <v>6.7538683703296477E-3</v>
      </c>
      <c r="BN9">
        <f t="shared" si="19"/>
        <v>301.01767387390134</v>
      </c>
      <c r="BO9">
        <f t="shared" si="20"/>
        <v>300.64095726013181</v>
      </c>
      <c r="BP9">
        <f t="shared" si="21"/>
        <v>271.88100954798574</v>
      </c>
      <c r="BQ9">
        <f t="shared" si="22"/>
        <v>-0.12129398221638352</v>
      </c>
      <c r="BR9">
        <f t="shared" si="23"/>
        <v>3.7656640079394563</v>
      </c>
      <c r="BS9">
        <f t="shared" si="24"/>
        <v>37.958653948541105</v>
      </c>
      <c r="BT9">
        <f t="shared" si="25"/>
        <v>16.900067827935636</v>
      </c>
      <c r="BU9">
        <f t="shared" si="26"/>
        <v>27.679315567016602</v>
      </c>
      <c r="BV9">
        <f t="shared" si="27"/>
        <v>3.724471817483276</v>
      </c>
      <c r="BW9">
        <f t="shared" si="28"/>
        <v>0.38784288332804379</v>
      </c>
      <c r="BX9">
        <f t="shared" si="29"/>
        <v>2.0891035788560983</v>
      </c>
      <c r="BY9">
        <f t="shared" si="30"/>
        <v>1.6353682386271777</v>
      </c>
      <c r="BZ9">
        <f t="shared" si="31"/>
        <v>0.24386536432746439</v>
      </c>
      <c r="CA9">
        <f t="shared" si="32"/>
        <v>25.768056971847756</v>
      </c>
      <c r="CB9">
        <f t="shared" si="33"/>
        <v>0.68327978147286872</v>
      </c>
      <c r="CC9">
        <f t="shared" si="34"/>
        <v>56.039266343898298</v>
      </c>
      <c r="CD9">
        <f t="shared" si="35"/>
        <v>376.19482822653424</v>
      </c>
      <c r="CE9">
        <f t="shared" si="36"/>
        <v>4.0518969152963803E-2</v>
      </c>
      <c r="CF9">
        <f t="shared" si="37"/>
        <v>0</v>
      </c>
      <c r="CG9">
        <f t="shared" si="38"/>
        <v>1486.8142633247321</v>
      </c>
      <c r="CH9">
        <f t="shared" si="39"/>
        <v>0</v>
      </c>
      <c r="CI9" t="e">
        <f t="shared" si="40"/>
        <v>#DIV/0!</v>
      </c>
      <c r="CJ9" t="e">
        <f t="shared" si="41"/>
        <v>#DIV/0!</v>
      </c>
    </row>
    <row r="10" spans="1:88" x14ac:dyDescent="0.35">
      <c r="A10" t="s">
        <v>181</v>
      </c>
      <c r="B10" s="1">
        <v>8</v>
      </c>
      <c r="C10" s="1" t="s">
        <v>98</v>
      </c>
      <c r="D10" s="1" t="s">
        <v>0</v>
      </c>
      <c r="E10" s="1">
        <v>0</v>
      </c>
      <c r="F10" s="1" t="s">
        <v>91</v>
      </c>
      <c r="G10" s="1" t="s">
        <v>0</v>
      </c>
      <c r="H10" s="1">
        <v>1833.0000257063657</v>
      </c>
      <c r="I10" s="1">
        <v>0</v>
      </c>
      <c r="J10">
        <f t="shared" si="0"/>
        <v>40.85537770754717</v>
      </c>
      <c r="K10">
        <f t="shared" si="1"/>
        <v>0.4107004586642512</v>
      </c>
      <c r="L10">
        <f t="shared" si="2"/>
        <v>488.81142166044765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t="e">
        <f t="shared" si="3"/>
        <v>#DIV/0!</v>
      </c>
      <c r="U10" t="e">
        <f t="shared" si="4"/>
        <v>#DIV/0!</v>
      </c>
      <c r="V10" t="e">
        <f t="shared" si="5"/>
        <v>#DIV/0!</v>
      </c>
      <c r="W10" s="1">
        <v>-1</v>
      </c>
      <c r="X10" s="1">
        <v>0.87</v>
      </c>
      <c r="Y10" s="1">
        <v>0.92</v>
      </c>
      <c r="Z10" s="1">
        <v>9.9587574005126953</v>
      </c>
      <c r="AA10">
        <f t="shared" si="6"/>
        <v>0.87497937870025622</v>
      </c>
      <c r="AB10">
        <f t="shared" si="7"/>
        <v>2.8164671426994688E-2</v>
      </c>
      <c r="AC10" t="e">
        <f t="shared" si="8"/>
        <v>#DIV/0!</v>
      </c>
      <c r="AD10" t="e">
        <f t="shared" si="9"/>
        <v>#DIV/0!</v>
      </c>
      <c r="AE10" t="e">
        <f t="shared" si="10"/>
        <v>#DIV/0!</v>
      </c>
      <c r="AF10" s="1">
        <v>0</v>
      </c>
      <c r="AG10" s="1">
        <v>0.5</v>
      </c>
      <c r="AH10" t="e">
        <f t="shared" si="11"/>
        <v>#DIV/0!</v>
      </c>
      <c r="AI10">
        <f t="shared" si="12"/>
        <v>6.7006104072846835</v>
      </c>
      <c r="AJ10">
        <f t="shared" si="13"/>
        <v>1.6398421421292513</v>
      </c>
      <c r="AK10">
        <f t="shared" si="14"/>
        <v>27.878013610839844</v>
      </c>
      <c r="AL10" s="1">
        <v>2</v>
      </c>
      <c r="AM10">
        <f t="shared" si="15"/>
        <v>4.644859790802002</v>
      </c>
      <c r="AN10" s="1">
        <v>1</v>
      </c>
      <c r="AO10">
        <f t="shared" si="16"/>
        <v>9.2897195816040039</v>
      </c>
      <c r="AP10" s="1">
        <v>27.593412399291992</v>
      </c>
      <c r="AQ10" s="1">
        <v>27.878013610839844</v>
      </c>
      <c r="AR10" s="1">
        <v>27.951404571533203</v>
      </c>
      <c r="AS10" s="1">
        <v>699.91046142578125</v>
      </c>
      <c r="AT10" s="1">
        <v>669.69354248046875</v>
      </c>
      <c r="AU10" s="1">
        <v>17.08226203918457</v>
      </c>
      <c r="AV10" s="1">
        <v>21.451835632324219</v>
      </c>
      <c r="AW10" s="1">
        <v>45.725284576416016</v>
      </c>
      <c r="AX10" s="1">
        <v>57.421733856201172</v>
      </c>
      <c r="AY10" s="1">
        <v>300.1148681640625</v>
      </c>
      <c r="AZ10" s="1">
        <v>1698.434326171875</v>
      </c>
      <c r="BA10" s="1">
        <v>1088.4749755859375</v>
      </c>
      <c r="BB10" s="1">
        <v>99.203376770019531</v>
      </c>
      <c r="BC10" s="1">
        <v>5.1368813514709473</v>
      </c>
      <c r="BD10" s="1">
        <v>-0.2120116651058197</v>
      </c>
      <c r="BE10" s="1">
        <v>1</v>
      </c>
      <c r="BF10" s="1">
        <v>-1.355140209197998</v>
      </c>
      <c r="BG10" s="1">
        <v>7.355140209197998</v>
      </c>
      <c r="BH10" s="1">
        <v>1</v>
      </c>
      <c r="BI10" s="1">
        <v>0</v>
      </c>
      <c r="BJ10" s="1">
        <v>0.15999999642372131</v>
      </c>
      <c r="BK10" s="1">
        <v>111115</v>
      </c>
      <c r="BL10">
        <f t="shared" si="17"/>
        <v>1.5005743408203123</v>
      </c>
      <c r="BM10">
        <f t="shared" si="18"/>
        <v>6.7006104072846835E-3</v>
      </c>
      <c r="BN10">
        <f t="shared" si="19"/>
        <v>301.02801361083982</v>
      </c>
      <c r="BO10">
        <f t="shared" si="20"/>
        <v>300.74341239929197</v>
      </c>
      <c r="BP10">
        <f t="shared" si="21"/>
        <v>271.74948611342552</v>
      </c>
      <c r="BQ10">
        <f t="shared" si="22"/>
        <v>-0.10813599968421385</v>
      </c>
      <c r="BR10">
        <f t="shared" si="23"/>
        <v>3.7679366747712408</v>
      </c>
      <c r="BS10">
        <f t="shared" si="24"/>
        <v>37.981939702580334</v>
      </c>
      <c r="BT10">
        <f t="shared" si="25"/>
        <v>16.530104070256115</v>
      </c>
      <c r="BU10">
        <f t="shared" si="26"/>
        <v>27.735713005065918</v>
      </c>
      <c r="BV10">
        <f t="shared" si="27"/>
        <v>3.7367639651881057</v>
      </c>
      <c r="BW10">
        <f t="shared" si="28"/>
        <v>0.39331205011628878</v>
      </c>
      <c r="BX10">
        <f t="shared" si="29"/>
        <v>2.1280945326419896</v>
      </c>
      <c r="BY10">
        <f t="shared" si="30"/>
        <v>1.6086694325461162</v>
      </c>
      <c r="BZ10">
        <f t="shared" si="31"/>
        <v>0.24732528961149952</v>
      </c>
      <c r="CA10">
        <f t="shared" si="32"/>
        <v>48.491743632470275</v>
      </c>
      <c r="CB10">
        <f t="shared" si="33"/>
        <v>0.72990314323465877</v>
      </c>
      <c r="CC10">
        <f t="shared" si="34"/>
        <v>57.045166528520433</v>
      </c>
      <c r="CD10">
        <f t="shared" si="35"/>
        <v>663.75636004770627</v>
      </c>
      <c r="CE10">
        <f t="shared" si="36"/>
        <v>3.5112308750534942E-2</v>
      </c>
      <c r="CF10">
        <f t="shared" si="37"/>
        <v>0</v>
      </c>
      <c r="CG10">
        <f t="shared" si="38"/>
        <v>1486.0950114770556</v>
      </c>
      <c r="CH10">
        <f t="shared" si="39"/>
        <v>0</v>
      </c>
      <c r="CI10" t="e">
        <f t="shared" si="40"/>
        <v>#DIV/0!</v>
      </c>
      <c r="CJ10" t="e">
        <f t="shared" si="41"/>
        <v>#DIV/0!</v>
      </c>
    </row>
    <row r="11" spans="1:88" x14ac:dyDescent="0.35">
      <c r="A11" t="s">
        <v>181</v>
      </c>
      <c r="B11" s="1">
        <v>9</v>
      </c>
      <c r="C11" s="1" t="s">
        <v>99</v>
      </c>
      <c r="D11" s="1" t="s">
        <v>0</v>
      </c>
      <c r="E11" s="1">
        <v>0</v>
      </c>
      <c r="F11" s="1" t="s">
        <v>91</v>
      </c>
      <c r="G11" s="1" t="s">
        <v>0</v>
      </c>
      <c r="H11" s="1">
        <v>2005.0000257063657</v>
      </c>
      <c r="I11" s="1">
        <v>0</v>
      </c>
      <c r="J11">
        <f t="shared" si="0"/>
        <v>46.937733408195676</v>
      </c>
      <c r="K11">
        <f t="shared" si="1"/>
        <v>0.42801158711341425</v>
      </c>
      <c r="L11">
        <f t="shared" si="2"/>
        <v>759.30937643119205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t="e">
        <f t="shared" si="3"/>
        <v>#DIV/0!</v>
      </c>
      <c r="U11" t="e">
        <f t="shared" si="4"/>
        <v>#DIV/0!</v>
      </c>
      <c r="V11" t="e">
        <f t="shared" si="5"/>
        <v>#DIV/0!</v>
      </c>
      <c r="W11" s="1">
        <v>-1</v>
      </c>
      <c r="X11" s="1">
        <v>0.87</v>
      </c>
      <c r="Y11" s="1">
        <v>0.92</v>
      </c>
      <c r="Z11" s="1">
        <v>9.9587574005126953</v>
      </c>
      <c r="AA11">
        <f t="shared" si="6"/>
        <v>0.87497937870025622</v>
      </c>
      <c r="AB11">
        <f t="shared" si="7"/>
        <v>3.2220956440897078E-2</v>
      </c>
      <c r="AC11" t="e">
        <f t="shared" si="8"/>
        <v>#DIV/0!</v>
      </c>
      <c r="AD11" t="e">
        <f t="shared" si="9"/>
        <v>#DIV/0!</v>
      </c>
      <c r="AE11" t="e">
        <f t="shared" si="10"/>
        <v>#DIV/0!</v>
      </c>
      <c r="AF11" s="1">
        <v>0</v>
      </c>
      <c r="AG11" s="1">
        <v>0.5</v>
      </c>
      <c r="AH11" t="e">
        <f t="shared" si="11"/>
        <v>#DIV/0!</v>
      </c>
      <c r="AI11">
        <f t="shared" si="12"/>
        <v>6.7499360207222647</v>
      </c>
      <c r="AJ11">
        <f t="shared" si="13"/>
        <v>1.5874590399220203</v>
      </c>
      <c r="AK11">
        <f t="shared" si="14"/>
        <v>27.883922576904297</v>
      </c>
      <c r="AL11" s="1">
        <v>2</v>
      </c>
      <c r="AM11">
        <f t="shared" si="15"/>
        <v>4.644859790802002</v>
      </c>
      <c r="AN11" s="1">
        <v>1</v>
      </c>
      <c r="AO11">
        <f t="shared" si="16"/>
        <v>9.2897195816040039</v>
      </c>
      <c r="AP11" s="1">
        <v>27.683868408203125</v>
      </c>
      <c r="AQ11" s="1">
        <v>27.883922576904297</v>
      </c>
      <c r="AR11" s="1">
        <v>27.949142456054688</v>
      </c>
      <c r="AS11" s="1">
        <v>999.91583251953125</v>
      </c>
      <c r="AT11" s="1">
        <v>964.2984619140625</v>
      </c>
      <c r="AU11" s="1">
        <v>17.593914031982422</v>
      </c>
      <c r="AV11" s="1">
        <v>21.993204116821289</v>
      </c>
      <c r="AW11" s="1">
        <v>46.846408843994141</v>
      </c>
      <c r="AX11" s="1">
        <v>58.560688018798828</v>
      </c>
      <c r="AY11" s="1">
        <v>300.1158447265625</v>
      </c>
      <c r="AZ11" s="1">
        <v>1700.3614501953125</v>
      </c>
      <c r="BA11" s="1">
        <v>1014.2929077148438</v>
      </c>
      <c r="BB11" s="1">
        <v>99.202323913574219</v>
      </c>
      <c r="BC11" s="1">
        <v>5.0648627281188965</v>
      </c>
      <c r="BD11" s="1">
        <v>-0.23742049932479858</v>
      </c>
      <c r="BE11" s="1">
        <v>1</v>
      </c>
      <c r="BF11" s="1">
        <v>-1.355140209197998</v>
      </c>
      <c r="BG11" s="1">
        <v>7.355140209197998</v>
      </c>
      <c r="BH11" s="1">
        <v>1</v>
      </c>
      <c r="BI11" s="1">
        <v>0</v>
      </c>
      <c r="BJ11" s="1">
        <v>0.15999999642372131</v>
      </c>
      <c r="BK11" s="1">
        <v>111115</v>
      </c>
      <c r="BL11">
        <f t="shared" si="17"/>
        <v>1.5005792236328124</v>
      </c>
      <c r="BM11">
        <f t="shared" si="18"/>
        <v>6.7499360207222648E-3</v>
      </c>
      <c r="BN11">
        <f t="shared" si="19"/>
        <v>301.03392257690427</v>
      </c>
      <c r="BO11">
        <f t="shared" si="20"/>
        <v>300.8338684082031</v>
      </c>
      <c r="BP11">
        <f t="shared" si="21"/>
        <v>272.05782595028359</v>
      </c>
      <c r="BQ11">
        <f t="shared" si="22"/>
        <v>-0.11163116231069629</v>
      </c>
      <c r="BR11">
        <f t="shared" si="23"/>
        <v>3.76923599861628</v>
      </c>
      <c r="BS11">
        <f t="shared" si="24"/>
        <v>37.99544052919633</v>
      </c>
      <c r="BT11">
        <f t="shared" si="25"/>
        <v>16.002236412375041</v>
      </c>
      <c r="BU11">
        <f t="shared" si="26"/>
        <v>27.783895492553711</v>
      </c>
      <c r="BV11">
        <f t="shared" si="27"/>
        <v>3.7472936421056402</v>
      </c>
      <c r="BW11">
        <f t="shared" si="28"/>
        <v>0.40916007583750369</v>
      </c>
      <c r="BX11">
        <f t="shared" si="29"/>
        <v>2.1817769586942597</v>
      </c>
      <c r="BY11">
        <f t="shared" si="30"/>
        <v>1.5655166834113805</v>
      </c>
      <c r="BZ11">
        <f t="shared" si="31"/>
        <v>0.25735445670558388</v>
      </c>
      <c r="CA11">
        <f t="shared" si="32"/>
        <v>75.325254711341174</v>
      </c>
      <c r="CB11">
        <f t="shared" si="33"/>
        <v>0.78742153640276269</v>
      </c>
      <c r="CC11">
        <f t="shared" si="34"/>
        <v>58.493831404990516</v>
      </c>
      <c r="CD11">
        <f t="shared" si="35"/>
        <v>957.47737979802696</v>
      </c>
      <c r="CE11">
        <f t="shared" si="36"/>
        <v>2.8675015435775067E-2</v>
      </c>
      <c r="CF11">
        <f t="shared" si="37"/>
        <v>0</v>
      </c>
      <c r="CG11">
        <f t="shared" si="38"/>
        <v>1487.7812052577613</v>
      </c>
      <c r="CH11">
        <f t="shared" si="39"/>
        <v>0</v>
      </c>
      <c r="CI11" t="e">
        <f t="shared" si="40"/>
        <v>#DIV/0!</v>
      </c>
      <c r="CJ11" t="e">
        <f t="shared" si="41"/>
        <v>#DIV/0!</v>
      </c>
    </row>
    <row r="12" spans="1:88" x14ac:dyDescent="0.35">
      <c r="A12" t="s">
        <v>181</v>
      </c>
      <c r="B12" s="1">
        <v>10</v>
      </c>
      <c r="C12" s="1" t="s">
        <v>100</v>
      </c>
      <c r="D12" s="1" t="s">
        <v>0</v>
      </c>
      <c r="E12" s="1">
        <v>0</v>
      </c>
      <c r="F12" s="1" t="s">
        <v>91</v>
      </c>
      <c r="G12" s="1" t="s">
        <v>0</v>
      </c>
      <c r="H12" s="1">
        <v>2204.0000257063657</v>
      </c>
      <c r="I12" s="1">
        <v>0</v>
      </c>
      <c r="J12">
        <f t="shared" si="0"/>
        <v>50.153529593514286</v>
      </c>
      <c r="K12">
        <f t="shared" si="1"/>
        <v>0.44376428168394777</v>
      </c>
      <c r="L12">
        <f t="shared" si="2"/>
        <v>1042.6742308198368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t="e">
        <f t="shared" si="3"/>
        <v>#DIV/0!</v>
      </c>
      <c r="U12" t="e">
        <f t="shared" si="4"/>
        <v>#DIV/0!</v>
      </c>
      <c r="V12" t="e">
        <f t="shared" si="5"/>
        <v>#DIV/0!</v>
      </c>
      <c r="W12" s="1">
        <v>-1</v>
      </c>
      <c r="X12" s="1">
        <v>0.87</v>
      </c>
      <c r="Y12" s="1">
        <v>0.92</v>
      </c>
      <c r="Z12" s="1">
        <v>9.9587574005126953</v>
      </c>
      <c r="AA12">
        <f t="shared" si="6"/>
        <v>0.87497937870025622</v>
      </c>
      <c r="AB12">
        <f t="shared" si="7"/>
        <v>3.4395354241664726E-2</v>
      </c>
      <c r="AC12" t="e">
        <f t="shared" si="8"/>
        <v>#DIV/0!</v>
      </c>
      <c r="AD12" t="e">
        <f t="shared" si="9"/>
        <v>#DIV/0!</v>
      </c>
      <c r="AE12" t="e">
        <f t="shared" si="10"/>
        <v>#DIV/0!</v>
      </c>
      <c r="AF12" s="1">
        <v>0</v>
      </c>
      <c r="AG12" s="1">
        <v>0.5</v>
      </c>
      <c r="AH12" t="e">
        <f t="shared" si="11"/>
        <v>#DIV/0!</v>
      </c>
      <c r="AI12">
        <f t="shared" si="12"/>
        <v>6.9103293917275286</v>
      </c>
      <c r="AJ12">
        <f t="shared" si="13"/>
        <v>1.5698453015086336</v>
      </c>
      <c r="AK12">
        <f t="shared" si="14"/>
        <v>27.90696907043457</v>
      </c>
      <c r="AL12" s="1">
        <v>2</v>
      </c>
      <c r="AM12">
        <f t="shared" si="15"/>
        <v>4.644859790802002</v>
      </c>
      <c r="AN12" s="1">
        <v>1</v>
      </c>
      <c r="AO12">
        <f t="shared" si="16"/>
        <v>9.2897195816040039</v>
      </c>
      <c r="AP12" s="1">
        <v>27.728946685791016</v>
      </c>
      <c r="AQ12" s="1">
        <v>27.90696907043457</v>
      </c>
      <c r="AR12" s="1">
        <v>27.944738388061523</v>
      </c>
      <c r="AS12" s="1">
        <v>1299.997802734375</v>
      </c>
      <c r="AT12" s="1">
        <v>1260.769287109375</v>
      </c>
      <c r="AU12" s="1">
        <v>17.718572616577148</v>
      </c>
      <c r="AV12" s="1">
        <v>22.221321105957031</v>
      </c>
      <c r="AW12" s="1">
        <v>47.059871673583984</v>
      </c>
      <c r="AX12" s="1">
        <v>59.019660949707031</v>
      </c>
      <c r="AY12" s="1">
        <v>300.11770629882813</v>
      </c>
      <c r="AZ12" s="1">
        <v>1699.722412109375</v>
      </c>
      <c r="BA12" s="1">
        <v>622.70941162109375</v>
      </c>
      <c r="BB12" s="1">
        <v>99.204818725585938</v>
      </c>
      <c r="BC12" s="1">
        <v>4.6918401718139648</v>
      </c>
      <c r="BD12" s="1">
        <v>-0.25145342946052551</v>
      </c>
      <c r="BE12" s="1">
        <v>1</v>
      </c>
      <c r="BF12" s="1">
        <v>-1.355140209197998</v>
      </c>
      <c r="BG12" s="1">
        <v>7.355140209197998</v>
      </c>
      <c r="BH12" s="1">
        <v>1</v>
      </c>
      <c r="BI12" s="1">
        <v>0</v>
      </c>
      <c r="BJ12" s="1">
        <v>0.15999999642372131</v>
      </c>
      <c r="BK12" s="1">
        <v>111115</v>
      </c>
      <c r="BL12">
        <f t="shared" si="17"/>
        <v>1.5005885314941405</v>
      </c>
      <c r="BM12">
        <f t="shared" si="18"/>
        <v>6.9103293917275287E-3</v>
      </c>
      <c r="BN12">
        <f t="shared" si="19"/>
        <v>301.05696907043455</v>
      </c>
      <c r="BO12">
        <f t="shared" si="20"/>
        <v>300.87894668579099</v>
      </c>
      <c r="BP12">
        <f t="shared" si="21"/>
        <v>271.95557985881896</v>
      </c>
      <c r="BQ12">
        <f t="shared" si="22"/>
        <v>-0.13924454730706096</v>
      </c>
      <c r="BR12">
        <f t="shared" si="23"/>
        <v>3.7743074336681377</v>
      </c>
      <c r="BS12">
        <f t="shared" si="24"/>
        <v>38.045605870299376</v>
      </c>
      <c r="BT12">
        <f t="shared" si="25"/>
        <v>15.824284764342345</v>
      </c>
      <c r="BU12">
        <f t="shared" si="26"/>
        <v>27.817957878112793</v>
      </c>
      <c r="BV12">
        <f t="shared" si="27"/>
        <v>3.7547531602117692</v>
      </c>
      <c r="BW12">
        <f t="shared" si="28"/>
        <v>0.42353239549967781</v>
      </c>
      <c r="BX12">
        <f t="shared" si="29"/>
        <v>2.2044621321595042</v>
      </c>
      <c r="BY12">
        <f t="shared" si="30"/>
        <v>1.550291028052265</v>
      </c>
      <c r="BZ12">
        <f t="shared" si="31"/>
        <v>0.26645402836839605</v>
      </c>
      <c r="CA12">
        <f t="shared" si="32"/>
        <v>103.43830805832167</v>
      </c>
      <c r="CB12">
        <f t="shared" si="33"/>
        <v>0.82701430109423513</v>
      </c>
      <c r="CC12">
        <f t="shared" si="34"/>
        <v>59.069985223894086</v>
      </c>
      <c r="CD12">
        <f t="shared" si="35"/>
        <v>1253.4808792778488</v>
      </c>
      <c r="CE12">
        <f t="shared" si="36"/>
        <v>2.3634730301764224E-2</v>
      </c>
      <c r="CF12">
        <f t="shared" si="37"/>
        <v>0</v>
      </c>
      <c r="CG12">
        <f t="shared" si="38"/>
        <v>1487.2220601103618</v>
      </c>
      <c r="CH12">
        <f t="shared" si="39"/>
        <v>0</v>
      </c>
      <c r="CI12" t="e">
        <f t="shared" si="40"/>
        <v>#DIV/0!</v>
      </c>
      <c r="CJ12" t="e">
        <f t="shared" si="41"/>
        <v>#DIV/0!</v>
      </c>
    </row>
    <row r="13" spans="1:88" x14ac:dyDescent="0.35">
      <c r="A13" t="s">
        <v>181</v>
      </c>
      <c r="B13" s="1">
        <v>11</v>
      </c>
      <c r="C13" s="1" t="s">
        <v>101</v>
      </c>
      <c r="D13" s="1" t="s">
        <v>0</v>
      </c>
      <c r="E13" s="1">
        <v>0</v>
      </c>
      <c r="F13" s="1" t="s">
        <v>91</v>
      </c>
      <c r="G13" s="1" t="s">
        <v>0</v>
      </c>
      <c r="H13" s="1">
        <v>2381.0000257063657</v>
      </c>
      <c r="I13" s="1">
        <v>0</v>
      </c>
      <c r="J13">
        <f t="shared" si="0"/>
        <v>53.316268340489913</v>
      </c>
      <c r="K13">
        <f t="shared" si="1"/>
        <v>0.42347575285156042</v>
      </c>
      <c r="L13">
        <f t="shared" si="2"/>
        <v>1406.833844908419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t="e">
        <f t="shared" si="3"/>
        <v>#DIV/0!</v>
      </c>
      <c r="U13" t="e">
        <f t="shared" si="4"/>
        <v>#DIV/0!</v>
      </c>
      <c r="V13" t="e">
        <f t="shared" si="5"/>
        <v>#DIV/0!</v>
      </c>
      <c r="W13" s="1">
        <v>-1</v>
      </c>
      <c r="X13" s="1">
        <v>0.87</v>
      </c>
      <c r="Y13" s="1">
        <v>0.92</v>
      </c>
      <c r="Z13" s="1">
        <v>9.9587574005126953</v>
      </c>
      <c r="AA13">
        <f t="shared" si="6"/>
        <v>0.87497937870025622</v>
      </c>
      <c r="AB13">
        <f t="shared" si="7"/>
        <v>3.6509835513360955E-2</v>
      </c>
      <c r="AC13" t="e">
        <f t="shared" si="8"/>
        <v>#DIV/0!</v>
      </c>
      <c r="AD13" t="e">
        <f t="shared" si="9"/>
        <v>#DIV/0!</v>
      </c>
      <c r="AE13" t="e">
        <f t="shared" si="10"/>
        <v>#DIV/0!</v>
      </c>
      <c r="AF13" s="1">
        <v>0</v>
      </c>
      <c r="AG13" s="1">
        <v>0.5</v>
      </c>
      <c r="AH13" t="e">
        <f t="shared" si="11"/>
        <v>#DIV/0!</v>
      </c>
      <c r="AI13">
        <f t="shared" si="12"/>
        <v>6.8016511308483842</v>
      </c>
      <c r="AJ13">
        <f t="shared" si="13"/>
        <v>1.6162473741031875</v>
      </c>
      <c r="AK13">
        <f t="shared" si="14"/>
        <v>27.893373489379883</v>
      </c>
      <c r="AL13" s="1">
        <v>2</v>
      </c>
      <c r="AM13">
        <f t="shared" si="15"/>
        <v>4.644859790802002</v>
      </c>
      <c r="AN13" s="1">
        <v>1</v>
      </c>
      <c r="AO13">
        <f t="shared" si="16"/>
        <v>9.2897195816040039</v>
      </c>
      <c r="AP13" s="1">
        <v>27.673452377319336</v>
      </c>
      <c r="AQ13" s="1">
        <v>27.893373489379883</v>
      </c>
      <c r="AR13" s="1">
        <v>27.939672470092773</v>
      </c>
      <c r="AS13" s="1">
        <v>1700.0855712890625</v>
      </c>
      <c r="AT13" s="1">
        <v>1657.044189453125</v>
      </c>
      <c r="AU13" s="1">
        <v>17.289213180541992</v>
      </c>
      <c r="AV13" s="1">
        <v>21.723438262939453</v>
      </c>
      <c r="AW13" s="1">
        <v>46.063304901123047</v>
      </c>
      <c r="AX13" s="1">
        <v>57.879146575927734</v>
      </c>
      <c r="AY13" s="1">
        <v>300.11538696289063</v>
      </c>
      <c r="AZ13" s="1">
        <v>1700.2869873046875</v>
      </c>
      <c r="BA13" s="1">
        <v>738.97882080078125</v>
      </c>
      <c r="BB13" s="1">
        <v>99.204719543457031</v>
      </c>
      <c r="BC13" s="1">
        <v>3.6495795249938965</v>
      </c>
      <c r="BD13" s="1">
        <v>-0.26472705602645874</v>
      </c>
      <c r="BE13" s="1">
        <v>1</v>
      </c>
      <c r="BF13" s="1">
        <v>-1.355140209197998</v>
      </c>
      <c r="BG13" s="1">
        <v>7.355140209197998</v>
      </c>
      <c r="BH13" s="1">
        <v>1</v>
      </c>
      <c r="BI13" s="1">
        <v>0</v>
      </c>
      <c r="BJ13" s="1">
        <v>0.15999999642372131</v>
      </c>
      <c r="BK13" s="1">
        <v>111115</v>
      </c>
      <c r="BL13">
        <f t="shared" si="17"/>
        <v>1.5005769348144529</v>
      </c>
      <c r="BM13">
        <f t="shared" si="18"/>
        <v>6.8016511308483839E-3</v>
      </c>
      <c r="BN13">
        <f t="shared" si="19"/>
        <v>301.04337348937986</v>
      </c>
      <c r="BO13">
        <f t="shared" si="20"/>
        <v>300.82345237731931</v>
      </c>
      <c r="BP13">
        <f t="shared" si="21"/>
        <v>272.04591188804989</v>
      </c>
      <c r="BQ13">
        <f t="shared" si="22"/>
        <v>-0.12171381257018872</v>
      </c>
      <c r="BR13">
        <f t="shared" si="23"/>
        <v>3.7713149744976993</v>
      </c>
      <c r="BS13">
        <f t="shared" si="24"/>
        <v>38.015479423291545</v>
      </c>
      <c r="BT13">
        <f t="shared" si="25"/>
        <v>16.292041160352092</v>
      </c>
      <c r="BU13">
        <f t="shared" si="26"/>
        <v>27.783412933349609</v>
      </c>
      <c r="BV13">
        <f t="shared" si="27"/>
        <v>3.7471880566465967</v>
      </c>
      <c r="BW13">
        <f t="shared" si="28"/>
        <v>0.40501306296648693</v>
      </c>
      <c r="BX13">
        <f t="shared" si="29"/>
        <v>2.1550676003945117</v>
      </c>
      <c r="BY13">
        <f t="shared" si="30"/>
        <v>1.592120456252085</v>
      </c>
      <c r="BZ13">
        <f t="shared" si="31"/>
        <v>0.25472960842232623</v>
      </c>
      <c r="CA13">
        <f t="shared" si="32"/>
        <v>139.56455702838304</v>
      </c>
      <c r="CB13">
        <f t="shared" si="33"/>
        <v>0.84900200843329166</v>
      </c>
      <c r="CC13">
        <f t="shared" si="34"/>
        <v>57.750134399392451</v>
      </c>
      <c r="CD13">
        <f t="shared" si="35"/>
        <v>1649.2961663155704</v>
      </c>
      <c r="CE13">
        <f t="shared" si="36"/>
        <v>1.8668700778076242E-2</v>
      </c>
      <c r="CF13">
        <f t="shared" si="37"/>
        <v>0</v>
      </c>
      <c r="CG13">
        <f t="shared" si="38"/>
        <v>1487.7160517639859</v>
      </c>
      <c r="CH13">
        <f t="shared" si="39"/>
        <v>0</v>
      </c>
      <c r="CI13" t="e">
        <f t="shared" si="40"/>
        <v>#DIV/0!</v>
      </c>
      <c r="CJ13" t="e">
        <f t="shared" si="41"/>
        <v>#DIV/0!</v>
      </c>
    </row>
    <row r="14" spans="1:88" x14ac:dyDescent="0.35">
      <c r="A14" t="s">
        <v>181</v>
      </c>
      <c r="B14" s="1">
        <v>12</v>
      </c>
      <c r="C14" s="1" t="s">
        <v>102</v>
      </c>
      <c r="D14" s="1" t="s">
        <v>0</v>
      </c>
      <c r="E14" s="1">
        <v>0</v>
      </c>
      <c r="F14" s="1" t="s">
        <v>91</v>
      </c>
      <c r="G14" s="1" t="s">
        <v>0</v>
      </c>
      <c r="H14" s="1">
        <v>2527.0000257063657</v>
      </c>
      <c r="I14" s="1">
        <v>0</v>
      </c>
      <c r="J14">
        <f t="shared" si="0"/>
        <v>55.123052359832251</v>
      </c>
      <c r="K14">
        <f t="shared" si="1"/>
        <v>0.41557009273905116</v>
      </c>
      <c r="L14">
        <f t="shared" si="2"/>
        <v>1684.9585125590422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t="e">
        <f t="shared" si="3"/>
        <v>#DIV/0!</v>
      </c>
      <c r="U14" t="e">
        <f t="shared" si="4"/>
        <v>#DIV/0!</v>
      </c>
      <c r="V14" t="e">
        <f t="shared" si="5"/>
        <v>#DIV/0!</v>
      </c>
      <c r="W14" s="1">
        <v>-1</v>
      </c>
      <c r="X14" s="1">
        <v>0.87</v>
      </c>
      <c r="Y14" s="1">
        <v>0.92</v>
      </c>
      <c r="Z14" s="1">
        <v>9.9587574005126953</v>
      </c>
      <c r="AA14">
        <f t="shared" si="6"/>
        <v>0.87497937870025622</v>
      </c>
      <c r="AB14">
        <f t="shared" si="7"/>
        <v>3.7720244417223957E-2</v>
      </c>
      <c r="AC14" t="e">
        <f t="shared" si="8"/>
        <v>#DIV/0!</v>
      </c>
      <c r="AD14" t="e">
        <f t="shared" si="9"/>
        <v>#DIV/0!</v>
      </c>
      <c r="AE14" t="e">
        <f t="shared" si="10"/>
        <v>#DIV/0!</v>
      </c>
      <c r="AF14" s="1">
        <v>0</v>
      </c>
      <c r="AG14" s="1">
        <v>0.5</v>
      </c>
      <c r="AH14" t="e">
        <f t="shared" si="11"/>
        <v>#DIV/0!</v>
      </c>
      <c r="AI14">
        <f t="shared" si="12"/>
        <v>6.7238676410725748</v>
      </c>
      <c r="AJ14">
        <f t="shared" si="13"/>
        <v>1.6268512739788856</v>
      </c>
      <c r="AK14">
        <f t="shared" si="14"/>
        <v>27.900241851806641</v>
      </c>
      <c r="AL14" s="1">
        <v>2</v>
      </c>
      <c r="AM14">
        <f t="shared" si="15"/>
        <v>4.644859790802002</v>
      </c>
      <c r="AN14" s="1">
        <v>1</v>
      </c>
      <c r="AO14">
        <f t="shared" si="16"/>
        <v>9.2897195816040039</v>
      </c>
      <c r="AP14" s="1">
        <v>27.652191162109375</v>
      </c>
      <c r="AQ14" s="1">
        <v>27.900241851806641</v>
      </c>
      <c r="AR14" s="1">
        <v>27.947563171386719</v>
      </c>
      <c r="AS14" s="1">
        <v>1999.7220458984375</v>
      </c>
      <c r="AT14" s="1">
        <v>1954.2283935546875</v>
      </c>
      <c r="AU14" s="1">
        <v>17.24822998046875</v>
      </c>
      <c r="AV14" s="1">
        <v>21.632390975952148</v>
      </c>
      <c r="AW14" s="1">
        <v>46.016399383544922</v>
      </c>
      <c r="AX14" s="1">
        <v>57.71185302734375</v>
      </c>
      <c r="AY14" s="1">
        <v>300.09912109375</v>
      </c>
      <c r="AZ14" s="1">
        <v>1700.469970703125</v>
      </c>
      <c r="BA14" s="1">
        <v>821.3311767578125</v>
      </c>
      <c r="BB14" s="1">
        <v>99.201942443847656</v>
      </c>
      <c r="BC14" s="1">
        <v>2.6551153659820557</v>
      </c>
      <c r="BD14" s="1">
        <v>-0.26032641530036926</v>
      </c>
      <c r="BE14" s="1">
        <v>1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si="17"/>
        <v>1.5004956054687499</v>
      </c>
      <c r="BM14">
        <f t="shared" si="18"/>
        <v>6.7238676410725749E-3</v>
      </c>
      <c r="BN14">
        <f t="shared" si="19"/>
        <v>301.05024185180662</v>
      </c>
      <c r="BO14">
        <f t="shared" si="20"/>
        <v>300.80219116210935</v>
      </c>
      <c r="BP14">
        <f t="shared" si="21"/>
        <v>272.07518923114549</v>
      </c>
      <c r="BQ14">
        <f t="shared" si="22"/>
        <v>-0.1092210070058416</v>
      </c>
      <c r="BR14">
        <f t="shared" si="23"/>
        <v>3.7728264784981</v>
      </c>
      <c r="BS14">
        <f t="shared" si="24"/>
        <v>38.031780281254811</v>
      </c>
      <c r="BT14">
        <f t="shared" si="25"/>
        <v>16.399389305302662</v>
      </c>
      <c r="BU14">
        <f t="shared" si="26"/>
        <v>27.776216506958008</v>
      </c>
      <c r="BV14">
        <f t="shared" si="27"/>
        <v>3.745613764091301</v>
      </c>
      <c r="BW14">
        <f t="shared" si="28"/>
        <v>0.39777582716079746</v>
      </c>
      <c r="BX14">
        <f t="shared" si="29"/>
        <v>2.1459752045192144</v>
      </c>
      <c r="BY14">
        <f t="shared" si="30"/>
        <v>1.5996385595720866</v>
      </c>
      <c r="BZ14">
        <f t="shared" si="31"/>
        <v>0.25014961810689168</v>
      </c>
      <c r="CA14">
        <f t="shared" si="32"/>
        <v>167.15115738315328</v>
      </c>
      <c r="CB14">
        <f t="shared" si="33"/>
        <v>0.86221166272901661</v>
      </c>
      <c r="CC14">
        <f t="shared" si="34"/>
        <v>57.456989864468035</v>
      </c>
      <c r="CD14">
        <f t="shared" si="35"/>
        <v>1946.2178050722175</v>
      </c>
      <c r="CE14">
        <f t="shared" si="36"/>
        <v>1.627363932486425E-2</v>
      </c>
      <c r="CF14">
        <f t="shared" si="37"/>
        <v>0</v>
      </c>
      <c r="CG14">
        <f t="shared" si="38"/>
        <v>1487.8761584642632</v>
      </c>
      <c r="CH14">
        <f t="shared" si="39"/>
        <v>0</v>
      </c>
      <c r="CI14" t="e">
        <f t="shared" si="40"/>
        <v>#DIV/0!</v>
      </c>
      <c r="CJ14" t="e">
        <f t="shared" si="41"/>
        <v>#DIV/0!</v>
      </c>
    </row>
    <row r="15" spans="1:88" x14ac:dyDescent="0.35">
      <c r="A15" t="s">
        <v>182</v>
      </c>
      <c r="B15" s="1">
        <v>13</v>
      </c>
      <c r="C15" s="1" t="s">
        <v>103</v>
      </c>
      <c r="D15" s="1" t="s">
        <v>0</v>
      </c>
      <c r="E15" s="1">
        <v>0</v>
      </c>
      <c r="F15" s="1" t="s">
        <v>91</v>
      </c>
      <c r="G15" s="1" t="s">
        <v>0</v>
      </c>
      <c r="H15" s="1">
        <v>3946.0000257063657</v>
      </c>
      <c r="I15" s="1">
        <v>0</v>
      </c>
      <c r="J15">
        <f t="shared" ref="J15:J25" si="42">(AS15-AT15*(1000-AU15)/(1000-AV15))*BL15</f>
        <v>30.09334652689839</v>
      </c>
      <c r="K15">
        <f t="shared" ref="K15:K25" si="43">IF(BW15&lt;&gt;0,1/(1/BW15-1/AO15),0)</f>
        <v>0.50403499997270695</v>
      </c>
      <c r="L15">
        <f t="shared" ref="L15:L25" si="44">((BZ15-BM15/2)*AT15-J15)/(BZ15+BM15/2)</f>
        <v>271.11594394585762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t="e">
        <f t="shared" ref="T15:T25" si="45">CF15/P15</f>
        <v>#DIV/0!</v>
      </c>
      <c r="U15" t="e">
        <f t="shared" ref="U15:U25" si="46">CH15/R15</f>
        <v>#DIV/0!</v>
      </c>
      <c r="V15" t="e">
        <f t="shared" ref="V15:V25" si="47">(R15-S15)/R15</f>
        <v>#DIV/0!</v>
      </c>
      <c r="W15" s="1">
        <v>-1</v>
      </c>
      <c r="X15" s="1">
        <v>0.87</v>
      </c>
      <c r="Y15" s="1">
        <v>0.92</v>
      </c>
      <c r="Z15" s="1">
        <v>10.227400779724121</v>
      </c>
      <c r="AA15">
        <f t="shared" ref="AA15:AA25" si="48">(Z15*Y15+(100-Z15)*X15)/100</f>
        <v>0.87511370038986203</v>
      </c>
      <c r="AB15">
        <f t="shared" ref="AB15:AB25" si="49">(J15-W15)/CG15</f>
        <v>2.091255560989214E-2</v>
      </c>
      <c r="AC15" t="e">
        <f t="shared" ref="AC15:AC25" si="50">(R15-S15)/(R15-Q15)</f>
        <v>#DIV/0!</v>
      </c>
      <c r="AD15" t="e">
        <f t="shared" ref="AD15:AD25" si="51">(P15-R15)/(P15-Q15)</f>
        <v>#DIV/0!</v>
      </c>
      <c r="AE15" t="e">
        <f t="shared" ref="AE15:AE25" si="52">(P15-R15)/R15</f>
        <v>#DIV/0!</v>
      </c>
      <c r="AF15" s="1">
        <v>0</v>
      </c>
      <c r="AG15" s="1">
        <v>0.5</v>
      </c>
      <c r="AH15" t="e">
        <f t="shared" ref="AH15:AH25" si="53">V15*AG15*AA15*AF15</f>
        <v>#DIV/0!</v>
      </c>
      <c r="AI15">
        <f t="shared" ref="AI15:AI25" si="54">BM15*1000</f>
        <v>6.8200444914297025</v>
      </c>
      <c r="AJ15">
        <f t="shared" ref="AJ15:AJ25" si="55">(BR15-BX15)</f>
        <v>1.3695450047004023</v>
      </c>
      <c r="AK15">
        <f t="shared" ref="AK15:AK25" si="56">(AQ15+BQ15*I15)</f>
        <v>28.355283737182617</v>
      </c>
      <c r="AL15" s="1">
        <v>2</v>
      </c>
      <c r="AM15">
        <f t="shared" ref="AM15:AM25" si="57">(AL15*BF15+BG15)</f>
        <v>4.644859790802002</v>
      </c>
      <c r="AN15" s="1">
        <v>1</v>
      </c>
      <c r="AO15">
        <f t="shared" ref="AO15:AO25" si="58">AM15*(AN15+1)*(AN15+1)/(AN15*AN15+1)</f>
        <v>9.2897195816040039</v>
      </c>
      <c r="AP15" s="1">
        <v>28.434686660766602</v>
      </c>
      <c r="AQ15" s="1">
        <v>28.355283737182617</v>
      </c>
      <c r="AR15" s="1">
        <v>27.944574356079102</v>
      </c>
      <c r="AS15" s="1">
        <v>400.21286010742188</v>
      </c>
      <c r="AT15" s="1">
        <v>378.43966674804688</v>
      </c>
      <c r="AU15" s="1">
        <v>20.819028854370117</v>
      </c>
      <c r="AV15" s="1">
        <v>25.248954772949219</v>
      </c>
      <c r="AW15" s="1">
        <v>53.058815002441406</v>
      </c>
      <c r="AX15" s="1">
        <v>64.350471496582031</v>
      </c>
      <c r="AY15" s="1">
        <v>300.13348388671875</v>
      </c>
      <c r="AZ15" s="1">
        <v>1699.009765625</v>
      </c>
      <c r="BA15" s="1">
        <v>614.64385986328125</v>
      </c>
      <c r="BB15" s="1">
        <v>99.196441650390625</v>
      </c>
      <c r="BC15" s="1">
        <v>3.8585653305053711</v>
      </c>
      <c r="BD15" s="1">
        <v>-0.3156362771987915</v>
      </c>
      <c r="BE15" s="1">
        <v>1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ref="BL15:BL25" si="59">AY15*0.000001/(AL15*0.0001)</f>
        <v>1.5006674194335936</v>
      </c>
      <c r="BM15">
        <f t="shared" ref="BM15:BM25" si="60">(AV15-AU15)/(1000-AV15)*BL15</f>
        <v>6.8200444914297024E-3</v>
      </c>
      <c r="BN15">
        <f t="shared" ref="BN15:BN25" si="61">(AQ15+273.15)</f>
        <v>301.50528373718259</v>
      </c>
      <c r="BO15">
        <f t="shared" ref="BO15:BO25" si="62">(AP15+273.15)</f>
        <v>301.58468666076658</v>
      </c>
      <c r="BP15">
        <f t="shared" ref="BP15:BP25" si="63">(AZ15*BH15+BA15*BI15)*BJ15</f>
        <v>271.84155642386759</v>
      </c>
      <c r="BQ15">
        <f t="shared" ref="BQ15:BQ25" si="64">((BP15+0.00000010773*(BO15^4-BN15^4))-BM15*44100)/(AM15*51.4+0.00000043092*BN15^3)</f>
        <v>-0.11168818867050434</v>
      </c>
      <c r="BR15">
        <f t="shared" ref="BR15:BR25" si="65">0.61365*EXP(17.502*AK15/(240.97+AK15))</f>
        <v>3.8741514735686113</v>
      </c>
      <c r="BS15">
        <f t="shared" ref="BS15:BS25" si="66">BR15*1000/BB15</f>
        <v>39.055347239397229</v>
      </c>
      <c r="BT15">
        <f t="shared" ref="BT15:BT25" si="67">(BS15-AV15)</f>
        <v>13.80639246644801</v>
      </c>
      <c r="BU15">
        <f t="shared" ref="BU15:BU25" si="68">IF(I15,AQ15,(AP15+AQ15)/2)</f>
        <v>28.394985198974609</v>
      </c>
      <c r="BV15">
        <f t="shared" ref="BV15:BV25" si="69">0.61365*EXP(17.502*BU15/(240.97+BU15))</f>
        <v>3.8831034052772857</v>
      </c>
      <c r="BW15">
        <f t="shared" ref="BW15:BW25" si="70">IF(BT15&lt;&gt;0,(1000-(BS15+AV15)/2)/BT15*BM15,0)</f>
        <v>0.47809486852655164</v>
      </c>
      <c r="BX15">
        <f t="shared" ref="BX15:BX25" si="71">AV15*BB15/1000</f>
        <v>2.504606468868209</v>
      </c>
      <c r="BY15">
        <f t="shared" ref="BY15:BY25" si="72">(BV15-BX15)</f>
        <v>1.3784969364090767</v>
      </c>
      <c r="BZ15">
        <f t="shared" ref="BZ15:BZ25" si="73">1/(1.6/K15+1.37/AO15)</f>
        <v>0.30103638567161634</v>
      </c>
      <c r="CA15">
        <f t="shared" ref="CA15:CA25" si="74">L15*BB15*0.001</f>
        <v>26.893736914115841</v>
      </c>
      <c r="CB15">
        <f t="shared" ref="CB15:CB25" si="75">L15/AT15</f>
        <v>0.71640466834666683</v>
      </c>
      <c r="CC15">
        <f t="shared" ref="CC15:CC25" si="76">(1-BM15*BB15/BR15/K15)*100</f>
        <v>65.354565712290196</v>
      </c>
      <c r="CD15">
        <f t="shared" ref="CD15:CD25" si="77">(AT15-J15/(AO15/1.35))</f>
        <v>374.06644348178565</v>
      </c>
      <c r="CE15">
        <f t="shared" ref="CE15:CE25" si="78">J15*CC15/100/CD15</f>
        <v>5.2577225981262514E-2</v>
      </c>
      <c r="CF15">
        <f t="shared" ref="CF15:CF25" si="79">(P15-O15)</f>
        <v>0</v>
      </c>
      <c r="CG15">
        <f t="shared" ref="CG15:CG25" si="80">AZ15*AA15</f>
        <v>1486.8267229946059</v>
      </c>
      <c r="CH15">
        <f t="shared" ref="CH15:CH25" si="81">(R15-Q15)</f>
        <v>0</v>
      </c>
      <c r="CI15" t="e">
        <f t="shared" ref="CI15:CI25" si="82">(R15-S15)/(R15-O15)</f>
        <v>#DIV/0!</v>
      </c>
      <c r="CJ15" t="e">
        <f t="shared" ref="CJ15:CJ25" si="83">(P15-R15)/(P15-O15)</f>
        <v>#DIV/0!</v>
      </c>
    </row>
    <row r="16" spans="1:88" x14ac:dyDescent="0.35">
      <c r="A16" t="s">
        <v>182</v>
      </c>
      <c r="B16" s="1">
        <v>14</v>
      </c>
      <c r="C16" s="1" t="s">
        <v>104</v>
      </c>
      <c r="D16" s="1" t="s">
        <v>0</v>
      </c>
      <c r="E16" s="1">
        <v>0</v>
      </c>
      <c r="F16" s="1" t="s">
        <v>91</v>
      </c>
      <c r="G16" s="1" t="s">
        <v>0</v>
      </c>
      <c r="H16" s="1">
        <v>4088.0000257063657</v>
      </c>
      <c r="I16" s="1">
        <v>0</v>
      </c>
      <c r="J16">
        <f t="shared" si="42"/>
        <v>9.0691306261267641</v>
      </c>
      <c r="K16">
        <f t="shared" si="43"/>
        <v>0.48121854849304951</v>
      </c>
      <c r="L16">
        <f t="shared" si="44"/>
        <v>157.54997898457435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t="e">
        <f t="shared" si="45"/>
        <v>#DIV/0!</v>
      </c>
      <c r="U16" t="e">
        <f t="shared" si="46"/>
        <v>#DIV/0!</v>
      </c>
      <c r="V16" t="e">
        <f t="shared" si="47"/>
        <v>#DIV/0!</v>
      </c>
      <c r="W16" s="1">
        <v>-1</v>
      </c>
      <c r="X16" s="1">
        <v>0.87</v>
      </c>
      <c r="Y16" s="1">
        <v>0.92</v>
      </c>
      <c r="Z16" s="1">
        <v>10.227400779724121</v>
      </c>
      <c r="AA16">
        <f t="shared" si="48"/>
        <v>0.87511370038986203</v>
      </c>
      <c r="AB16">
        <f t="shared" si="49"/>
        <v>6.774782712318201E-3</v>
      </c>
      <c r="AC16" t="e">
        <f t="shared" si="50"/>
        <v>#DIV/0!</v>
      </c>
      <c r="AD16" t="e">
        <f t="shared" si="51"/>
        <v>#DIV/0!</v>
      </c>
      <c r="AE16" t="e">
        <f t="shared" si="52"/>
        <v>#DIV/0!</v>
      </c>
      <c r="AF16" s="1">
        <v>0</v>
      </c>
      <c r="AG16" s="1">
        <v>0.5</v>
      </c>
      <c r="AH16" t="e">
        <f t="shared" si="53"/>
        <v>#DIV/0!</v>
      </c>
      <c r="AI16">
        <f t="shared" si="54"/>
        <v>6.485675369405012</v>
      </c>
      <c r="AJ16">
        <f t="shared" si="55"/>
        <v>1.3607729356024385</v>
      </c>
      <c r="AK16">
        <f t="shared" si="56"/>
        <v>28.400859832763672</v>
      </c>
      <c r="AL16" s="1">
        <v>2</v>
      </c>
      <c r="AM16">
        <f t="shared" si="57"/>
        <v>4.644859790802002</v>
      </c>
      <c r="AN16" s="1">
        <v>1</v>
      </c>
      <c r="AO16">
        <f t="shared" si="58"/>
        <v>9.2897195816040039</v>
      </c>
      <c r="AP16" s="1">
        <v>28.476678848266602</v>
      </c>
      <c r="AQ16" s="1">
        <v>28.400859832763672</v>
      </c>
      <c r="AR16" s="1">
        <v>27.943489074707031</v>
      </c>
      <c r="AS16" s="1">
        <v>199.86592102050781</v>
      </c>
      <c r="AT16" s="1">
        <v>192.98851013183594</v>
      </c>
      <c r="AU16" s="1">
        <v>21.228994369506836</v>
      </c>
      <c r="AV16" s="1">
        <v>25.440868377685547</v>
      </c>
      <c r="AW16" s="1">
        <v>53.970584869384766</v>
      </c>
      <c r="AX16" s="1">
        <v>64.682075500488281</v>
      </c>
      <c r="AY16" s="1">
        <v>300.13595581054688</v>
      </c>
      <c r="AZ16" s="1">
        <v>1698.3692626953125</v>
      </c>
      <c r="BA16" s="1">
        <v>692.399169921875</v>
      </c>
      <c r="BB16" s="1">
        <v>99.196952819824219</v>
      </c>
      <c r="BC16" s="1">
        <v>3.3234326839447021</v>
      </c>
      <c r="BD16" s="1">
        <v>-0.30125850439071655</v>
      </c>
      <c r="BE16" s="1">
        <v>1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59"/>
        <v>1.5006797790527342</v>
      </c>
      <c r="BM16">
        <f t="shared" si="60"/>
        <v>6.4856753694050116E-3</v>
      </c>
      <c r="BN16">
        <f t="shared" si="61"/>
        <v>301.55085983276365</v>
      </c>
      <c r="BO16">
        <f t="shared" si="62"/>
        <v>301.62667884826658</v>
      </c>
      <c r="BP16">
        <f t="shared" si="63"/>
        <v>271.7390759574082</v>
      </c>
      <c r="BQ16">
        <f t="shared" si="64"/>
        <v>-5.3411833142002631E-2</v>
      </c>
      <c r="BR16">
        <f t="shared" si="65"/>
        <v>3.8844295557590698</v>
      </c>
      <c r="BS16">
        <f t="shared" si="66"/>
        <v>39.158758866459635</v>
      </c>
      <c r="BT16">
        <f t="shared" si="67"/>
        <v>13.717890488774088</v>
      </c>
      <c r="BU16">
        <f t="shared" si="68"/>
        <v>28.438769340515137</v>
      </c>
      <c r="BV16">
        <f t="shared" si="69"/>
        <v>3.8929968207301004</v>
      </c>
      <c r="BW16">
        <f t="shared" si="70"/>
        <v>0.45751854258466529</v>
      </c>
      <c r="BX16">
        <f t="shared" si="71"/>
        <v>2.5236566201566313</v>
      </c>
      <c r="BY16">
        <f t="shared" si="72"/>
        <v>1.3693402005734692</v>
      </c>
      <c r="BZ16">
        <f t="shared" si="73"/>
        <v>0.28798795317341397</v>
      </c>
      <c r="CA16">
        <f t="shared" si="74"/>
        <v>15.62847783209712</v>
      </c>
      <c r="CB16">
        <f t="shared" si="75"/>
        <v>0.8163697355710321</v>
      </c>
      <c r="CC16">
        <f t="shared" si="76"/>
        <v>65.582134768425973</v>
      </c>
      <c r="CD16">
        <f t="shared" si="77"/>
        <v>191.67056654508698</v>
      </c>
      <c r="CE16">
        <f t="shared" si="78"/>
        <v>3.1031000621328859E-2</v>
      </c>
      <c r="CF16">
        <f t="shared" si="79"/>
        <v>0</v>
      </c>
      <c r="CG16">
        <f t="shared" si="80"/>
        <v>1486.2662101056965</v>
      </c>
      <c r="CH16">
        <f t="shared" si="81"/>
        <v>0</v>
      </c>
      <c r="CI16" t="e">
        <f t="shared" si="82"/>
        <v>#DIV/0!</v>
      </c>
      <c r="CJ16" t="e">
        <f t="shared" si="83"/>
        <v>#DIV/0!</v>
      </c>
    </row>
    <row r="17" spans="1:88" x14ac:dyDescent="0.35">
      <c r="A17" t="s">
        <v>182</v>
      </c>
      <c r="B17" s="1">
        <v>15</v>
      </c>
      <c r="C17" s="1" t="s">
        <v>105</v>
      </c>
      <c r="D17" s="1" t="s">
        <v>0</v>
      </c>
      <c r="E17" s="1">
        <v>0</v>
      </c>
      <c r="F17" s="1" t="s">
        <v>91</v>
      </c>
      <c r="G17" s="1" t="s">
        <v>0</v>
      </c>
      <c r="H17" s="1">
        <v>4237.0000257063657</v>
      </c>
      <c r="I17" s="1">
        <v>0</v>
      </c>
      <c r="J17">
        <f t="shared" si="42"/>
        <v>-7.2656622130863164</v>
      </c>
      <c r="K17">
        <f t="shared" si="43"/>
        <v>0.48515313866001114</v>
      </c>
      <c r="L17">
        <f t="shared" si="44"/>
        <v>78.080838183968964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t="e">
        <f t="shared" si="45"/>
        <v>#DIV/0!</v>
      </c>
      <c r="U17" t="e">
        <f t="shared" si="46"/>
        <v>#DIV/0!</v>
      </c>
      <c r="V17" t="e">
        <f t="shared" si="47"/>
        <v>#DIV/0!</v>
      </c>
      <c r="W17" s="1">
        <v>-1</v>
      </c>
      <c r="X17" s="1">
        <v>0.87</v>
      </c>
      <c r="Y17" s="1">
        <v>0.92</v>
      </c>
      <c r="Z17" s="1">
        <v>10.227400779724121</v>
      </c>
      <c r="AA17">
        <f t="shared" si="48"/>
        <v>0.87511370038986203</v>
      </c>
      <c r="AB17">
        <f t="shared" si="49"/>
        <v>-4.2093183271977351E-3</v>
      </c>
      <c r="AC17" t="e">
        <f t="shared" si="50"/>
        <v>#DIV/0!</v>
      </c>
      <c r="AD17" t="e">
        <f t="shared" si="51"/>
        <v>#DIV/0!</v>
      </c>
      <c r="AE17" t="e">
        <f t="shared" si="52"/>
        <v>#DIV/0!</v>
      </c>
      <c r="AF17" s="1">
        <v>0</v>
      </c>
      <c r="AG17" s="1">
        <v>0.5</v>
      </c>
      <c r="AH17" t="e">
        <f t="shared" si="53"/>
        <v>#DIV/0!</v>
      </c>
      <c r="AI17">
        <f t="shared" si="54"/>
        <v>6.3676828964127541</v>
      </c>
      <c r="AJ17">
        <f t="shared" si="55"/>
        <v>1.3258103838665352</v>
      </c>
      <c r="AK17">
        <f t="shared" si="56"/>
        <v>28.312723159790039</v>
      </c>
      <c r="AL17" s="1">
        <v>2</v>
      </c>
      <c r="AM17">
        <f t="shared" si="57"/>
        <v>4.644859790802002</v>
      </c>
      <c r="AN17" s="1">
        <v>1</v>
      </c>
      <c r="AO17">
        <f t="shared" si="58"/>
        <v>9.2897195816040039</v>
      </c>
      <c r="AP17" s="1">
        <v>28.504962921142578</v>
      </c>
      <c r="AQ17" s="1">
        <v>28.312723159790039</v>
      </c>
      <c r="AR17" s="1">
        <v>27.943363189697266</v>
      </c>
      <c r="AS17" s="1">
        <v>49.891815185546875</v>
      </c>
      <c r="AT17" s="1">
        <v>54.502090454101563</v>
      </c>
      <c r="AU17" s="1">
        <v>21.457435607910156</v>
      </c>
      <c r="AV17" s="1">
        <v>25.592004776000977</v>
      </c>
      <c r="AW17" s="1">
        <v>54.467159271240234</v>
      </c>
      <c r="AX17" s="1">
        <v>64.963142395019531</v>
      </c>
      <c r="AY17" s="1">
        <v>300.13870239257813</v>
      </c>
      <c r="AZ17" s="1">
        <v>1700.94677734375</v>
      </c>
      <c r="BA17" s="1">
        <v>747.2119140625</v>
      </c>
      <c r="BB17" s="1">
        <v>99.201469421386719</v>
      </c>
      <c r="BC17" s="1">
        <v>2.7485661506652832</v>
      </c>
      <c r="BD17" s="1">
        <v>-0.29521039128303528</v>
      </c>
      <c r="BE17" s="1">
        <v>1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59"/>
        <v>1.5006935119628904</v>
      </c>
      <c r="BM17">
        <f t="shared" si="60"/>
        <v>6.3676828964127543E-3</v>
      </c>
      <c r="BN17">
        <f t="shared" si="61"/>
        <v>301.46272315979002</v>
      </c>
      <c r="BO17">
        <f t="shared" si="62"/>
        <v>301.65496292114256</v>
      </c>
      <c r="BP17">
        <f t="shared" si="63"/>
        <v>272.15147829194029</v>
      </c>
      <c r="BQ17">
        <f t="shared" si="64"/>
        <v>-2.5510151500759005E-2</v>
      </c>
      <c r="BR17">
        <f t="shared" si="65"/>
        <v>3.8645748630849788</v>
      </c>
      <c r="BS17">
        <f t="shared" si="66"/>
        <v>38.956830837546242</v>
      </c>
      <c r="BT17">
        <f t="shared" si="67"/>
        <v>13.364826061545266</v>
      </c>
      <c r="BU17">
        <f t="shared" si="68"/>
        <v>28.408843040466309</v>
      </c>
      <c r="BV17">
        <f t="shared" si="69"/>
        <v>3.8862323327195161</v>
      </c>
      <c r="BW17">
        <f t="shared" si="70"/>
        <v>0.46107368773644936</v>
      </c>
      <c r="BX17">
        <f t="shared" si="71"/>
        <v>2.5387644792184436</v>
      </c>
      <c r="BY17">
        <f t="shared" si="72"/>
        <v>1.3474678535010725</v>
      </c>
      <c r="BZ17">
        <f t="shared" si="73"/>
        <v>0.29024184269527892</v>
      </c>
      <c r="CA17">
        <f t="shared" si="74"/>
        <v>7.7457338815032415</v>
      </c>
      <c r="CB17">
        <f t="shared" si="75"/>
        <v>1.4326209790012372</v>
      </c>
      <c r="CC17">
        <f t="shared" si="76"/>
        <v>66.308607359265736</v>
      </c>
      <c r="CD17">
        <f t="shared" si="77"/>
        <v>55.557950526249499</v>
      </c>
      <c r="CE17">
        <f t="shared" si="78"/>
        <v>-8.6715931442605906E-2</v>
      </c>
      <c r="CF17">
        <f t="shared" si="79"/>
        <v>0</v>
      </c>
      <c r="CG17">
        <f t="shared" si="80"/>
        <v>1488.5218284874998</v>
      </c>
      <c r="CH17">
        <f t="shared" si="81"/>
        <v>0</v>
      </c>
      <c r="CI17" t="e">
        <f t="shared" si="82"/>
        <v>#DIV/0!</v>
      </c>
      <c r="CJ17" t="e">
        <f t="shared" si="83"/>
        <v>#DIV/0!</v>
      </c>
    </row>
    <row r="18" spans="1:88" x14ac:dyDescent="0.35">
      <c r="A18" t="s">
        <v>182</v>
      </c>
      <c r="B18" s="1">
        <v>16</v>
      </c>
      <c r="C18" s="1" t="s">
        <v>106</v>
      </c>
      <c r="D18" s="1" t="s">
        <v>0</v>
      </c>
      <c r="E18" s="1">
        <v>0</v>
      </c>
      <c r="F18" s="1" t="s">
        <v>91</v>
      </c>
      <c r="G18" s="1" t="s">
        <v>0</v>
      </c>
      <c r="H18" s="1">
        <v>4382.0000257063657</v>
      </c>
      <c r="I18" s="1">
        <v>0</v>
      </c>
      <c r="J18">
        <f t="shared" si="42"/>
        <v>-0.20255047407782611</v>
      </c>
      <c r="K18">
        <f t="shared" si="43"/>
        <v>0.47800220646765129</v>
      </c>
      <c r="L18">
        <f t="shared" si="44"/>
        <v>98.268806122310636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t="e">
        <f t="shared" si="45"/>
        <v>#DIV/0!</v>
      </c>
      <c r="U18" t="e">
        <f t="shared" si="46"/>
        <v>#DIV/0!</v>
      </c>
      <c r="V18" t="e">
        <f t="shared" si="47"/>
        <v>#DIV/0!</v>
      </c>
      <c r="W18" s="1">
        <v>-1</v>
      </c>
      <c r="X18" s="1">
        <v>0.87</v>
      </c>
      <c r="Y18" s="1">
        <v>0.92</v>
      </c>
      <c r="Z18" s="1">
        <v>10.227400779724121</v>
      </c>
      <c r="AA18">
        <f t="shared" si="48"/>
        <v>0.87511370038986203</v>
      </c>
      <c r="AB18">
        <f t="shared" si="49"/>
        <v>5.3578706611722359E-4</v>
      </c>
      <c r="AC18" t="e">
        <f t="shared" si="50"/>
        <v>#DIV/0!</v>
      </c>
      <c r="AD18" t="e">
        <f t="shared" si="51"/>
        <v>#DIV/0!</v>
      </c>
      <c r="AE18" t="e">
        <f t="shared" si="52"/>
        <v>#DIV/0!</v>
      </c>
      <c r="AF18" s="1">
        <v>0</v>
      </c>
      <c r="AG18" s="1">
        <v>0.5</v>
      </c>
      <c r="AH18" t="e">
        <f t="shared" si="53"/>
        <v>#DIV/0!</v>
      </c>
      <c r="AI18">
        <f t="shared" si="54"/>
        <v>6.2705903215750203</v>
      </c>
      <c r="AJ18">
        <f t="shared" si="55"/>
        <v>1.3239106408477324</v>
      </c>
      <c r="AK18">
        <f t="shared" si="56"/>
        <v>28.365095138549805</v>
      </c>
      <c r="AL18" s="1">
        <v>2</v>
      </c>
      <c r="AM18">
        <f t="shared" si="57"/>
        <v>4.644859790802002</v>
      </c>
      <c r="AN18" s="1">
        <v>1</v>
      </c>
      <c r="AO18">
        <f t="shared" si="58"/>
        <v>9.2897195816040039</v>
      </c>
      <c r="AP18" s="1">
        <v>28.520547866821289</v>
      </c>
      <c r="AQ18" s="1">
        <v>28.365095138549805</v>
      </c>
      <c r="AR18" s="1">
        <v>27.944126129150391</v>
      </c>
      <c r="AS18" s="1">
        <v>100.01219177246094</v>
      </c>
      <c r="AT18" s="1">
        <v>99.730430603027344</v>
      </c>
      <c r="AU18" s="1">
        <v>21.660181045532227</v>
      </c>
      <c r="AV18" s="1">
        <v>25.731307983398438</v>
      </c>
      <c r="AW18" s="1">
        <v>54.927410125732422</v>
      </c>
      <c r="AX18" s="1">
        <v>65.253959655761719</v>
      </c>
      <c r="AY18" s="1">
        <v>300.125244140625</v>
      </c>
      <c r="AZ18" s="1">
        <v>1700.7735595703125</v>
      </c>
      <c r="BA18" s="1">
        <v>855.662841796875</v>
      </c>
      <c r="BB18" s="1">
        <v>99.196334838867188</v>
      </c>
      <c r="BC18" s="1">
        <v>2.9383277893066406</v>
      </c>
      <c r="BD18" s="1">
        <v>-0.29488834738731384</v>
      </c>
      <c r="BE18" s="1">
        <v>1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59"/>
        <v>1.5006262207031247</v>
      </c>
      <c r="BM18">
        <f t="shared" si="60"/>
        <v>6.2705903215750204E-3</v>
      </c>
      <c r="BN18">
        <f t="shared" si="61"/>
        <v>301.51509513854978</v>
      </c>
      <c r="BO18">
        <f t="shared" si="62"/>
        <v>301.67054786682127</v>
      </c>
      <c r="BP18">
        <f t="shared" si="63"/>
        <v>272.12376344880977</v>
      </c>
      <c r="BQ18">
        <f t="shared" si="64"/>
        <v>-1.0263659220299346E-2</v>
      </c>
      <c r="BR18">
        <f t="shared" si="65"/>
        <v>3.8763620834109402</v>
      </c>
      <c r="BS18">
        <f t="shared" si="66"/>
        <v>39.077674489764526</v>
      </c>
      <c r="BT18">
        <f t="shared" si="67"/>
        <v>13.346366506366088</v>
      </c>
      <c r="BU18">
        <f t="shared" si="68"/>
        <v>28.442821502685547</v>
      </c>
      <c r="BV18">
        <f t="shared" si="69"/>
        <v>3.8939135533080189</v>
      </c>
      <c r="BW18">
        <f t="shared" si="70"/>
        <v>0.45461025137870004</v>
      </c>
      <c r="BX18">
        <f t="shared" si="71"/>
        <v>2.5524514425632079</v>
      </c>
      <c r="BY18">
        <f t="shared" si="72"/>
        <v>1.341462110744811</v>
      </c>
      <c r="BZ18">
        <f t="shared" si="73"/>
        <v>0.2861443415764845</v>
      </c>
      <c r="CA18">
        <f t="shared" si="74"/>
        <v>9.7479053963244482</v>
      </c>
      <c r="CB18">
        <f t="shared" si="75"/>
        <v>0.98534424776992446</v>
      </c>
      <c r="CC18">
        <f t="shared" si="76"/>
        <v>66.430117936575385</v>
      </c>
      <c r="CD18">
        <f t="shared" si="77"/>
        <v>99.759865629305921</v>
      </c>
      <c r="CE18">
        <f t="shared" si="78"/>
        <v>-1.3487840822779243E-3</v>
      </c>
      <c r="CF18">
        <f t="shared" si="79"/>
        <v>0</v>
      </c>
      <c r="CG18">
        <f t="shared" si="80"/>
        <v>1488.3702432408136</v>
      </c>
      <c r="CH18">
        <f t="shared" si="81"/>
        <v>0</v>
      </c>
      <c r="CI18" t="e">
        <f t="shared" si="82"/>
        <v>#DIV/0!</v>
      </c>
      <c r="CJ18" t="e">
        <f t="shared" si="83"/>
        <v>#DIV/0!</v>
      </c>
    </row>
    <row r="19" spans="1:88" x14ac:dyDescent="0.35">
      <c r="A19" t="s">
        <v>182</v>
      </c>
      <c r="B19" s="1">
        <v>17</v>
      </c>
      <c r="C19" s="1" t="s">
        <v>107</v>
      </c>
      <c r="D19" s="1" t="s">
        <v>0</v>
      </c>
      <c r="E19" s="1">
        <v>0</v>
      </c>
      <c r="F19" s="1" t="s">
        <v>91</v>
      </c>
      <c r="G19" s="1" t="s">
        <v>0</v>
      </c>
      <c r="H19" s="1">
        <v>4524.0000257063657</v>
      </c>
      <c r="I19" s="1">
        <v>0</v>
      </c>
      <c r="J19">
        <f t="shared" si="42"/>
        <v>20.094000628131226</v>
      </c>
      <c r="K19">
        <f t="shared" si="43"/>
        <v>0.49243753601758156</v>
      </c>
      <c r="L19">
        <f t="shared" si="44"/>
        <v>211.85407841426147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t="e">
        <f t="shared" si="45"/>
        <v>#DIV/0!</v>
      </c>
      <c r="U19" t="e">
        <f t="shared" si="46"/>
        <v>#DIV/0!</v>
      </c>
      <c r="V19" t="e">
        <f t="shared" si="47"/>
        <v>#DIV/0!</v>
      </c>
      <c r="W19" s="1">
        <v>-1</v>
      </c>
      <c r="X19" s="1">
        <v>0.87</v>
      </c>
      <c r="Y19" s="1">
        <v>0.92</v>
      </c>
      <c r="Z19" s="1">
        <v>10.227400779724121</v>
      </c>
      <c r="AA19">
        <f t="shared" si="48"/>
        <v>0.87511370038986203</v>
      </c>
      <c r="AB19">
        <f t="shared" si="49"/>
        <v>1.4176796401842405E-2</v>
      </c>
      <c r="AC19" t="e">
        <f t="shared" si="50"/>
        <v>#DIV/0!</v>
      </c>
      <c r="AD19" t="e">
        <f t="shared" si="51"/>
        <v>#DIV/0!</v>
      </c>
      <c r="AE19" t="e">
        <f t="shared" si="52"/>
        <v>#DIV/0!</v>
      </c>
      <c r="AF19" s="1">
        <v>0</v>
      </c>
      <c r="AG19" s="1">
        <v>0.5</v>
      </c>
      <c r="AH19" t="e">
        <f t="shared" si="53"/>
        <v>#DIV/0!</v>
      </c>
      <c r="AI19">
        <f t="shared" si="54"/>
        <v>6.2967519439086681</v>
      </c>
      <c r="AJ19">
        <f t="shared" si="55"/>
        <v>1.2923808857186523</v>
      </c>
      <c r="AK19">
        <f t="shared" si="56"/>
        <v>28.278022766113281</v>
      </c>
      <c r="AL19" s="1">
        <v>2</v>
      </c>
      <c r="AM19">
        <f t="shared" si="57"/>
        <v>4.644859790802002</v>
      </c>
      <c r="AN19" s="1">
        <v>1</v>
      </c>
      <c r="AO19">
        <f t="shared" si="58"/>
        <v>9.2897195816040039</v>
      </c>
      <c r="AP19" s="1">
        <v>28.562578201293945</v>
      </c>
      <c r="AQ19" s="1">
        <v>28.278022766113281</v>
      </c>
      <c r="AR19" s="1">
        <v>27.94331169128418</v>
      </c>
      <c r="AS19" s="1">
        <v>300.01123046875</v>
      </c>
      <c r="AT19" s="1">
        <v>285.42352294921875</v>
      </c>
      <c r="AU19" s="1">
        <v>21.765060424804688</v>
      </c>
      <c r="AV19" s="1">
        <v>25.852561950683594</v>
      </c>
      <c r="AW19" s="1">
        <v>55.060420989990234</v>
      </c>
      <c r="AX19" s="1">
        <v>65.399505615234375</v>
      </c>
      <c r="AY19" s="1">
        <v>300.13272094726563</v>
      </c>
      <c r="AZ19" s="1">
        <v>1700.2640380859375</v>
      </c>
      <c r="BA19" s="1">
        <v>947.07666015625</v>
      </c>
      <c r="BB19" s="1">
        <v>99.193313598632813</v>
      </c>
      <c r="BC19" s="1">
        <v>3.5391762256622314</v>
      </c>
      <c r="BD19" s="1">
        <v>-0.31931164860725403</v>
      </c>
      <c r="BE19" s="1">
        <v>1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59"/>
        <v>1.5006636047363282</v>
      </c>
      <c r="BM19">
        <f t="shared" si="60"/>
        <v>6.296751943908668E-3</v>
      </c>
      <c r="BN19">
        <f t="shared" si="61"/>
        <v>301.42802276611326</v>
      </c>
      <c r="BO19">
        <f t="shared" si="62"/>
        <v>301.71257820129392</v>
      </c>
      <c r="BP19">
        <f t="shared" si="63"/>
        <v>272.04224001313196</v>
      </c>
      <c r="BQ19">
        <f t="shared" si="64"/>
        <v>-9.1060613305487519E-3</v>
      </c>
      <c r="BR19">
        <f t="shared" si="65"/>
        <v>3.8567821706208925</v>
      </c>
      <c r="BS19">
        <f t="shared" si="66"/>
        <v>38.881473263678238</v>
      </c>
      <c r="BT19">
        <f t="shared" si="67"/>
        <v>13.028911312994644</v>
      </c>
      <c r="BU19">
        <f t="shared" si="68"/>
        <v>28.420300483703613</v>
      </c>
      <c r="BV19">
        <f t="shared" si="69"/>
        <v>3.8888209407562866</v>
      </c>
      <c r="BW19">
        <f t="shared" si="70"/>
        <v>0.46764804184331232</v>
      </c>
      <c r="BX19">
        <f t="shared" si="71"/>
        <v>2.5644012849022402</v>
      </c>
      <c r="BY19">
        <f t="shared" si="72"/>
        <v>1.3244196558540464</v>
      </c>
      <c r="BZ19">
        <f t="shared" si="73"/>
        <v>0.29441050719586859</v>
      </c>
      <c r="CA19">
        <f t="shared" si="74"/>
        <v>21.014508037295187</v>
      </c>
      <c r="CB19">
        <f t="shared" si="75"/>
        <v>0.74224463430771115</v>
      </c>
      <c r="CC19">
        <f t="shared" si="76"/>
        <v>67.113116273505042</v>
      </c>
      <c r="CD19">
        <f t="shared" si="77"/>
        <v>282.50342395056919</v>
      </c>
      <c r="CE19">
        <f t="shared" si="78"/>
        <v>4.773644799404695E-2</v>
      </c>
      <c r="CF19">
        <f t="shared" si="79"/>
        <v>0</v>
      </c>
      <c r="CG19">
        <f t="shared" si="80"/>
        <v>1487.9243540091941</v>
      </c>
      <c r="CH19">
        <f t="shared" si="81"/>
        <v>0</v>
      </c>
      <c r="CI19" t="e">
        <f t="shared" si="82"/>
        <v>#DIV/0!</v>
      </c>
      <c r="CJ19" t="e">
        <f t="shared" si="83"/>
        <v>#DIV/0!</v>
      </c>
    </row>
    <row r="20" spans="1:88" x14ac:dyDescent="0.35">
      <c r="A20" t="s">
        <v>182</v>
      </c>
      <c r="B20" s="1">
        <v>18</v>
      </c>
      <c r="C20" s="1" t="s">
        <v>108</v>
      </c>
      <c r="D20" s="1" t="s">
        <v>0</v>
      </c>
      <c r="E20" s="1">
        <v>0</v>
      </c>
      <c r="F20" s="1" t="s">
        <v>91</v>
      </c>
      <c r="G20" s="1" t="s">
        <v>0</v>
      </c>
      <c r="H20" s="1">
        <v>4741.0000257063657</v>
      </c>
      <c r="I20" s="1">
        <v>0</v>
      </c>
      <c r="J20">
        <f t="shared" si="42"/>
        <v>28.073000880183592</v>
      </c>
      <c r="K20">
        <f t="shared" si="43"/>
        <v>0.5421525360731142</v>
      </c>
      <c r="L20">
        <f t="shared" si="44"/>
        <v>286.46362116192518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t="e">
        <f t="shared" si="45"/>
        <v>#DIV/0!</v>
      </c>
      <c r="U20" t="e">
        <f t="shared" si="46"/>
        <v>#DIV/0!</v>
      </c>
      <c r="V20" t="e">
        <f t="shared" si="47"/>
        <v>#DIV/0!</v>
      </c>
      <c r="W20" s="1">
        <v>-1</v>
      </c>
      <c r="X20" s="1">
        <v>0.87</v>
      </c>
      <c r="Y20" s="1">
        <v>0.92</v>
      </c>
      <c r="Z20" s="1">
        <v>10.227400779724121</v>
      </c>
      <c r="AA20">
        <f t="shared" si="48"/>
        <v>0.87511370038986203</v>
      </c>
      <c r="AB20">
        <f t="shared" si="49"/>
        <v>1.9530320823398777E-2</v>
      </c>
      <c r="AC20" t="e">
        <f t="shared" si="50"/>
        <v>#DIV/0!</v>
      </c>
      <c r="AD20" t="e">
        <f t="shared" si="51"/>
        <v>#DIV/0!</v>
      </c>
      <c r="AE20" t="e">
        <f t="shared" si="52"/>
        <v>#DIV/0!</v>
      </c>
      <c r="AF20" s="1">
        <v>0</v>
      </c>
      <c r="AG20" s="1">
        <v>0.5</v>
      </c>
      <c r="AH20" t="e">
        <f t="shared" si="53"/>
        <v>#DIV/0!</v>
      </c>
      <c r="AI20">
        <f t="shared" si="54"/>
        <v>6.1729287400070367</v>
      </c>
      <c r="AJ20">
        <f t="shared" si="55"/>
        <v>1.1573574478593329</v>
      </c>
      <c r="AK20">
        <f t="shared" si="56"/>
        <v>27.693321228027344</v>
      </c>
      <c r="AL20" s="1">
        <v>2</v>
      </c>
      <c r="AM20">
        <f t="shared" si="57"/>
        <v>4.644859790802002</v>
      </c>
      <c r="AN20" s="1">
        <v>1</v>
      </c>
      <c r="AO20">
        <f t="shared" si="58"/>
        <v>9.2897195816040039</v>
      </c>
      <c r="AP20" s="1">
        <v>28.540678024291992</v>
      </c>
      <c r="AQ20" s="1">
        <v>27.693321228027344</v>
      </c>
      <c r="AR20" s="1">
        <v>27.943643569946289</v>
      </c>
      <c r="AS20" s="1">
        <v>400.09518432617188</v>
      </c>
      <c r="AT20" s="1">
        <v>379.82504272460938</v>
      </c>
      <c r="AU20" s="1">
        <v>21.90411376953125</v>
      </c>
      <c r="AV20" s="1">
        <v>25.911130905151367</v>
      </c>
      <c r="AW20" s="1">
        <v>55.480266571044922</v>
      </c>
      <c r="AX20" s="1">
        <v>65.630699157714844</v>
      </c>
      <c r="AY20" s="1">
        <v>300.12255859375</v>
      </c>
      <c r="AZ20" s="1">
        <v>1701.0457763671875</v>
      </c>
      <c r="BA20" s="1">
        <v>1036.3682861328125</v>
      </c>
      <c r="BB20" s="1">
        <v>99.191490173339844</v>
      </c>
      <c r="BC20" s="1">
        <v>3.8646142482757568</v>
      </c>
      <c r="BD20" s="1">
        <v>-0.34349682927131653</v>
      </c>
      <c r="BE20" s="1">
        <v>1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si="59"/>
        <v>1.5006127929687498</v>
      </c>
      <c r="BM20">
        <f t="shared" si="60"/>
        <v>6.1729287400070368E-3</v>
      </c>
      <c r="BN20">
        <f t="shared" si="61"/>
        <v>300.84332122802732</v>
      </c>
      <c r="BO20">
        <f t="shared" si="62"/>
        <v>301.69067802429197</v>
      </c>
      <c r="BP20">
        <f t="shared" si="63"/>
        <v>272.16731813533625</v>
      </c>
      <c r="BQ20">
        <f t="shared" si="64"/>
        <v>3.9625996928362169E-2</v>
      </c>
      <c r="BR20">
        <f t="shared" si="65"/>
        <v>3.7275211344177772</v>
      </c>
      <c r="BS20">
        <f t="shared" si="66"/>
        <v>37.579041588182939</v>
      </c>
      <c r="BT20">
        <f t="shared" si="67"/>
        <v>11.667910683031572</v>
      </c>
      <c r="BU20">
        <f t="shared" si="68"/>
        <v>28.116999626159668</v>
      </c>
      <c r="BV20">
        <f t="shared" si="69"/>
        <v>3.8208001939062779</v>
      </c>
      <c r="BW20">
        <f t="shared" si="70"/>
        <v>0.51225697103194145</v>
      </c>
      <c r="BX20">
        <f t="shared" si="71"/>
        <v>2.5701636865584443</v>
      </c>
      <c r="BY20">
        <f t="shared" si="72"/>
        <v>1.2506365073478336</v>
      </c>
      <c r="BZ20">
        <f t="shared" si="73"/>
        <v>0.32271870540421549</v>
      </c>
      <c r="CA20">
        <f t="shared" si="74"/>
        <v>28.41475346350245</v>
      </c>
      <c r="CB20">
        <f t="shared" si="75"/>
        <v>0.75419887827044751</v>
      </c>
      <c r="CC20">
        <f t="shared" si="76"/>
        <v>69.701294756529251</v>
      </c>
      <c r="CD20">
        <f t="shared" si="77"/>
        <v>375.74541999161573</v>
      </c>
      <c r="CE20">
        <f t="shared" si="78"/>
        <v>5.2075804652353272E-2</v>
      </c>
      <c r="CF20">
        <f t="shared" si="79"/>
        <v>0</v>
      </c>
      <c r="CG20">
        <f t="shared" si="80"/>
        <v>1488.6084638892351</v>
      </c>
      <c r="CH20">
        <f t="shared" si="81"/>
        <v>0</v>
      </c>
      <c r="CI20" t="e">
        <f t="shared" si="82"/>
        <v>#DIV/0!</v>
      </c>
      <c r="CJ20" t="e">
        <f t="shared" si="83"/>
        <v>#DIV/0!</v>
      </c>
    </row>
    <row r="21" spans="1:88" x14ac:dyDescent="0.35">
      <c r="A21" t="s">
        <v>182</v>
      </c>
      <c r="B21" s="1">
        <v>19</v>
      </c>
      <c r="C21" s="1" t="s">
        <v>109</v>
      </c>
      <c r="D21" s="1" t="s">
        <v>0</v>
      </c>
      <c r="E21" s="1">
        <v>0</v>
      </c>
      <c r="F21" s="1" t="s">
        <v>91</v>
      </c>
      <c r="G21" s="1" t="s">
        <v>0</v>
      </c>
      <c r="H21" s="1">
        <v>4906.0000257063657</v>
      </c>
      <c r="I21" s="1">
        <v>0</v>
      </c>
      <c r="J21">
        <f t="shared" si="42"/>
        <v>44.190776780189552</v>
      </c>
      <c r="K21">
        <f t="shared" si="43"/>
        <v>0.51054810198611067</v>
      </c>
      <c r="L21">
        <f t="shared" si="44"/>
        <v>511.21841965686576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t="e">
        <f t="shared" si="45"/>
        <v>#DIV/0!</v>
      </c>
      <c r="U21" t="e">
        <f t="shared" si="46"/>
        <v>#DIV/0!</v>
      </c>
      <c r="V21" t="e">
        <f t="shared" si="47"/>
        <v>#DIV/0!</v>
      </c>
      <c r="W21" s="1">
        <v>-1</v>
      </c>
      <c r="X21" s="1">
        <v>0.87</v>
      </c>
      <c r="Y21" s="1">
        <v>0.92</v>
      </c>
      <c r="Z21" s="1">
        <v>9.9011917114257813</v>
      </c>
      <c r="AA21">
        <f t="shared" si="48"/>
        <v>0.874950595855713</v>
      </c>
      <c r="AB21">
        <f t="shared" si="49"/>
        <v>3.0361761388882139E-2</v>
      </c>
      <c r="AC21" t="e">
        <f t="shared" si="50"/>
        <v>#DIV/0!</v>
      </c>
      <c r="AD21" t="e">
        <f t="shared" si="51"/>
        <v>#DIV/0!</v>
      </c>
      <c r="AE21" t="e">
        <f t="shared" si="52"/>
        <v>#DIV/0!</v>
      </c>
      <c r="AF21" s="1">
        <v>0</v>
      </c>
      <c r="AG21" s="1">
        <v>0.5</v>
      </c>
      <c r="AH21" t="e">
        <f t="shared" si="53"/>
        <v>#DIV/0!</v>
      </c>
      <c r="AI21">
        <f t="shared" si="54"/>
        <v>6.0077723613458263</v>
      </c>
      <c r="AJ21">
        <f t="shared" si="55"/>
        <v>1.1921561585947975</v>
      </c>
      <c r="AK21">
        <f t="shared" si="56"/>
        <v>27.814785003662109</v>
      </c>
      <c r="AL21" s="1">
        <v>2</v>
      </c>
      <c r="AM21">
        <f t="shared" si="57"/>
        <v>4.644859790802002</v>
      </c>
      <c r="AN21" s="1">
        <v>1</v>
      </c>
      <c r="AO21">
        <f t="shared" si="58"/>
        <v>9.2897195816040039</v>
      </c>
      <c r="AP21" s="1">
        <v>28.507366180419922</v>
      </c>
      <c r="AQ21" s="1">
        <v>27.814785003662109</v>
      </c>
      <c r="AR21" s="1">
        <v>27.943746566772461</v>
      </c>
      <c r="AS21" s="1">
        <v>699.96942138671875</v>
      </c>
      <c r="AT21" s="1">
        <v>667.84619140625</v>
      </c>
      <c r="AU21" s="1">
        <v>21.927677154541016</v>
      </c>
      <c r="AV21" s="1">
        <v>25.827939987182617</v>
      </c>
      <c r="AW21" s="1">
        <v>55.648475646972656</v>
      </c>
      <c r="AX21" s="1">
        <v>65.546592712402344</v>
      </c>
      <c r="AY21" s="1">
        <v>300.11331176757813</v>
      </c>
      <c r="AZ21" s="1">
        <v>1701.1370849609375</v>
      </c>
      <c r="BA21" s="1">
        <v>1152.867919921875</v>
      </c>
      <c r="BB21" s="1">
        <v>99.191093444824219</v>
      </c>
      <c r="BC21" s="1">
        <v>3.9814233779907227</v>
      </c>
      <c r="BD21" s="1">
        <v>-0.35577309131622314</v>
      </c>
      <c r="BE21" s="1">
        <v>1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111125</v>
      </c>
      <c r="BL21">
        <f t="shared" si="59"/>
        <v>1.5005665588378907</v>
      </c>
      <c r="BM21">
        <f t="shared" si="60"/>
        <v>6.0077723613458263E-3</v>
      </c>
      <c r="BN21">
        <f t="shared" si="61"/>
        <v>300.96478500366209</v>
      </c>
      <c r="BO21">
        <f t="shared" si="62"/>
        <v>301.6573661804199</v>
      </c>
      <c r="BP21">
        <f t="shared" si="63"/>
        <v>272.1819275100097</v>
      </c>
      <c r="BQ21">
        <f t="shared" si="64"/>
        <v>6.1492109574483832E-2</v>
      </c>
      <c r="BR21">
        <f t="shared" si="65"/>
        <v>3.7540577673507407</v>
      </c>
      <c r="BS21">
        <f t="shared" si="66"/>
        <v>37.846722291038795</v>
      </c>
      <c r="BT21">
        <f t="shared" si="67"/>
        <v>12.018782303856177</v>
      </c>
      <c r="BU21">
        <f t="shared" si="68"/>
        <v>28.161075592041016</v>
      </c>
      <c r="BV21">
        <f t="shared" si="69"/>
        <v>3.8306201095479167</v>
      </c>
      <c r="BW21">
        <f t="shared" si="70"/>
        <v>0.48395093414771823</v>
      </c>
      <c r="BX21">
        <f t="shared" si="71"/>
        <v>2.5619016087559432</v>
      </c>
      <c r="BY21">
        <f t="shared" si="72"/>
        <v>1.2687185007919735</v>
      </c>
      <c r="BZ21">
        <f t="shared" si="73"/>
        <v>0.30475152738467165</v>
      </c>
      <c r="CA21">
        <f t="shared" si="74"/>
        <v>50.708314034899537</v>
      </c>
      <c r="CB21">
        <f t="shared" si="75"/>
        <v>0.76547328746521548</v>
      </c>
      <c r="CC21">
        <f t="shared" si="76"/>
        <v>68.908009300284192</v>
      </c>
      <c r="CD21">
        <f t="shared" si="77"/>
        <v>661.42430233530399</v>
      </c>
      <c r="CE21">
        <f t="shared" si="78"/>
        <v>4.6038502767507858E-2</v>
      </c>
      <c r="CF21">
        <f t="shared" si="79"/>
        <v>0</v>
      </c>
      <c r="CG21">
        <f t="shared" si="80"/>
        <v>1488.4109061188228</v>
      </c>
      <c r="CH21">
        <f t="shared" si="81"/>
        <v>0</v>
      </c>
      <c r="CI21" t="e">
        <f t="shared" si="82"/>
        <v>#DIV/0!</v>
      </c>
      <c r="CJ21" t="e">
        <f t="shared" si="83"/>
        <v>#DIV/0!</v>
      </c>
    </row>
    <row r="22" spans="1:88" x14ac:dyDescent="0.35">
      <c r="A22" t="s">
        <v>182</v>
      </c>
      <c r="B22" s="1">
        <v>20</v>
      </c>
      <c r="C22" s="1" t="s">
        <v>110</v>
      </c>
      <c r="D22" s="1" t="s">
        <v>0</v>
      </c>
      <c r="E22" s="1">
        <v>0</v>
      </c>
      <c r="F22" s="1" t="s">
        <v>91</v>
      </c>
      <c r="G22" s="1" t="s">
        <v>0</v>
      </c>
      <c r="H22" s="1">
        <v>5071.0000257063657</v>
      </c>
      <c r="I22" s="1">
        <v>0</v>
      </c>
      <c r="J22">
        <f t="shared" si="42"/>
        <v>51.938868847785457</v>
      </c>
      <c r="K22">
        <f t="shared" si="43"/>
        <v>0.48295548681991957</v>
      </c>
      <c r="L22">
        <f t="shared" si="44"/>
        <v>764.2714688662885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t="e">
        <f t="shared" si="45"/>
        <v>#DIV/0!</v>
      </c>
      <c r="U22" t="e">
        <f t="shared" si="46"/>
        <v>#DIV/0!</v>
      </c>
      <c r="V22" t="e">
        <f t="shared" si="47"/>
        <v>#DIV/0!</v>
      </c>
      <c r="W22" s="1">
        <v>-1</v>
      </c>
      <c r="X22" s="1">
        <v>0.87</v>
      </c>
      <c r="Y22" s="1">
        <v>0.92</v>
      </c>
      <c r="Z22" s="1">
        <v>9.9011917114257813</v>
      </c>
      <c r="AA22">
        <f t="shared" si="48"/>
        <v>0.874950595855713</v>
      </c>
      <c r="AB22">
        <f t="shared" si="49"/>
        <v>3.5567568968921826E-2</v>
      </c>
      <c r="AC22" t="e">
        <f t="shared" si="50"/>
        <v>#DIV/0!</v>
      </c>
      <c r="AD22" t="e">
        <f t="shared" si="51"/>
        <v>#DIV/0!</v>
      </c>
      <c r="AE22" t="e">
        <f t="shared" si="52"/>
        <v>#DIV/0!</v>
      </c>
      <c r="AF22" s="1">
        <v>0</v>
      </c>
      <c r="AG22" s="1">
        <v>0.5</v>
      </c>
      <c r="AH22" t="e">
        <f t="shared" si="53"/>
        <v>#DIV/0!</v>
      </c>
      <c r="AI22">
        <f t="shared" si="54"/>
        <v>5.8569741448340027</v>
      </c>
      <c r="AJ22">
        <f t="shared" si="55"/>
        <v>1.2250771545185821</v>
      </c>
      <c r="AK22">
        <f t="shared" si="56"/>
        <v>27.915903091430664</v>
      </c>
      <c r="AL22" s="1">
        <v>2</v>
      </c>
      <c r="AM22">
        <f t="shared" si="57"/>
        <v>4.644859790802002</v>
      </c>
      <c r="AN22" s="1">
        <v>1</v>
      </c>
      <c r="AO22">
        <f t="shared" si="58"/>
        <v>9.2897195816040039</v>
      </c>
      <c r="AP22" s="1">
        <v>28.487768173217773</v>
      </c>
      <c r="AQ22" s="1">
        <v>27.915903091430664</v>
      </c>
      <c r="AR22" s="1">
        <v>27.944486618041992</v>
      </c>
      <c r="AS22" s="1">
        <v>999.85546875</v>
      </c>
      <c r="AT22" s="1">
        <v>961.48968505859375</v>
      </c>
      <c r="AU22" s="1">
        <v>21.917730331420898</v>
      </c>
      <c r="AV22" s="1">
        <v>25.720521926879883</v>
      </c>
      <c r="AW22" s="1">
        <v>55.684238433837891</v>
      </c>
      <c r="AX22" s="1">
        <v>65.347282409667969</v>
      </c>
      <c r="AY22" s="1">
        <v>300.1126708984375</v>
      </c>
      <c r="AZ22" s="1">
        <v>1701.1278076171875</v>
      </c>
      <c r="BA22" s="1">
        <v>1325.7471923828125</v>
      </c>
      <c r="BB22" s="1">
        <v>99.189193725585938</v>
      </c>
      <c r="BC22" s="1">
        <v>3.6324396133422852</v>
      </c>
      <c r="BD22" s="1">
        <v>-0.35917159914970398</v>
      </c>
      <c r="BE22" s="1">
        <v>1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111125</v>
      </c>
      <c r="BL22">
        <f t="shared" si="59"/>
        <v>1.5005633544921875</v>
      </c>
      <c r="BM22">
        <f t="shared" si="60"/>
        <v>5.8569741448340025E-3</v>
      </c>
      <c r="BN22">
        <f t="shared" si="61"/>
        <v>301.06590309143064</v>
      </c>
      <c r="BO22">
        <f t="shared" si="62"/>
        <v>301.63776817321775</v>
      </c>
      <c r="BP22">
        <f t="shared" si="63"/>
        <v>272.18044313504288</v>
      </c>
      <c r="BQ22">
        <f t="shared" si="64"/>
        <v>8.2360798317045583E-2</v>
      </c>
      <c r="BR22">
        <f t="shared" si="65"/>
        <v>3.7762749866470515</v>
      </c>
      <c r="BS22">
        <f t="shared" si="66"/>
        <v>38.07143545389016</v>
      </c>
      <c r="BT22">
        <f t="shared" si="67"/>
        <v>12.350913527010277</v>
      </c>
      <c r="BU22">
        <f t="shared" si="68"/>
        <v>28.201835632324219</v>
      </c>
      <c r="BV22">
        <f t="shared" si="69"/>
        <v>3.8397208403439116</v>
      </c>
      <c r="BW22">
        <f t="shared" si="70"/>
        <v>0.45908832653715348</v>
      </c>
      <c r="BX22">
        <f t="shared" si="71"/>
        <v>2.5511978321284694</v>
      </c>
      <c r="BY22">
        <f t="shared" si="72"/>
        <v>1.2885230082154422</v>
      </c>
      <c r="BZ22">
        <f t="shared" si="73"/>
        <v>0.28898313339149639</v>
      </c>
      <c r="CA22">
        <f t="shared" si="74"/>
        <v>75.807470784316408</v>
      </c>
      <c r="CB22">
        <f t="shared" si="75"/>
        <v>0.79488265006162118</v>
      </c>
      <c r="CC22">
        <f t="shared" si="76"/>
        <v>68.145781802742093</v>
      </c>
      <c r="CD22">
        <f t="shared" si="77"/>
        <v>953.94182827684972</v>
      </c>
      <c r="CE22">
        <f t="shared" si="78"/>
        <v>3.7103046733738876E-2</v>
      </c>
      <c r="CF22">
        <f t="shared" si="79"/>
        <v>0</v>
      </c>
      <c r="CG22">
        <f t="shared" si="80"/>
        <v>1488.402788901381</v>
      </c>
      <c r="CH22">
        <f t="shared" si="81"/>
        <v>0</v>
      </c>
      <c r="CI22" t="e">
        <f t="shared" si="82"/>
        <v>#DIV/0!</v>
      </c>
      <c r="CJ22" t="e">
        <f t="shared" si="83"/>
        <v>#DIV/0!</v>
      </c>
    </row>
    <row r="23" spans="1:88" x14ac:dyDescent="0.35">
      <c r="A23" t="s">
        <v>182</v>
      </c>
      <c r="B23" s="1">
        <v>21</v>
      </c>
      <c r="C23" s="1" t="s">
        <v>111</v>
      </c>
      <c r="D23" s="1" t="s">
        <v>0</v>
      </c>
      <c r="E23" s="1">
        <v>0</v>
      </c>
      <c r="F23" s="1" t="s">
        <v>91</v>
      </c>
      <c r="G23" s="1" t="s">
        <v>0</v>
      </c>
      <c r="H23" s="1">
        <v>5289.0000257063657</v>
      </c>
      <c r="I23" s="1">
        <v>0</v>
      </c>
      <c r="J23">
        <f t="shared" si="42"/>
        <v>56.698722755259972</v>
      </c>
      <c r="K23">
        <f t="shared" si="43"/>
        <v>0.46062241281997507</v>
      </c>
      <c r="L23">
        <f t="shared" si="44"/>
        <v>1028.6830681626693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t="e">
        <f t="shared" si="45"/>
        <v>#DIV/0!</v>
      </c>
      <c r="U23" t="e">
        <f t="shared" si="46"/>
        <v>#DIV/0!</v>
      </c>
      <c r="V23" t="e">
        <f t="shared" si="47"/>
        <v>#DIV/0!</v>
      </c>
      <c r="W23" s="1">
        <v>-1</v>
      </c>
      <c r="X23" s="1">
        <v>0.87</v>
      </c>
      <c r="Y23" s="1">
        <v>0.92</v>
      </c>
      <c r="Z23" s="1">
        <v>9.9011917114257813</v>
      </c>
      <c r="AA23">
        <f t="shared" si="48"/>
        <v>0.874950595855713</v>
      </c>
      <c r="AB23">
        <f t="shared" si="49"/>
        <v>3.8762756647849922E-2</v>
      </c>
      <c r="AC23" t="e">
        <f t="shared" si="50"/>
        <v>#DIV/0!</v>
      </c>
      <c r="AD23" t="e">
        <f t="shared" si="51"/>
        <v>#DIV/0!</v>
      </c>
      <c r="AE23" t="e">
        <f t="shared" si="52"/>
        <v>#DIV/0!</v>
      </c>
      <c r="AF23" s="1">
        <v>0</v>
      </c>
      <c r="AG23" s="1">
        <v>0.5</v>
      </c>
      <c r="AH23" t="e">
        <f t="shared" si="53"/>
        <v>#DIV/0!</v>
      </c>
      <c r="AI23">
        <f t="shared" si="54"/>
        <v>5.6724707561906733</v>
      </c>
      <c r="AJ23">
        <f t="shared" si="55"/>
        <v>1.2413275250522231</v>
      </c>
      <c r="AK23">
        <f t="shared" si="56"/>
        <v>27.877378463745117</v>
      </c>
      <c r="AL23" s="1">
        <v>2</v>
      </c>
      <c r="AM23">
        <f t="shared" si="57"/>
        <v>4.644859790802002</v>
      </c>
      <c r="AN23" s="1">
        <v>1</v>
      </c>
      <c r="AO23">
        <f t="shared" si="58"/>
        <v>9.2897195816040039</v>
      </c>
      <c r="AP23" s="1">
        <v>28.480859756469727</v>
      </c>
      <c r="AQ23" s="1">
        <v>27.877378463745117</v>
      </c>
      <c r="AR23" s="1">
        <v>27.943159103393555</v>
      </c>
      <c r="AS23" s="1">
        <v>1300.0079345703125</v>
      </c>
      <c r="AT23" s="1">
        <v>1257.47021484375</v>
      </c>
      <c r="AU23" s="1">
        <v>21.788455963134766</v>
      </c>
      <c r="AV23" s="1">
        <v>25.472326278686523</v>
      </c>
      <c r="AW23" s="1">
        <v>55.377864837646484</v>
      </c>
      <c r="AX23" s="1">
        <v>64.742851257324219</v>
      </c>
      <c r="AY23" s="1">
        <v>300.1180419921875</v>
      </c>
      <c r="AZ23" s="1">
        <v>1701.24951171875</v>
      </c>
      <c r="BA23" s="1">
        <v>853.274658203125</v>
      </c>
      <c r="BB23" s="1">
        <v>99.18487548828125</v>
      </c>
      <c r="BC23" s="1">
        <v>2.9717156887054443</v>
      </c>
      <c r="BD23" s="1">
        <v>-0.35419121384620667</v>
      </c>
      <c r="BE23" s="1">
        <v>1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59"/>
        <v>1.5005902099609374</v>
      </c>
      <c r="BM23">
        <f t="shared" si="60"/>
        <v>5.6724707561906732E-3</v>
      </c>
      <c r="BN23">
        <f t="shared" si="61"/>
        <v>301.02737846374509</v>
      </c>
      <c r="BO23">
        <f t="shared" si="62"/>
        <v>301.6308597564697</v>
      </c>
      <c r="BP23">
        <f t="shared" si="63"/>
        <v>272.19991579085763</v>
      </c>
      <c r="BQ23">
        <f t="shared" si="64"/>
        <v>0.11640335590551971</v>
      </c>
      <c r="BR23">
        <f t="shared" si="65"/>
        <v>3.7677970354006205</v>
      </c>
      <c r="BS23">
        <f t="shared" si="66"/>
        <v>37.987616729385195</v>
      </c>
      <c r="BT23">
        <f t="shared" si="67"/>
        <v>12.515290450698672</v>
      </c>
      <c r="BU23">
        <f t="shared" si="68"/>
        <v>28.179119110107422</v>
      </c>
      <c r="BV23">
        <f t="shared" si="69"/>
        <v>3.8346464666793545</v>
      </c>
      <c r="BW23">
        <f t="shared" si="70"/>
        <v>0.43886184203041378</v>
      </c>
      <c r="BX23">
        <f t="shared" si="71"/>
        <v>2.5264695103483974</v>
      </c>
      <c r="BY23">
        <f t="shared" si="72"/>
        <v>1.3081769563309571</v>
      </c>
      <c r="BZ23">
        <f t="shared" si="73"/>
        <v>0.27616407867678711</v>
      </c>
      <c r="CA23">
        <f t="shared" si="74"/>
        <v>102.0298020326175</v>
      </c>
      <c r="CB23">
        <f t="shared" si="75"/>
        <v>0.81805760169873354</v>
      </c>
      <c r="CC23">
        <f t="shared" si="76"/>
        <v>67.582079558735416</v>
      </c>
      <c r="CD23">
        <f t="shared" si="77"/>
        <v>1249.2306468947695</v>
      </c>
      <c r="CE23">
        <f t="shared" si="78"/>
        <v>3.0673419689546243E-2</v>
      </c>
      <c r="CF23">
        <f t="shared" si="79"/>
        <v>0</v>
      </c>
      <c r="CG23">
        <f t="shared" si="80"/>
        <v>1488.5092739775612</v>
      </c>
      <c r="CH23">
        <f t="shared" si="81"/>
        <v>0</v>
      </c>
      <c r="CI23" t="e">
        <f t="shared" si="82"/>
        <v>#DIV/0!</v>
      </c>
      <c r="CJ23" t="e">
        <f t="shared" si="83"/>
        <v>#DIV/0!</v>
      </c>
    </row>
    <row r="24" spans="1:88" x14ac:dyDescent="0.35">
      <c r="A24" t="s">
        <v>182</v>
      </c>
      <c r="B24" s="1">
        <v>22</v>
      </c>
      <c r="C24" s="1" t="s">
        <v>112</v>
      </c>
      <c r="D24" s="1" t="s">
        <v>0</v>
      </c>
      <c r="E24" s="1">
        <v>0</v>
      </c>
      <c r="F24" s="1" t="s">
        <v>91</v>
      </c>
      <c r="G24" s="1" t="s">
        <v>0</v>
      </c>
      <c r="H24" s="1">
        <v>5482.0000257063657</v>
      </c>
      <c r="I24" s="1">
        <v>0</v>
      </c>
      <c r="J24">
        <f t="shared" si="42"/>
        <v>61.47423297442058</v>
      </c>
      <c r="K24">
        <f t="shared" si="43"/>
        <v>0.40171326766307547</v>
      </c>
      <c r="L24">
        <f t="shared" si="44"/>
        <v>1366.8615041249707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t="e">
        <f t="shared" si="45"/>
        <v>#DIV/0!</v>
      </c>
      <c r="U24" t="e">
        <f t="shared" si="46"/>
        <v>#DIV/0!</v>
      </c>
      <c r="V24" t="e">
        <f t="shared" si="47"/>
        <v>#DIV/0!</v>
      </c>
      <c r="W24" s="1">
        <v>-1</v>
      </c>
      <c r="X24" s="1">
        <v>0.87</v>
      </c>
      <c r="Y24" s="1">
        <v>0.92</v>
      </c>
      <c r="Z24" s="1">
        <v>9.9011917114257813</v>
      </c>
      <c r="AA24">
        <f t="shared" si="48"/>
        <v>0.874950595855713</v>
      </c>
      <c r="AB24">
        <f t="shared" si="49"/>
        <v>4.1965607845522251E-2</v>
      </c>
      <c r="AC24" t="e">
        <f t="shared" si="50"/>
        <v>#DIV/0!</v>
      </c>
      <c r="AD24" t="e">
        <f t="shared" si="51"/>
        <v>#DIV/0!</v>
      </c>
      <c r="AE24" t="e">
        <f t="shared" si="52"/>
        <v>#DIV/0!</v>
      </c>
      <c r="AF24" s="1">
        <v>0</v>
      </c>
      <c r="AG24" s="1">
        <v>0.5</v>
      </c>
      <c r="AH24" t="e">
        <f t="shared" si="53"/>
        <v>#DIV/0!</v>
      </c>
      <c r="AI24">
        <f t="shared" si="54"/>
        <v>5.205497030595339</v>
      </c>
      <c r="AJ24">
        <f t="shared" si="55"/>
        <v>1.2987202245041711</v>
      </c>
      <c r="AK24">
        <f t="shared" si="56"/>
        <v>27.896718978881836</v>
      </c>
      <c r="AL24" s="1">
        <v>2</v>
      </c>
      <c r="AM24">
        <f t="shared" si="57"/>
        <v>4.644859790802002</v>
      </c>
      <c r="AN24" s="1">
        <v>1</v>
      </c>
      <c r="AO24">
        <f t="shared" si="58"/>
        <v>9.2897195816040039</v>
      </c>
      <c r="AP24" s="1">
        <v>28.419536590576172</v>
      </c>
      <c r="AQ24" s="1">
        <v>27.896718978881836</v>
      </c>
      <c r="AR24" s="1">
        <v>27.937938690185547</v>
      </c>
      <c r="AS24" s="1">
        <v>1699.94580078125</v>
      </c>
      <c r="AT24" s="1">
        <v>1653.2430419921875</v>
      </c>
      <c r="AU24" s="1">
        <v>21.552267074584961</v>
      </c>
      <c r="AV24" s="1">
        <v>24.934808731079102</v>
      </c>
      <c r="AW24" s="1">
        <v>54.976776123046875</v>
      </c>
      <c r="AX24" s="1">
        <v>63.606796264648438</v>
      </c>
      <c r="AY24" s="1">
        <v>300.11154174804688</v>
      </c>
      <c r="AZ24" s="1">
        <v>1701.4683837890625</v>
      </c>
      <c r="BA24" s="1">
        <v>751.967041015625</v>
      </c>
      <c r="BB24" s="1">
        <v>99.19189453125</v>
      </c>
      <c r="BC24" s="1">
        <v>1.5839288234710693</v>
      </c>
      <c r="BD24" s="1">
        <v>-0.35656920075416565</v>
      </c>
      <c r="BE24" s="1">
        <v>1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59"/>
        <v>1.5005577087402342</v>
      </c>
      <c r="BM24">
        <f t="shared" si="60"/>
        <v>5.2054970305953387E-3</v>
      </c>
      <c r="BN24">
        <f t="shared" si="61"/>
        <v>301.04671897888181</v>
      </c>
      <c r="BO24">
        <f t="shared" si="62"/>
        <v>301.56953659057615</v>
      </c>
      <c r="BP24">
        <f t="shared" si="63"/>
        <v>272.23493532132488</v>
      </c>
      <c r="BQ24">
        <f t="shared" si="64"/>
        <v>0.19494924371830605</v>
      </c>
      <c r="BR24">
        <f t="shared" si="65"/>
        <v>3.7720511423142611</v>
      </c>
      <c r="BS24">
        <f t="shared" si="66"/>
        <v>38.027816286197577</v>
      </c>
      <c r="BT24">
        <f t="shared" si="67"/>
        <v>13.093007555118476</v>
      </c>
      <c r="BU24">
        <f t="shared" si="68"/>
        <v>28.158127784729004</v>
      </c>
      <c r="BV24">
        <f t="shared" si="69"/>
        <v>3.8299626657623591</v>
      </c>
      <c r="BW24">
        <f t="shared" si="70"/>
        <v>0.38506211277953833</v>
      </c>
      <c r="BX24">
        <f t="shared" si="71"/>
        <v>2.47333091781009</v>
      </c>
      <c r="BY24">
        <f t="shared" si="72"/>
        <v>1.3566317479522692</v>
      </c>
      <c r="BZ24">
        <f t="shared" si="73"/>
        <v>0.24210640851442894</v>
      </c>
      <c r="CA24">
        <f t="shared" si="74"/>
        <v>135.58158215598982</v>
      </c>
      <c r="CB24">
        <f t="shared" si="75"/>
        <v>0.82677590009868007</v>
      </c>
      <c r="CC24">
        <f t="shared" si="76"/>
        <v>65.924311446063498</v>
      </c>
      <c r="CD24">
        <f t="shared" si="77"/>
        <v>1644.3094876705038</v>
      </c>
      <c r="CE24">
        <f t="shared" si="78"/>
        <v>2.4646494537077446E-2</v>
      </c>
      <c r="CF24">
        <f t="shared" si="79"/>
        <v>0</v>
      </c>
      <c r="CG24">
        <f t="shared" si="80"/>
        <v>1488.7007762258972</v>
      </c>
      <c r="CH24">
        <f t="shared" si="81"/>
        <v>0</v>
      </c>
      <c r="CI24" t="e">
        <f t="shared" si="82"/>
        <v>#DIV/0!</v>
      </c>
      <c r="CJ24" t="e">
        <f t="shared" si="83"/>
        <v>#DIV/0!</v>
      </c>
    </row>
    <row r="25" spans="1:88" x14ac:dyDescent="0.35">
      <c r="A25" t="s">
        <v>182</v>
      </c>
      <c r="B25" s="1">
        <v>23</v>
      </c>
      <c r="C25" s="1" t="s">
        <v>113</v>
      </c>
      <c r="D25" s="1" t="s">
        <v>0</v>
      </c>
      <c r="E25" s="1">
        <v>0</v>
      </c>
      <c r="F25" s="1" t="s">
        <v>91</v>
      </c>
      <c r="G25" s="1" t="s">
        <v>0</v>
      </c>
      <c r="H25" s="1">
        <v>5643.0000257063657</v>
      </c>
      <c r="I25" s="1">
        <v>0</v>
      </c>
      <c r="J25">
        <f t="shared" si="42"/>
        <v>64.931651490847216</v>
      </c>
      <c r="K25">
        <f t="shared" si="43"/>
        <v>0.35294096275077591</v>
      </c>
      <c r="L25">
        <f t="shared" si="44"/>
        <v>1607.1624705499125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t="e">
        <f t="shared" si="45"/>
        <v>#DIV/0!</v>
      </c>
      <c r="U25" t="e">
        <f t="shared" si="46"/>
        <v>#DIV/0!</v>
      </c>
      <c r="V25" t="e">
        <f t="shared" si="47"/>
        <v>#DIV/0!</v>
      </c>
      <c r="W25" s="1">
        <v>-1</v>
      </c>
      <c r="X25" s="1">
        <v>0.87</v>
      </c>
      <c r="Y25" s="1">
        <v>0.92</v>
      </c>
      <c r="Z25" s="1">
        <v>9.9011917114257813</v>
      </c>
      <c r="AA25">
        <f t="shared" si="48"/>
        <v>0.874950595855713</v>
      </c>
      <c r="AB25">
        <f t="shared" si="49"/>
        <v>4.429069497481946E-2</v>
      </c>
      <c r="AC25" t="e">
        <f t="shared" si="50"/>
        <v>#DIV/0!</v>
      </c>
      <c r="AD25" t="e">
        <f t="shared" si="51"/>
        <v>#DIV/0!</v>
      </c>
      <c r="AE25" t="e">
        <f t="shared" si="52"/>
        <v>#DIV/0!</v>
      </c>
      <c r="AF25" s="1">
        <v>0</v>
      </c>
      <c r="AG25" s="1">
        <v>0.5</v>
      </c>
      <c r="AH25" t="e">
        <f t="shared" si="53"/>
        <v>#DIV/0!</v>
      </c>
      <c r="AI25">
        <f t="shared" si="54"/>
        <v>4.7300722109812048</v>
      </c>
      <c r="AJ25">
        <f t="shared" si="55"/>
        <v>1.3368415372712574</v>
      </c>
      <c r="AK25">
        <f t="shared" si="56"/>
        <v>27.870401382446289</v>
      </c>
      <c r="AL25" s="1">
        <v>2</v>
      </c>
      <c r="AM25">
        <f t="shared" si="57"/>
        <v>4.644859790802002</v>
      </c>
      <c r="AN25" s="1">
        <v>1</v>
      </c>
      <c r="AO25">
        <f t="shared" si="58"/>
        <v>9.2897195816040039</v>
      </c>
      <c r="AP25" s="1">
        <v>28.381525039672852</v>
      </c>
      <c r="AQ25" s="1">
        <v>27.870401382446289</v>
      </c>
      <c r="AR25" s="1">
        <v>27.947919845581055</v>
      </c>
      <c r="AS25" s="1">
        <v>1999.8985595703125</v>
      </c>
      <c r="AT25" s="1">
        <v>1950.4793701171875</v>
      </c>
      <c r="AU25" s="1">
        <v>21.415901184082031</v>
      </c>
      <c r="AV25" s="1">
        <v>24.490859985351563</v>
      </c>
      <c r="AW25" s="1">
        <v>54.752342224121094</v>
      </c>
      <c r="AX25" s="1">
        <v>62.614730834960938</v>
      </c>
      <c r="AY25" s="1">
        <v>300.116455078125</v>
      </c>
      <c r="AZ25" s="1">
        <v>1701.36669921875</v>
      </c>
      <c r="BA25" s="1">
        <v>1595.538330078125</v>
      </c>
      <c r="BB25" s="1">
        <v>99.19708251953125</v>
      </c>
      <c r="BC25" s="1">
        <v>0.12658628821372986</v>
      </c>
      <c r="BD25" s="1">
        <v>-0.35550203919410706</v>
      </c>
      <c r="BE25" s="1">
        <v>1</v>
      </c>
      <c r="BF25" s="1">
        <v>-1.355140209197998</v>
      </c>
      <c r="BG25" s="1">
        <v>7.355140209197998</v>
      </c>
      <c r="BH25" s="1">
        <v>1</v>
      </c>
      <c r="BI25" s="1">
        <v>0</v>
      </c>
      <c r="BJ25" s="1">
        <v>0.15999999642372131</v>
      </c>
      <c r="BK25" s="1">
        <v>111115</v>
      </c>
      <c r="BL25">
        <f t="shared" si="59"/>
        <v>1.5005822753906248</v>
      </c>
      <c r="BM25">
        <f t="shared" si="60"/>
        <v>4.7300722109812048E-3</v>
      </c>
      <c r="BN25">
        <f t="shared" si="61"/>
        <v>301.02040138244627</v>
      </c>
      <c r="BO25">
        <f t="shared" si="62"/>
        <v>301.53152503967283</v>
      </c>
      <c r="BP25">
        <f t="shared" si="63"/>
        <v>272.21866579043854</v>
      </c>
      <c r="BQ25">
        <f t="shared" si="64"/>
        <v>0.278026335880729</v>
      </c>
      <c r="BR25">
        <f t="shared" si="65"/>
        <v>3.7662633962124623</v>
      </c>
      <c r="BS25">
        <f t="shared" si="66"/>
        <v>37.967481508046468</v>
      </c>
      <c r="BT25">
        <f t="shared" si="67"/>
        <v>13.476621522694906</v>
      </c>
      <c r="BU25">
        <f t="shared" si="68"/>
        <v>28.12596321105957</v>
      </c>
      <c r="BV25">
        <f t="shared" si="69"/>
        <v>3.8227954571103946</v>
      </c>
      <c r="BW25">
        <f t="shared" si="70"/>
        <v>0.34002260659642891</v>
      </c>
      <c r="BX25">
        <f t="shared" si="71"/>
        <v>2.4294218589412049</v>
      </c>
      <c r="BY25">
        <f t="shared" si="72"/>
        <v>1.3933735981691897</v>
      </c>
      <c r="BZ25">
        <f t="shared" si="73"/>
        <v>0.21363819545986681</v>
      </c>
      <c r="CA25">
        <f t="shared" si="74"/>
        <v>159.42582821343339</v>
      </c>
      <c r="CB25">
        <f t="shared" si="75"/>
        <v>0.8239833218299315</v>
      </c>
      <c r="CC25">
        <f t="shared" si="76"/>
        <v>64.701689847472778</v>
      </c>
      <c r="CD25">
        <f t="shared" si="77"/>
        <v>1941.043377055973</v>
      </c>
      <c r="CE25">
        <f t="shared" si="78"/>
        <v>2.1643965434801526E-2</v>
      </c>
      <c r="CF25">
        <f t="shared" si="79"/>
        <v>0</v>
      </c>
      <c r="CG25">
        <f t="shared" si="80"/>
        <v>1488.611807250513</v>
      </c>
      <c r="CH25">
        <f t="shared" si="81"/>
        <v>0</v>
      </c>
      <c r="CI25" t="e">
        <f t="shared" si="82"/>
        <v>#DIV/0!</v>
      </c>
      <c r="CJ25" t="e">
        <f t="shared" si="83"/>
        <v>#DIV/0!</v>
      </c>
    </row>
    <row r="26" spans="1:88" x14ac:dyDescent="0.35">
      <c r="A26" t="s">
        <v>183</v>
      </c>
      <c r="B26" s="1">
        <v>24</v>
      </c>
      <c r="C26" s="1" t="s">
        <v>114</v>
      </c>
      <c r="D26" s="1" t="s">
        <v>0</v>
      </c>
      <c r="E26" s="1">
        <v>0</v>
      </c>
      <c r="F26" s="1" t="s">
        <v>91</v>
      </c>
      <c r="G26" s="1" t="s">
        <v>0</v>
      </c>
      <c r="H26" s="1">
        <v>6509.0000257063657</v>
      </c>
      <c r="I26" s="1">
        <v>0</v>
      </c>
      <c r="J26">
        <f t="shared" ref="J26:J36" si="84">(AS26-AT26*(1000-AU26)/(1000-AV26))*BL26</f>
        <v>23.372910101445516</v>
      </c>
      <c r="K26">
        <f t="shared" ref="K26:K36" si="85">IF(BW26&lt;&gt;0,1/(1/BW26-1/AO26),0)</f>
        <v>0.29086546683253356</v>
      </c>
      <c r="L26">
        <f t="shared" ref="L26:L36" si="86">((BZ26-BM26/2)*AT26-J26)/(BZ26+BM26/2)</f>
        <v>243.63779293357382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t="e">
        <f t="shared" ref="T26:T36" si="87">CF26/P26</f>
        <v>#DIV/0!</v>
      </c>
      <c r="U26" t="e">
        <f t="shared" ref="U26:U36" si="88">CH26/R26</f>
        <v>#DIV/0!</v>
      </c>
      <c r="V26" t="e">
        <f t="shared" ref="V26:V36" si="89">(R26-S26)/R26</f>
        <v>#DIV/0!</v>
      </c>
      <c r="W26" s="1">
        <v>-1</v>
      </c>
      <c r="X26" s="1">
        <v>0.87</v>
      </c>
      <c r="Y26" s="1">
        <v>0.92</v>
      </c>
      <c r="Z26" s="1">
        <v>10.197747230529785</v>
      </c>
      <c r="AA26">
        <f t="shared" ref="AA26:AA36" si="90">(Z26*Y26+(100-Z26)*X26)/100</f>
        <v>0.87509887361526495</v>
      </c>
      <c r="AB26">
        <f t="shared" ref="AB26:AB36" si="91">(J26-W26)/CG26</f>
        <v>1.6394907260922981E-2</v>
      </c>
      <c r="AC26" t="e">
        <f t="shared" ref="AC26:AC36" si="92">(R26-S26)/(R26-Q26)</f>
        <v>#DIV/0!</v>
      </c>
      <c r="AD26" t="e">
        <f t="shared" ref="AD26:AD36" si="93">(P26-R26)/(P26-Q26)</f>
        <v>#DIV/0!</v>
      </c>
      <c r="AE26" t="e">
        <f t="shared" ref="AE26:AE36" si="94">(P26-R26)/R26</f>
        <v>#DIV/0!</v>
      </c>
      <c r="AF26" s="1">
        <v>0</v>
      </c>
      <c r="AG26" s="1">
        <v>0.5</v>
      </c>
      <c r="AH26" t="e">
        <f t="shared" ref="AH26:AH36" si="95">V26*AG26*AA26*AF26</f>
        <v>#DIV/0!</v>
      </c>
      <c r="AI26">
        <f t="shared" ref="AI26:AI36" si="96">BM26*1000</f>
        <v>4.3167339590457843</v>
      </c>
      <c r="AJ26">
        <f t="shared" ref="AJ26:AJ36" si="97">(BR26-BX26)</f>
        <v>1.4714168063535524</v>
      </c>
      <c r="AK26">
        <f t="shared" ref="AK26:AK36" si="98">(AQ26+BQ26*I26)</f>
        <v>27.96173095703125</v>
      </c>
      <c r="AL26" s="1">
        <v>2</v>
      </c>
      <c r="AM26">
        <f t="shared" ref="AM26:AM36" si="99">(AL26*BF26+BG26)</f>
        <v>4.644859790802002</v>
      </c>
      <c r="AN26" s="1">
        <v>1</v>
      </c>
      <c r="AO26">
        <f t="shared" ref="AO26:AO36" si="100">AM26*(AN26+1)*(AN26+1)/(AN26*AN26+1)</f>
        <v>9.2897195816040039</v>
      </c>
      <c r="AP26" s="1">
        <v>28.30109977722168</v>
      </c>
      <c r="AQ26" s="1">
        <v>27.96173095703125</v>
      </c>
      <c r="AR26" s="1">
        <v>27.943696975708008</v>
      </c>
      <c r="AS26" s="1">
        <v>399.97665405273438</v>
      </c>
      <c r="AT26" s="1">
        <v>383.29803466796875</v>
      </c>
      <c r="AU26" s="1">
        <v>20.530046463012695</v>
      </c>
      <c r="AV26" s="1">
        <v>23.339626312255859</v>
      </c>
      <c r="AW26" s="1">
        <v>52.728237152099609</v>
      </c>
      <c r="AX26" s="1">
        <v>59.945941925048828</v>
      </c>
      <c r="AY26" s="1">
        <v>300.11483764648438</v>
      </c>
      <c r="AZ26" s="1">
        <v>1698.7962646484375</v>
      </c>
      <c r="BA26" s="1">
        <v>1848.272705078125</v>
      </c>
      <c r="BB26" s="1">
        <v>99.18603515625</v>
      </c>
      <c r="BC26" s="1">
        <v>4.0114665031433105</v>
      </c>
      <c r="BD26" s="1">
        <v>-0.28394517302513123</v>
      </c>
      <c r="BE26" s="1">
        <v>1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ref="BL26:BL36" si="101">AY26*0.000001/(AL26*0.0001)</f>
        <v>1.5005741882324219</v>
      </c>
      <c r="BM26">
        <f t="shared" ref="BM26:BM36" si="102">(AV26-AU26)/(1000-AV26)*BL26</f>
        <v>4.3167339590457843E-3</v>
      </c>
      <c r="BN26">
        <f t="shared" ref="BN26:BN36" si="103">(AQ26+273.15)</f>
        <v>301.11173095703123</v>
      </c>
      <c r="BO26">
        <f t="shared" ref="BO26:BO36" si="104">(AP26+273.15)</f>
        <v>301.45109977722166</v>
      </c>
      <c r="BP26">
        <f t="shared" ref="BP26:BP36" si="105">(AZ26*BH26+BA26*BI26)*BJ26</f>
        <v>271.80739626838113</v>
      </c>
      <c r="BQ26">
        <f t="shared" ref="BQ26:BQ36" si="106">((BP26+0.00000010773*(BO26^4-BN26^4))-BM26*44100)/(AM26*51.4+0.00000043092*BN26^3)</f>
        <v>0.34105859117635112</v>
      </c>
      <c r="BR26">
        <f t="shared" ref="BR26:BR36" si="107">0.61365*EXP(17.502*AK26/(240.97+AK26))</f>
        <v>3.7863818022946996</v>
      </c>
      <c r="BS26">
        <f t="shared" ref="BS26:BS36" si="108">BR26*1000/BB26</f>
        <v>38.174545401778857</v>
      </c>
      <c r="BT26">
        <f t="shared" ref="BT26:BT36" si="109">(BS26-AV26)</f>
        <v>14.834919089522998</v>
      </c>
      <c r="BU26">
        <f t="shared" ref="BU26:BU36" si="110">IF(I26,AQ26,(AP26+AQ26)/2)</f>
        <v>28.131415367126465</v>
      </c>
      <c r="BV26">
        <f t="shared" ref="BV26:BV36" si="111">0.61365*EXP(17.502*BU26/(240.97+BU26))</f>
        <v>3.8240095328667318</v>
      </c>
      <c r="BW26">
        <f t="shared" ref="BW26:BW36" si="112">IF(BT26&lt;&gt;0,(1000-(BS26+AV26)/2)/BT26*BM26,0)</f>
        <v>0.28203482451079831</v>
      </c>
      <c r="BX26">
        <f t="shared" ref="BX26:BX36" si="113">AV26*BB26/1000</f>
        <v>2.3149649959411471</v>
      </c>
      <c r="BY26">
        <f t="shared" ref="BY26:BY36" si="114">(BV26-BX26)</f>
        <v>1.5090445369255847</v>
      </c>
      <c r="BZ26">
        <f t="shared" ref="BZ26:BZ36" si="115">1/(1.6/K26+1.37/AO26)</f>
        <v>0.17704442855715838</v>
      </c>
      <c r="CA26">
        <f t="shared" ref="CA26:CA36" si="116">L26*BB26*0.001</f>
        <v>24.165466695300609</v>
      </c>
      <c r="CB26">
        <f t="shared" ref="CB26:CB36" si="117">L26/AT26</f>
        <v>0.63563538264584274</v>
      </c>
      <c r="CC26">
        <f t="shared" ref="CC26:CC36" si="118">(1-BM26*BB26/BR26/K26)*100</f>
        <v>61.123313058581687</v>
      </c>
      <c r="CD26">
        <f t="shared" ref="CD26:CD36" si="119">(AT26-J26/(AO26/1.35))</f>
        <v>379.90143820886408</v>
      </c>
      <c r="CE26">
        <f t="shared" ref="CE26:CE36" si="120">J26*CC26/100/CD26</f>
        <v>3.760527225051729E-2</v>
      </c>
      <c r="CF26">
        <f t="shared" ref="CF26:CF36" si="121">(P26-O26)</f>
        <v>0</v>
      </c>
      <c r="CG26">
        <f t="shared" ref="CG26:CG36" si="122">AZ26*AA26</f>
        <v>1486.6146976956672</v>
      </c>
      <c r="CH26">
        <f t="shared" ref="CH26:CH36" si="123">(R26-Q26)</f>
        <v>0</v>
      </c>
      <c r="CI26" t="e">
        <f t="shared" ref="CI26:CI36" si="124">(R26-S26)/(R26-O26)</f>
        <v>#DIV/0!</v>
      </c>
      <c r="CJ26" t="e">
        <f t="shared" ref="CJ26:CJ36" si="125">(P26-R26)/(P26-O26)</f>
        <v>#DIV/0!</v>
      </c>
    </row>
    <row r="27" spans="1:88" x14ac:dyDescent="0.35">
      <c r="A27" t="s">
        <v>183</v>
      </c>
      <c r="B27" s="1">
        <v>25</v>
      </c>
      <c r="C27" s="1" t="s">
        <v>115</v>
      </c>
      <c r="D27" s="1" t="s">
        <v>0</v>
      </c>
      <c r="E27" s="1">
        <v>0</v>
      </c>
      <c r="F27" s="1" t="s">
        <v>91</v>
      </c>
      <c r="G27" s="1" t="s">
        <v>0</v>
      </c>
      <c r="H27" s="1">
        <v>6656.0000257063657</v>
      </c>
      <c r="I27" s="1">
        <v>0</v>
      </c>
      <c r="J27">
        <f t="shared" si="84"/>
        <v>3.4360427123590673</v>
      </c>
      <c r="K27">
        <f t="shared" si="85"/>
        <v>0.27650392749093117</v>
      </c>
      <c r="L27">
        <f t="shared" si="86"/>
        <v>172.14090639782108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t="e">
        <f t="shared" si="87"/>
        <v>#DIV/0!</v>
      </c>
      <c r="U27" t="e">
        <f t="shared" si="88"/>
        <v>#DIV/0!</v>
      </c>
      <c r="V27" t="e">
        <f t="shared" si="89"/>
        <v>#DIV/0!</v>
      </c>
      <c r="W27" s="1">
        <v>-1</v>
      </c>
      <c r="X27" s="1">
        <v>0.87</v>
      </c>
      <c r="Y27" s="1">
        <v>0.92</v>
      </c>
      <c r="Z27" s="1">
        <v>10.197747230529785</v>
      </c>
      <c r="AA27">
        <f t="shared" si="90"/>
        <v>0.87509887361526495</v>
      </c>
      <c r="AB27">
        <f t="shared" si="91"/>
        <v>2.9806369916826354E-3</v>
      </c>
      <c r="AC27" t="e">
        <f t="shared" si="92"/>
        <v>#DIV/0!</v>
      </c>
      <c r="AD27" t="e">
        <f t="shared" si="93"/>
        <v>#DIV/0!</v>
      </c>
      <c r="AE27" t="e">
        <f t="shared" si="94"/>
        <v>#DIV/0!</v>
      </c>
      <c r="AF27" s="1">
        <v>0</v>
      </c>
      <c r="AG27" s="1">
        <v>0.5</v>
      </c>
      <c r="AH27" t="e">
        <f t="shared" si="95"/>
        <v>#DIV/0!</v>
      </c>
      <c r="AI27">
        <f t="shared" si="96"/>
        <v>4.1437449381679121</v>
      </c>
      <c r="AJ27">
        <f t="shared" si="97"/>
        <v>1.4836992855689117</v>
      </c>
      <c r="AK27">
        <f t="shared" si="98"/>
        <v>27.967042922973633</v>
      </c>
      <c r="AL27" s="1">
        <v>2</v>
      </c>
      <c r="AM27">
        <f t="shared" si="99"/>
        <v>4.644859790802002</v>
      </c>
      <c r="AN27" s="1">
        <v>1</v>
      </c>
      <c r="AO27">
        <f t="shared" si="100"/>
        <v>9.2897195816040039</v>
      </c>
      <c r="AP27" s="1">
        <v>28.380929946899414</v>
      </c>
      <c r="AQ27" s="1">
        <v>27.967042922973633</v>
      </c>
      <c r="AR27" s="1">
        <v>27.942220687866211</v>
      </c>
      <c r="AS27" s="1">
        <v>199.90365600585938</v>
      </c>
      <c r="AT27" s="1">
        <v>197.06968688964844</v>
      </c>
      <c r="AU27" s="1">
        <v>20.529811859130859</v>
      </c>
      <c r="AV27" s="1">
        <v>23.227067947387695</v>
      </c>
      <c r="AW27" s="1">
        <v>52.483135223388672</v>
      </c>
      <c r="AX27" s="1">
        <v>59.379875183105469</v>
      </c>
      <c r="AY27" s="1">
        <v>300.11965942382813</v>
      </c>
      <c r="AZ27" s="1">
        <v>1700.70703125</v>
      </c>
      <c r="BA27" s="1">
        <v>1845.7532958984375</v>
      </c>
      <c r="BB27" s="1">
        <v>99.188392639160156</v>
      </c>
      <c r="BC27" s="1">
        <v>3.5239589214324951</v>
      </c>
      <c r="BD27" s="1">
        <v>-0.26140478253364563</v>
      </c>
      <c r="BE27" s="1">
        <v>1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si="101"/>
        <v>1.5005982971191405</v>
      </c>
      <c r="BM27">
        <f t="shared" si="102"/>
        <v>4.1437449381679118E-3</v>
      </c>
      <c r="BN27">
        <f t="shared" si="103"/>
        <v>301.11704292297361</v>
      </c>
      <c r="BO27">
        <f t="shared" si="104"/>
        <v>301.53092994689939</v>
      </c>
      <c r="BP27">
        <f t="shared" si="105"/>
        <v>272.11311891779769</v>
      </c>
      <c r="BQ27">
        <f t="shared" si="106"/>
        <v>0.37624489802688565</v>
      </c>
      <c r="BR27">
        <f t="shared" si="107"/>
        <v>3.7875548209908541</v>
      </c>
      <c r="BS27">
        <f t="shared" si="108"/>
        <v>38.185464248520397</v>
      </c>
      <c r="BT27">
        <f t="shared" si="109"/>
        <v>14.958396301132701</v>
      </c>
      <c r="BU27">
        <f t="shared" si="110"/>
        <v>28.173986434936523</v>
      </c>
      <c r="BV27">
        <f t="shared" si="111"/>
        <v>3.8335007499962179</v>
      </c>
      <c r="BW27">
        <f t="shared" si="112"/>
        <v>0.26851180585116158</v>
      </c>
      <c r="BX27">
        <f t="shared" si="113"/>
        <v>2.3038555354219423</v>
      </c>
      <c r="BY27">
        <f t="shared" si="114"/>
        <v>1.5296452145742756</v>
      </c>
      <c r="BZ27">
        <f t="shared" si="115"/>
        <v>0.16852007571179786</v>
      </c>
      <c r="CA27">
        <f t="shared" si="116"/>
        <v>17.074379813047997</v>
      </c>
      <c r="CB27">
        <f t="shared" si="117"/>
        <v>0.87350271426682413</v>
      </c>
      <c r="CC27">
        <f t="shared" si="118"/>
        <v>60.754159383791531</v>
      </c>
      <c r="CD27">
        <f t="shared" si="119"/>
        <v>196.57035452326889</v>
      </c>
      <c r="CE27">
        <f t="shared" si="120"/>
        <v>1.061980516352312E-2</v>
      </c>
      <c r="CF27">
        <f t="shared" si="121"/>
        <v>0</v>
      </c>
      <c r="CG27">
        <f t="shared" si="122"/>
        <v>1488.2868073964362</v>
      </c>
      <c r="CH27">
        <f t="shared" si="123"/>
        <v>0</v>
      </c>
      <c r="CI27" t="e">
        <f t="shared" si="124"/>
        <v>#DIV/0!</v>
      </c>
      <c r="CJ27" t="e">
        <f t="shared" si="125"/>
        <v>#DIV/0!</v>
      </c>
    </row>
    <row r="28" spans="1:88" x14ac:dyDescent="0.35">
      <c r="A28" t="s">
        <v>183</v>
      </c>
      <c r="B28" s="1">
        <v>26</v>
      </c>
      <c r="C28" s="1" t="s">
        <v>116</v>
      </c>
      <c r="D28" s="1" t="s">
        <v>0</v>
      </c>
      <c r="E28" s="1">
        <v>0</v>
      </c>
      <c r="F28" s="1" t="s">
        <v>91</v>
      </c>
      <c r="G28" s="1" t="s">
        <v>0</v>
      </c>
      <c r="H28" s="1">
        <v>6798.0000257063657</v>
      </c>
      <c r="I28" s="1">
        <v>0</v>
      </c>
      <c r="J28">
        <f t="shared" si="84"/>
        <v>-7.8346605161073981</v>
      </c>
      <c r="K28">
        <f t="shared" si="85"/>
        <v>0.26834839138204314</v>
      </c>
      <c r="L28">
        <f t="shared" si="86"/>
        <v>101.12580847227221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t="e">
        <f t="shared" si="87"/>
        <v>#DIV/0!</v>
      </c>
      <c r="U28" t="e">
        <f t="shared" si="88"/>
        <v>#DIV/0!</v>
      </c>
      <c r="V28" t="e">
        <f t="shared" si="89"/>
        <v>#DIV/0!</v>
      </c>
      <c r="W28" s="1">
        <v>-1</v>
      </c>
      <c r="X28" s="1">
        <v>0.87</v>
      </c>
      <c r="Y28" s="1">
        <v>0.92</v>
      </c>
      <c r="Z28" s="1">
        <v>10.197747230529785</v>
      </c>
      <c r="AA28">
        <f t="shared" si="90"/>
        <v>0.87509887361526495</v>
      </c>
      <c r="AB28">
        <f t="shared" si="91"/>
        <v>-4.5922176167460475E-3</v>
      </c>
      <c r="AC28" t="e">
        <f t="shared" si="92"/>
        <v>#DIV/0!</v>
      </c>
      <c r="AD28" t="e">
        <f t="shared" si="93"/>
        <v>#DIV/0!</v>
      </c>
      <c r="AE28" t="e">
        <f t="shared" si="94"/>
        <v>#DIV/0!</v>
      </c>
      <c r="AF28" s="1">
        <v>0</v>
      </c>
      <c r="AG28" s="1">
        <v>0.5</v>
      </c>
      <c r="AH28" t="e">
        <f t="shared" si="95"/>
        <v>#DIV/0!</v>
      </c>
      <c r="AI28">
        <f t="shared" si="96"/>
        <v>4.0441688486052509</v>
      </c>
      <c r="AJ28">
        <f t="shared" si="97"/>
        <v>1.4908288052794751</v>
      </c>
      <c r="AK28">
        <f t="shared" si="98"/>
        <v>27.973052978515625</v>
      </c>
      <c r="AL28" s="1">
        <v>2</v>
      </c>
      <c r="AM28">
        <f t="shared" si="99"/>
        <v>4.644859790802002</v>
      </c>
      <c r="AN28" s="1">
        <v>1</v>
      </c>
      <c r="AO28">
        <f t="shared" si="100"/>
        <v>9.2897195816040039</v>
      </c>
      <c r="AP28" s="1">
        <v>28.395349502563477</v>
      </c>
      <c r="AQ28" s="1">
        <v>27.973052978515625</v>
      </c>
      <c r="AR28" s="1">
        <v>27.943687438964844</v>
      </c>
      <c r="AS28" s="1">
        <v>50.115753173828125</v>
      </c>
      <c r="AT28" s="1">
        <v>55.188236236572266</v>
      </c>
      <c r="AU28" s="1">
        <v>20.535688400268555</v>
      </c>
      <c r="AV28" s="1">
        <v>23.168386459350586</v>
      </c>
      <c r="AW28" s="1">
        <v>52.454513549804688</v>
      </c>
      <c r="AX28" s="1">
        <v>59.179931640625</v>
      </c>
      <c r="AY28" s="1">
        <v>300.10824584960938</v>
      </c>
      <c r="AZ28" s="1">
        <v>1700.73779296875</v>
      </c>
      <c r="BA28" s="1">
        <v>1894.2265625</v>
      </c>
      <c r="BB28" s="1">
        <v>99.189193725585938</v>
      </c>
      <c r="BC28" s="1">
        <v>2.8763210773468018</v>
      </c>
      <c r="BD28" s="1">
        <v>-0.25806471705436707</v>
      </c>
      <c r="BE28" s="1">
        <v>1</v>
      </c>
      <c r="BF28" s="1">
        <v>-1.355140209197998</v>
      </c>
      <c r="BG28" s="1">
        <v>7.355140209197998</v>
      </c>
      <c r="BH28" s="1">
        <v>1</v>
      </c>
      <c r="BI28" s="1">
        <v>0</v>
      </c>
      <c r="BJ28" s="1">
        <v>0.15999999642372131</v>
      </c>
      <c r="BK28" s="1">
        <v>111115</v>
      </c>
      <c r="BL28">
        <f t="shared" si="101"/>
        <v>1.5005412292480469</v>
      </c>
      <c r="BM28">
        <f t="shared" si="102"/>
        <v>4.0441688486052511E-3</v>
      </c>
      <c r="BN28">
        <f t="shared" si="103"/>
        <v>301.1230529785156</v>
      </c>
      <c r="BO28">
        <f t="shared" si="104"/>
        <v>301.54534950256345</v>
      </c>
      <c r="BP28">
        <f t="shared" si="105"/>
        <v>272.11804079268768</v>
      </c>
      <c r="BQ28">
        <f t="shared" si="106"/>
        <v>0.3941906131791198</v>
      </c>
      <c r="BR28">
        <f t="shared" si="107"/>
        <v>3.7888823781052423</v>
      </c>
      <c r="BS28">
        <f t="shared" si="108"/>
        <v>38.198539939617405</v>
      </c>
      <c r="BT28">
        <f t="shared" si="109"/>
        <v>15.030153480266819</v>
      </c>
      <c r="BU28">
        <f t="shared" si="110"/>
        <v>28.184201240539551</v>
      </c>
      <c r="BV28">
        <f t="shared" si="111"/>
        <v>3.8357811950621512</v>
      </c>
      <c r="BW28">
        <f t="shared" si="112"/>
        <v>0.26081435214306153</v>
      </c>
      <c r="BX28">
        <f t="shared" si="113"/>
        <v>2.2980535728257672</v>
      </c>
      <c r="BY28">
        <f t="shared" si="114"/>
        <v>1.537727622236384</v>
      </c>
      <c r="BZ28">
        <f t="shared" si="115"/>
        <v>0.1636695183285917</v>
      </c>
      <c r="CA28">
        <f t="shared" si="116"/>
        <v>10.030587407212709</v>
      </c>
      <c r="CB28">
        <f t="shared" si="117"/>
        <v>1.8323797854090131</v>
      </c>
      <c r="CC28">
        <f t="shared" si="118"/>
        <v>60.546683168851679</v>
      </c>
      <c r="CD28">
        <f t="shared" si="119"/>
        <v>56.326784241583063</v>
      </c>
      <c r="CE28">
        <f t="shared" si="120"/>
        <v>-8.4216188513398196E-2</v>
      </c>
      <c r="CF28">
        <f t="shared" si="121"/>
        <v>0</v>
      </c>
      <c r="CG28">
        <f t="shared" si="122"/>
        <v>1488.3137269418648</v>
      </c>
      <c r="CH28">
        <f t="shared" si="123"/>
        <v>0</v>
      </c>
      <c r="CI28" t="e">
        <f t="shared" si="124"/>
        <v>#DIV/0!</v>
      </c>
      <c r="CJ28" t="e">
        <f t="shared" si="125"/>
        <v>#DIV/0!</v>
      </c>
    </row>
    <row r="29" spans="1:88" x14ac:dyDescent="0.35">
      <c r="A29" t="s">
        <v>183</v>
      </c>
      <c r="B29" s="1">
        <v>27</v>
      </c>
      <c r="C29" s="1" t="s">
        <v>117</v>
      </c>
      <c r="D29" s="1" t="s">
        <v>0</v>
      </c>
      <c r="E29" s="1">
        <v>0</v>
      </c>
      <c r="F29" s="1" t="s">
        <v>91</v>
      </c>
      <c r="G29" s="1" t="s">
        <v>0</v>
      </c>
      <c r="H29" s="1">
        <v>6940.0000257063657</v>
      </c>
      <c r="I29" s="1">
        <v>0</v>
      </c>
      <c r="J29">
        <f t="shared" si="84"/>
        <v>-1.9220816997539873</v>
      </c>
      <c r="K29">
        <f t="shared" si="85"/>
        <v>0.27067495063340413</v>
      </c>
      <c r="L29">
        <f t="shared" si="86"/>
        <v>110.13138565135608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t="e">
        <f t="shared" si="87"/>
        <v>#DIV/0!</v>
      </c>
      <c r="U29" t="e">
        <f t="shared" si="88"/>
        <v>#DIV/0!</v>
      </c>
      <c r="V29" t="e">
        <f t="shared" si="89"/>
        <v>#DIV/0!</v>
      </c>
      <c r="W29" s="1">
        <v>-1</v>
      </c>
      <c r="X29" s="1">
        <v>0.87</v>
      </c>
      <c r="Y29" s="1">
        <v>0.92</v>
      </c>
      <c r="Z29" s="1">
        <v>10.197747230529785</v>
      </c>
      <c r="AA29">
        <f t="shared" si="90"/>
        <v>0.87509887361526495</v>
      </c>
      <c r="AB29">
        <f t="shared" si="91"/>
        <v>-6.1966246368553538E-4</v>
      </c>
      <c r="AC29" t="e">
        <f t="shared" si="92"/>
        <v>#DIV/0!</v>
      </c>
      <c r="AD29" t="e">
        <f t="shared" si="93"/>
        <v>#DIV/0!</v>
      </c>
      <c r="AE29" t="e">
        <f t="shared" si="94"/>
        <v>#DIV/0!</v>
      </c>
      <c r="AF29" s="1">
        <v>0</v>
      </c>
      <c r="AG29" s="1">
        <v>0.5</v>
      </c>
      <c r="AH29" t="e">
        <f t="shared" si="95"/>
        <v>#DIV/0!</v>
      </c>
      <c r="AI29">
        <f t="shared" si="96"/>
        <v>4.047562088932521</v>
      </c>
      <c r="AJ29">
        <f t="shared" si="97"/>
        <v>1.4795015265392215</v>
      </c>
      <c r="AK29">
        <f t="shared" si="98"/>
        <v>27.970352172851563</v>
      </c>
      <c r="AL29" s="1">
        <v>2</v>
      </c>
      <c r="AM29">
        <f t="shared" si="99"/>
        <v>4.644859790802002</v>
      </c>
      <c r="AN29" s="1">
        <v>1</v>
      </c>
      <c r="AO29">
        <f t="shared" si="100"/>
        <v>9.2897195816040039</v>
      </c>
      <c r="AP29" s="1">
        <v>28.424144744873047</v>
      </c>
      <c r="AQ29" s="1">
        <v>27.970352172851563</v>
      </c>
      <c r="AR29" s="1">
        <v>27.941984176635742</v>
      </c>
      <c r="AS29" s="1">
        <v>100.06763458251953</v>
      </c>
      <c r="AT29" s="1">
        <v>101.07589721679688</v>
      </c>
      <c r="AU29" s="1">
        <v>20.642547607421875</v>
      </c>
      <c r="AV29" s="1">
        <v>23.277107238769531</v>
      </c>
      <c r="AW29" s="1">
        <v>52.637607574462891</v>
      </c>
      <c r="AX29" s="1">
        <v>59.354763031005859</v>
      </c>
      <c r="AY29" s="1">
        <v>300.11441040039063</v>
      </c>
      <c r="AZ29" s="1">
        <v>1700.4234619140625</v>
      </c>
      <c r="BA29" s="1">
        <v>1707.3001708984375</v>
      </c>
      <c r="BB29" s="1">
        <v>99.186904907226563</v>
      </c>
      <c r="BC29" s="1">
        <v>3.151080846786499</v>
      </c>
      <c r="BD29" s="1">
        <v>-0.25384041666984558</v>
      </c>
      <c r="BE29" s="1">
        <v>1</v>
      </c>
      <c r="BF29" s="1">
        <v>-1.355140209197998</v>
      </c>
      <c r="BG29" s="1">
        <v>7.355140209197998</v>
      </c>
      <c r="BH29" s="1">
        <v>1</v>
      </c>
      <c r="BI29" s="1">
        <v>0</v>
      </c>
      <c r="BJ29" s="1">
        <v>0.15999999642372131</v>
      </c>
      <c r="BK29" s="1">
        <v>111115</v>
      </c>
      <c r="BL29">
        <f t="shared" si="101"/>
        <v>1.500572052001953</v>
      </c>
      <c r="BM29">
        <f t="shared" si="102"/>
        <v>4.0475620889325213E-3</v>
      </c>
      <c r="BN29">
        <f t="shared" si="103"/>
        <v>301.12035217285154</v>
      </c>
      <c r="BO29">
        <f t="shared" si="104"/>
        <v>301.57414474487302</v>
      </c>
      <c r="BP29">
        <f t="shared" si="105"/>
        <v>272.06774782506182</v>
      </c>
      <c r="BQ29">
        <f t="shared" si="106"/>
        <v>0.39487819850835232</v>
      </c>
      <c r="BR29">
        <f t="shared" si="107"/>
        <v>3.7882857487463699</v>
      </c>
      <c r="BS29">
        <f t="shared" si="108"/>
        <v>38.193406199031045</v>
      </c>
      <c r="BT29">
        <f t="shared" si="109"/>
        <v>14.916298960261514</v>
      </c>
      <c r="BU29">
        <f t="shared" si="110"/>
        <v>28.197248458862305</v>
      </c>
      <c r="BV29">
        <f t="shared" si="111"/>
        <v>3.8386956944922863</v>
      </c>
      <c r="BW29">
        <f t="shared" si="112"/>
        <v>0.26301157140220732</v>
      </c>
      <c r="BX29">
        <f t="shared" si="113"/>
        <v>2.3087842222071484</v>
      </c>
      <c r="BY29">
        <f t="shared" si="114"/>
        <v>1.5299114722851379</v>
      </c>
      <c r="BZ29">
        <f t="shared" si="115"/>
        <v>0.16505397969788821</v>
      </c>
      <c r="CA29">
        <f t="shared" si="116"/>
        <v>10.923591275902153</v>
      </c>
      <c r="CB29">
        <f t="shared" si="117"/>
        <v>1.0895909775120389</v>
      </c>
      <c r="CC29">
        <f t="shared" si="118"/>
        <v>60.847719676330073</v>
      </c>
      <c r="CD29">
        <f t="shared" si="119"/>
        <v>101.35521784341798</v>
      </c>
      <c r="CE29">
        <f t="shared" si="120"/>
        <v>-1.1539049587196924E-2</v>
      </c>
      <c r="CF29">
        <f t="shared" si="121"/>
        <v>0</v>
      </c>
      <c r="CG29">
        <f t="shared" si="122"/>
        <v>1488.0386561899654</v>
      </c>
      <c r="CH29">
        <f t="shared" si="123"/>
        <v>0</v>
      </c>
      <c r="CI29" t="e">
        <f t="shared" si="124"/>
        <v>#DIV/0!</v>
      </c>
      <c r="CJ29" t="e">
        <f t="shared" si="125"/>
        <v>#DIV/0!</v>
      </c>
    </row>
    <row r="30" spans="1:88" x14ac:dyDescent="0.35">
      <c r="A30" t="s">
        <v>183</v>
      </c>
      <c r="B30" s="1">
        <v>28</v>
      </c>
      <c r="C30" s="1" t="s">
        <v>118</v>
      </c>
      <c r="D30" s="1" t="s">
        <v>0</v>
      </c>
      <c r="E30" s="1">
        <v>0</v>
      </c>
      <c r="F30" s="1" t="s">
        <v>91</v>
      </c>
      <c r="G30" s="1" t="s">
        <v>0</v>
      </c>
      <c r="H30" s="1">
        <v>7094.0000257063657</v>
      </c>
      <c r="I30" s="1">
        <v>0</v>
      </c>
      <c r="J30">
        <f t="shared" si="84"/>
        <v>12.247891290632706</v>
      </c>
      <c r="K30">
        <f t="shared" si="85"/>
        <v>0.27373394644541127</v>
      </c>
      <c r="L30">
        <f t="shared" si="86"/>
        <v>211.33151155880793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t="e">
        <f t="shared" si="87"/>
        <v>#DIV/0!</v>
      </c>
      <c r="U30" t="e">
        <f t="shared" si="88"/>
        <v>#DIV/0!</v>
      </c>
      <c r="V30" t="e">
        <f t="shared" si="89"/>
        <v>#DIV/0!</v>
      </c>
      <c r="W30" s="1">
        <v>-1</v>
      </c>
      <c r="X30" s="1">
        <v>0.87</v>
      </c>
      <c r="Y30" s="1">
        <v>0.92</v>
      </c>
      <c r="Z30" s="1">
        <v>10.197747230529785</v>
      </c>
      <c r="AA30">
        <f t="shared" si="90"/>
        <v>0.87509887361526495</v>
      </c>
      <c r="AB30">
        <f t="shared" si="91"/>
        <v>8.9019826884615943E-3</v>
      </c>
      <c r="AC30" t="e">
        <f t="shared" si="92"/>
        <v>#DIV/0!</v>
      </c>
      <c r="AD30" t="e">
        <f t="shared" si="93"/>
        <v>#DIV/0!</v>
      </c>
      <c r="AE30" t="e">
        <f t="shared" si="94"/>
        <v>#DIV/0!</v>
      </c>
      <c r="AF30" s="1">
        <v>0</v>
      </c>
      <c r="AG30" s="1">
        <v>0.5</v>
      </c>
      <c r="AH30" t="e">
        <f t="shared" si="95"/>
        <v>#DIV/0!</v>
      </c>
      <c r="AI30">
        <f t="shared" si="96"/>
        <v>4.0564501189582396</v>
      </c>
      <c r="AJ30">
        <f t="shared" si="97"/>
        <v>1.4665049697415258</v>
      </c>
      <c r="AK30">
        <f t="shared" si="98"/>
        <v>27.968013763427734</v>
      </c>
      <c r="AL30" s="1">
        <v>2</v>
      </c>
      <c r="AM30">
        <f t="shared" si="99"/>
        <v>4.644859790802002</v>
      </c>
      <c r="AN30" s="1">
        <v>1</v>
      </c>
      <c r="AO30">
        <f t="shared" si="100"/>
        <v>9.2897195816040039</v>
      </c>
      <c r="AP30" s="1">
        <v>28.427085876464844</v>
      </c>
      <c r="AQ30" s="1">
        <v>27.968013763427734</v>
      </c>
      <c r="AR30" s="1">
        <v>27.937908172607422</v>
      </c>
      <c r="AS30" s="1">
        <v>299.77947998046875</v>
      </c>
      <c r="AT30" s="1">
        <v>290.83123779296875</v>
      </c>
      <c r="AU30" s="1">
        <v>20.763784408569336</v>
      </c>
      <c r="AV30" s="1">
        <v>23.403757095336914</v>
      </c>
      <c r="AW30" s="1">
        <v>52.935478210449219</v>
      </c>
      <c r="AX30" s="1">
        <v>59.665443420410156</v>
      </c>
      <c r="AY30" s="1">
        <v>300.1177978515625</v>
      </c>
      <c r="AZ30" s="1">
        <v>1700.602783203125</v>
      </c>
      <c r="BA30" s="1">
        <v>1770.0299072265625</v>
      </c>
      <c r="BB30" s="1">
        <v>99.183403015136719</v>
      </c>
      <c r="BC30" s="1">
        <v>4.0011997222900391</v>
      </c>
      <c r="BD30" s="1">
        <v>-0.27406385540962219</v>
      </c>
      <c r="BE30" s="1">
        <v>1</v>
      </c>
      <c r="BF30" s="1">
        <v>-1.355140209197998</v>
      </c>
      <c r="BG30" s="1">
        <v>7.355140209197998</v>
      </c>
      <c r="BH30" s="1">
        <v>1</v>
      </c>
      <c r="BI30" s="1">
        <v>0</v>
      </c>
      <c r="BJ30" s="1">
        <v>0.15999999642372131</v>
      </c>
      <c r="BK30" s="1">
        <v>111115</v>
      </c>
      <c r="BL30">
        <f t="shared" si="101"/>
        <v>1.5005889892578121</v>
      </c>
      <c r="BM30">
        <f t="shared" si="102"/>
        <v>4.0564501189582396E-3</v>
      </c>
      <c r="BN30">
        <f t="shared" si="103"/>
        <v>301.11801376342771</v>
      </c>
      <c r="BO30">
        <f t="shared" si="104"/>
        <v>301.57708587646482</v>
      </c>
      <c r="BP30">
        <f t="shared" si="105"/>
        <v>272.09643923067051</v>
      </c>
      <c r="BQ30">
        <f t="shared" si="106"/>
        <v>0.39367710159532388</v>
      </c>
      <c r="BR30">
        <f t="shared" si="107"/>
        <v>3.7877692417966924</v>
      </c>
      <c r="BS30">
        <f t="shared" si="108"/>
        <v>38.189547108185309</v>
      </c>
      <c r="BT30">
        <f t="shared" si="109"/>
        <v>14.785790012848395</v>
      </c>
      <c r="BU30">
        <f t="shared" si="110"/>
        <v>28.197549819946289</v>
      </c>
      <c r="BV30">
        <f t="shared" si="111"/>
        <v>3.8387630356231415</v>
      </c>
      <c r="BW30">
        <f t="shared" si="112"/>
        <v>0.26589888213346474</v>
      </c>
      <c r="BX30">
        <f t="shared" si="113"/>
        <v>2.3212642720551666</v>
      </c>
      <c r="BY30">
        <f t="shared" si="114"/>
        <v>1.5174987635679749</v>
      </c>
      <c r="BZ30">
        <f t="shared" si="115"/>
        <v>0.16687340939677817</v>
      </c>
      <c r="CA30">
        <f t="shared" si="116"/>
        <v>20.960578480735272</v>
      </c>
      <c r="CB30">
        <f t="shared" si="117"/>
        <v>0.7266465361923965</v>
      </c>
      <c r="CC30">
        <f t="shared" si="118"/>
        <v>61.196314756133994</v>
      </c>
      <c r="CD30">
        <f t="shared" si="119"/>
        <v>289.05135056417691</v>
      </c>
      <c r="CE30">
        <f t="shared" si="120"/>
        <v>2.5930541720615732E-2</v>
      </c>
      <c r="CF30">
        <f t="shared" si="121"/>
        <v>0</v>
      </c>
      <c r="CG30">
        <f t="shared" si="122"/>
        <v>1488.1955800480393</v>
      </c>
      <c r="CH30">
        <f t="shared" si="123"/>
        <v>0</v>
      </c>
      <c r="CI30" t="e">
        <f t="shared" si="124"/>
        <v>#DIV/0!</v>
      </c>
      <c r="CJ30" t="e">
        <f t="shared" si="125"/>
        <v>#DIV/0!</v>
      </c>
    </row>
    <row r="31" spans="1:88" x14ac:dyDescent="0.35">
      <c r="A31" t="s">
        <v>183</v>
      </c>
      <c r="B31" s="1">
        <v>29</v>
      </c>
      <c r="C31" s="1" t="s">
        <v>119</v>
      </c>
      <c r="D31" s="1" t="s">
        <v>0</v>
      </c>
      <c r="E31" s="1">
        <v>0</v>
      </c>
      <c r="F31" s="1" t="s">
        <v>91</v>
      </c>
      <c r="G31" s="1" t="s">
        <v>0</v>
      </c>
      <c r="H31" s="1">
        <v>7236.0000257063657</v>
      </c>
      <c r="I31" s="1">
        <v>0</v>
      </c>
      <c r="J31">
        <f t="shared" si="84"/>
        <v>17.854874994335439</v>
      </c>
      <c r="K31">
        <f t="shared" si="85"/>
        <v>0.2824749704829364</v>
      </c>
      <c r="L31">
        <f t="shared" si="86"/>
        <v>275.33011977867795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t="e">
        <f t="shared" si="87"/>
        <v>#DIV/0!</v>
      </c>
      <c r="U31" t="e">
        <f t="shared" si="88"/>
        <v>#DIV/0!</v>
      </c>
      <c r="V31" t="e">
        <f t="shared" si="89"/>
        <v>#DIV/0!</v>
      </c>
      <c r="W31" s="1">
        <v>-1</v>
      </c>
      <c r="X31" s="1">
        <v>0.87</v>
      </c>
      <c r="Y31" s="1">
        <v>0.92</v>
      </c>
      <c r="Z31" s="1">
        <v>10.197747230529785</v>
      </c>
      <c r="AA31">
        <f t="shared" si="90"/>
        <v>0.87509887361526495</v>
      </c>
      <c r="AB31">
        <f t="shared" si="91"/>
        <v>1.2675874395690805E-2</v>
      </c>
      <c r="AC31" t="e">
        <f t="shared" si="92"/>
        <v>#DIV/0!</v>
      </c>
      <c r="AD31" t="e">
        <f t="shared" si="93"/>
        <v>#DIV/0!</v>
      </c>
      <c r="AE31" t="e">
        <f t="shared" si="94"/>
        <v>#DIV/0!</v>
      </c>
      <c r="AF31" s="1">
        <v>0</v>
      </c>
      <c r="AG31" s="1">
        <v>0.5</v>
      </c>
      <c r="AH31" t="e">
        <f t="shared" si="95"/>
        <v>#DIV/0!</v>
      </c>
      <c r="AI31">
        <f t="shared" si="96"/>
        <v>4.1292575889700087</v>
      </c>
      <c r="AJ31">
        <f t="shared" si="97"/>
        <v>1.4477282129582996</v>
      </c>
      <c r="AK31">
        <f t="shared" si="98"/>
        <v>27.974506378173828</v>
      </c>
      <c r="AL31" s="1">
        <v>2</v>
      </c>
      <c r="AM31">
        <f t="shared" si="99"/>
        <v>4.644859790802002</v>
      </c>
      <c r="AN31" s="1">
        <v>1</v>
      </c>
      <c r="AO31">
        <f t="shared" si="100"/>
        <v>9.2897195816040039</v>
      </c>
      <c r="AP31" s="1">
        <v>28.529241561889648</v>
      </c>
      <c r="AQ31" s="1">
        <v>27.974506378173828</v>
      </c>
      <c r="AR31" s="1">
        <v>27.936309814453125</v>
      </c>
      <c r="AS31" s="1">
        <v>400.00860595703125</v>
      </c>
      <c r="AT31" s="1">
        <v>387.04501342773438</v>
      </c>
      <c r="AU31" s="1">
        <v>20.921741485595703</v>
      </c>
      <c r="AV31" s="1">
        <v>23.608526229858398</v>
      </c>
      <c r="AW31" s="1">
        <v>53.019618988037109</v>
      </c>
      <c r="AX31" s="1">
        <v>59.82977294921875</v>
      </c>
      <c r="AY31" s="1">
        <v>300.11871337890625</v>
      </c>
      <c r="AZ31" s="1">
        <v>1699.763916015625</v>
      </c>
      <c r="BA31" s="1">
        <v>1882.48876953125</v>
      </c>
      <c r="BB31" s="1">
        <v>99.179222106933594</v>
      </c>
      <c r="BC31" s="1">
        <v>4.1545352935791016</v>
      </c>
      <c r="BD31" s="1">
        <v>-0.28704041242599487</v>
      </c>
      <c r="BE31" s="1">
        <v>1</v>
      </c>
      <c r="BF31" s="1">
        <v>-1.355140209197998</v>
      </c>
      <c r="BG31" s="1">
        <v>7.355140209197998</v>
      </c>
      <c r="BH31" s="1">
        <v>1</v>
      </c>
      <c r="BI31" s="1">
        <v>0</v>
      </c>
      <c r="BJ31" s="1">
        <v>0.15999999642372131</v>
      </c>
      <c r="BK31" s="1">
        <v>111115</v>
      </c>
      <c r="BL31">
        <f t="shared" si="101"/>
        <v>1.5005935668945312</v>
      </c>
      <c r="BM31">
        <f t="shared" si="102"/>
        <v>4.1292575889700089E-3</v>
      </c>
      <c r="BN31">
        <f t="shared" si="103"/>
        <v>301.12450637817381</v>
      </c>
      <c r="BO31">
        <f t="shared" si="104"/>
        <v>301.67924156188963</v>
      </c>
      <c r="BP31">
        <f t="shared" si="105"/>
        <v>271.96222048367054</v>
      </c>
      <c r="BQ31">
        <f t="shared" si="106"/>
        <v>0.38484041205575298</v>
      </c>
      <c r="BR31">
        <f t="shared" si="107"/>
        <v>3.789203479526793</v>
      </c>
      <c r="BS31">
        <f t="shared" si="108"/>
        <v>38.205618062232119</v>
      </c>
      <c r="BT31">
        <f t="shared" si="109"/>
        <v>14.597091832373721</v>
      </c>
      <c r="BU31">
        <f t="shared" si="110"/>
        <v>28.251873970031738</v>
      </c>
      <c r="BV31">
        <f t="shared" si="111"/>
        <v>3.8509189764400071</v>
      </c>
      <c r="BW31">
        <f t="shared" si="112"/>
        <v>0.27413914858596722</v>
      </c>
      <c r="BX31">
        <f t="shared" si="113"/>
        <v>2.3414752665684935</v>
      </c>
      <c r="BY31">
        <f t="shared" si="114"/>
        <v>1.5094437098715137</v>
      </c>
      <c r="BZ31">
        <f t="shared" si="115"/>
        <v>0.17206688507881507</v>
      </c>
      <c r="CA31">
        <f t="shared" si="116"/>
        <v>27.307027102258129</v>
      </c>
      <c r="CB31">
        <f t="shared" si="117"/>
        <v>0.71136459643365269</v>
      </c>
      <c r="CC31">
        <f t="shared" si="118"/>
        <v>61.738254916224491</v>
      </c>
      <c r="CD31">
        <f t="shared" si="119"/>
        <v>384.45030849282062</v>
      </c>
      <c r="CE31">
        <f t="shared" si="120"/>
        <v>2.8672855751348394E-2</v>
      </c>
      <c r="CF31">
        <f t="shared" si="121"/>
        <v>0</v>
      </c>
      <c r="CG31">
        <f t="shared" si="122"/>
        <v>1487.4614883171453</v>
      </c>
      <c r="CH31">
        <f t="shared" si="123"/>
        <v>0</v>
      </c>
      <c r="CI31" t="e">
        <f t="shared" si="124"/>
        <v>#DIV/0!</v>
      </c>
      <c r="CJ31" t="e">
        <f t="shared" si="125"/>
        <v>#DIV/0!</v>
      </c>
    </row>
    <row r="32" spans="1:88" x14ac:dyDescent="0.35">
      <c r="A32" t="s">
        <v>183</v>
      </c>
      <c r="B32" s="1">
        <v>30</v>
      </c>
      <c r="C32" s="1" t="s">
        <v>120</v>
      </c>
      <c r="D32" s="1" t="s">
        <v>0</v>
      </c>
      <c r="E32" s="1">
        <v>0</v>
      </c>
      <c r="F32" s="1" t="s">
        <v>91</v>
      </c>
      <c r="G32" s="1" t="s">
        <v>0</v>
      </c>
      <c r="H32" s="1">
        <v>7381.0000257063657</v>
      </c>
      <c r="I32" s="1">
        <v>0</v>
      </c>
      <c r="J32">
        <f t="shared" si="84"/>
        <v>32.851785015757223</v>
      </c>
      <c r="K32">
        <f t="shared" si="85"/>
        <v>0.28631867452021986</v>
      </c>
      <c r="L32">
        <f t="shared" si="86"/>
        <v>474.36112177257121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t="e">
        <f t="shared" si="87"/>
        <v>#DIV/0!</v>
      </c>
      <c r="U32" t="e">
        <f t="shared" si="88"/>
        <v>#DIV/0!</v>
      </c>
      <c r="V32" t="e">
        <f t="shared" si="89"/>
        <v>#DIV/0!</v>
      </c>
      <c r="W32" s="1">
        <v>-1</v>
      </c>
      <c r="X32" s="1">
        <v>0.87</v>
      </c>
      <c r="Y32" s="1">
        <v>0.92</v>
      </c>
      <c r="Z32" s="1">
        <v>10.197747230529785</v>
      </c>
      <c r="AA32">
        <f t="shared" si="90"/>
        <v>0.87509887361526495</v>
      </c>
      <c r="AB32">
        <f t="shared" si="91"/>
        <v>2.2763089189072445E-2</v>
      </c>
      <c r="AC32" t="e">
        <f t="shared" si="92"/>
        <v>#DIV/0!</v>
      </c>
      <c r="AD32" t="e">
        <f t="shared" si="93"/>
        <v>#DIV/0!</v>
      </c>
      <c r="AE32" t="e">
        <f t="shared" si="94"/>
        <v>#DIV/0!</v>
      </c>
      <c r="AF32" s="1">
        <v>0</v>
      </c>
      <c r="AG32" s="1">
        <v>0.5</v>
      </c>
      <c r="AH32" t="e">
        <f t="shared" si="95"/>
        <v>#DIV/0!</v>
      </c>
      <c r="AI32">
        <f t="shared" si="96"/>
        <v>4.1411982054461234</v>
      </c>
      <c r="AJ32">
        <f t="shared" si="97"/>
        <v>1.432837699874923</v>
      </c>
      <c r="AK32">
        <f t="shared" si="98"/>
        <v>27.987163543701172</v>
      </c>
      <c r="AL32" s="1">
        <v>2</v>
      </c>
      <c r="AM32">
        <f t="shared" si="99"/>
        <v>4.644859790802002</v>
      </c>
      <c r="AN32" s="1">
        <v>1</v>
      </c>
      <c r="AO32">
        <f t="shared" si="100"/>
        <v>9.2897195816040039</v>
      </c>
      <c r="AP32" s="1">
        <v>28.549850463867188</v>
      </c>
      <c r="AQ32" s="1">
        <v>27.987163543701172</v>
      </c>
      <c r="AR32" s="1">
        <v>27.940008163452148</v>
      </c>
      <c r="AS32" s="1">
        <v>700.215087890625</v>
      </c>
      <c r="AT32" s="1">
        <v>676.4549560546875</v>
      </c>
      <c r="AU32" s="1">
        <v>21.09284782409668</v>
      </c>
      <c r="AV32" s="1">
        <v>23.786998748779297</v>
      </c>
      <c r="AW32" s="1">
        <v>53.389205932617188</v>
      </c>
      <c r="AX32" s="1">
        <v>60.209495544433594</v>
      </c>
      <c r="AY32" s="1">
        <v>300.1087646484375</v>
      </c>
      <c r="AZ32" s="1">
        <v>1699.3907470703125</v>
      </c>
      <c r="BA32" s="1">
        <v>1996.3720703125</v>
      </c>
      <c r="BB32" s="1">
        <v>99.178680419921875</v>
      </c>
      <c r="BC32" s="1">
        <v>4.3400087356567383</v>
      </c>
      <c r="BD32" s="1">
        <v>-0.30255621671676636</v>
      </c>
      <c r="BE32" s="1">
        <v>1</v>
      </c>
      <c r="BF32" s="1">
        <v>-1.355140209197998</v>
      </c>
      <c r="BG32" s="1">
        <v>7.355140209197998</v>
      </c>
      <c r="BH32" s="1">
        <v>1</v>
      </c>
      <c r="BI32" s="1">
        <v>0</v>
      </c>
      <c r="BJ32" s="1">
        <v>0.15999999642372131</v>
      </c>
      <c r="BK32" s="1">
        <v>111115</v>
      </c>
      <c r="BL32">
        <f t="shared" si="101"/>
        <v>1.5005438232421875</v>
      </c>
      <c r="BM32">
        <f t="shared" si="102"/>
        <v>4.1411982054461232E-3</v>
      </c>
      <c r="BN32">
        <f t="shared" si="103"/>
        <v>301.13716354370115</v>
      </c>
      <c r="BO32">
        <f t="shared" si="104"/>
        <v>301.69985046386716</v>
      </c>
      <c r="BP32">
        <f t="shared" si="105"/>
        <v>271.90251345375509</v>
      </c>
      <c r="BQ32">
        <f t="shared" si="106"/>
        <v>0.38287668680482062</v>
      </c>
      <c r="BR32">
        <f t="shared" si="107"/>
        <v>3.7920008469291866</v>
      </c>
      <c r="BS32">
        <f t="shared" si="108"/>
        <v>38.234032060861068</v>
      </c>
      <c r="BT32">
        <f t="shared" si="109"/>
        <v>14.447033312081771</v>
      </c>
      <c r="BU32">
        <f t="shared" si="110"/>
        <v>28.26850700378418</v>
      </c>
      <c r="BV32">
        <f t="shared" si="111"/>
        <v>3.8546476053047867</v>
      </c>
      <c r="BW32">
        <f t="shared" si="112"/>
        <v>0.27775789174279231</v>
      </c>
      <c r="BX32">
        <f t="shared" si="113"/>
        <v>2.3591631470542636</v>
      </c>
      <c r="BY32">
        <f t="shared" si="114"/>
        <v>1.4954844582505231</v>
      </c>
      <c r="BZ32">
        <f t="shared" si="115"/>
        <v>0.17434803926140174</v>
      </c>
      <c r="CA32">
        <f t="shared" si="116"/>
        <v>47.046510099917484</v>
      </c>
      <c r="CB32">
        <f t="shared" si="117"/>
        <v>0.70124568905401274</v>
      </c>
      <c r="CC32">
        <f t="shared" si="118"/>
        <v>62.170879682473277</v>
      </c>
      <c r="CD32">
        <f t="shared" si="119"/>
        <v>671.68087117713139</v>
      </c>
      <c r="CE32">
        <f t="shared" si="120"/>
        <v>3.0407660262674139E-2</v>
      </c>
      <c r="CF32">
        <f t="shared" si="121"/>
        <v>0</v>
      </c>
      <c r="CG32">
        <f t="shared" si="122"/>
        <v>1487.1349285934341</v>
      </c>
      <c r="CH32">
        <f t="shared" si="123"/>
        <v>0</v>
      </c>
      <c r="CI32" t="e">
        <f t="shared" si="124"/>
        <v>#DIV/0!</v>
      </c>
      <c r="CJ32" t="e">
        <f t="shared" si="125"/>
        <v>#DIV/0!</v>
      </c>
    </row>
    <row r="33" spans="1:88" x14ac:dyDescent="0.35">
      <c r="A33" t="s">
        <v>183</v>
      </c>
      <c r="B33" s="1">
        <v>31</v>
      </c>
      <c r="C33" s="1" t="s">
        <v>121</v>
      </c>
      <c r="D33" s="1" t="s">
        <v>0</v>
      </c>
      <c r="E33" s="1">
        <v>0</v>
      </c>
      <c r="F33" s="1" t="s">
        <v>91</v>
      </c>
      <c r="G33" s="1" t="s">
        <v>0</v>
      </c>
      <c r="H33" s="1">
        <v>7536.0000257063657</v>
      </c>
      <c r="I33" s="1">
        <v>0</v>
      </c>
      <c r="J33">
        <f t="shared" si="84"/>
        <v>40.833552750273185</v>
      </c>
      <c r="K33">
        <f t="shared" si="85"/>
        <v>0.29307350335057192</v>
      </c>
      <c r="L33">
        <f t="shared" si="86"/>
        <v>720.99341067246178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t="e">
        <f t="shared" si="87"/>
        <v>#DIV/0!</v>
      </c>
      <c r="U33" t="e">
        <f t="shared" si="88"/>
        <v>#DIV/0!</v>
      </c>
      <c r="V33" t="e">
        <f t="shared" si="89"/>
        <v>#DIV/0!</v>
      </c>
      <c r="W33" s="1">
        <v>-1</v>
      </c>
      <c r="X33" s="1">
        <v>0.87</v>
      </c>
      <c r="Y33" s="1">
        <v>0.92</v>
      </c>
      <c r="Z33" s="1">
        <v>10.197747230529785</v>
      </c>
      <c r="AA33">
        <f t="shared" si="90"/>
        <v>0.87509887361526495</v>
      </c>
      <c r="AB33">
        <f t="shared" si="91"/>
        <v>2.8138159201973528E-2</v>
      </c>
      <c r="AC33" t="e">
        <f t="shared" si="92"/>
        <v>#DIV/0!</v>
      </c>
      <c r="AD33" t="e">
        <f t="shared" si="93"/>
        <v>#DIV/0!</v>
      </c>
      <c r="AE33" t="e">
        <f t="shared" si="94"/>
        <v>#DIV/0!</v>
      </c>
      <c r="AF33" s="1">
        <v>0</v>
      </c>
      <c r="AG33" s="1">
        <v>0.5</v>
      </c>
      <c r="AH33" t="e">
        <f t="shared" si="95"/>
        <v>#DIV/0!</v>
      </c>
      <c r="AI33">
        <f t="shared" si="96"/>
        <v>4.1707662598096737</v>
      </c>
      <c r="AJ33">
        <f t="shared" si="97"/>
        <v>1.4106089815210483</v>
      </c>
      <c r="AK33">
        <f t="shared" si="98"/>
        <v>27.991725921630859</v>
      </c>
      <c r="AL33" s="1">
        <v>2</v>
      </c>
      <c r="AM33">
        <f t="shared" si="99"/>
        <v>4.644859790802002</v>
      </c>
      <c r="AN33" s="1">
        <v>1</v>
      </c>
      <c r="AO33">
        <f t="shared" si="100"/>
        <v>9.2897195816040039</v>
      </c>
      <c r="AP33" s="1">
        <v>28.608606338500977</v>
      </c>
      <c r="AQ33" s="1">
        <v>27.991725921630859</v>
      </c>
      <c r="AR33" s="1">
        <v>27.941921234130859</v>
      </c>
      <c r="AS33" s="1">
        <v>999.617919921875</v>
      </c>
      <c r="AT33" s="1">
        <v>969.709716796875</v>
      </c>
      <c r="AU33" s="1">
        <v>21.308782577514648</v>
      </c>
      <c r="AV33" s="1">
        <v>24.021553039550781</v>
      </c>
      <c r="AW33" s="1">
        <v>53.752490997314453</v>
      </c>
      <c r="AX33" s="1">
        <v>60.595237731933594</v>
      </c>
      <c r="AY33" s="1">
        <v>300.1048583984375</v>
      </c>
      <c r="AZ33" s="1">
        <v>1698.9161376953125</v>
      </c>
      <c r="BA33" s="1">
        <v>1916.93603515625</v>
      </c>
      <c r="BB33" s="1">
        <v>99.177627563476563</v>
      </c>
      <c r="BC33" s="1">
        <v>4.1614046096801758</v>
      </c>
      <c r="BD33" s="1">
        <v>-0.3191133439540863</v>
      </c>
      <c r="BE33" s="1">
        <v>1</v>
      </c>
      <c r="BF33" s="1">
        <v>-1.355140209197998</v>
      </c>
      <c r="BG33" s="1">
        <v>7.355140209197998</v>
      </c>
      <c r="BH33" s="1">
        <v>1</v>
      </c>
      <c r="BI33" s="1">
        <v>0</v>
      </c>
      <c r="BJ33" s="1">
        <v>0.15999999642372131</v>
      </c>
      <c r="BK33" s="1">
        <v>111115</v>
      </c>
      <c r="BL33">
        <f t="shared" si="101"/>
        <v>1.5005242919921873</v>
      </c>
      <c r="BM33">
        <f t="shared" si="102"/>
        <v>4.170766259809674E-3</v>
      </c>
      <c r="BN33">
        <f t="shared" si="103"/>
        <v>301.14172592163084</v>
      </c>
      <c r="BO33">
        <f t="shared" si="104"/>
        <v>301.75860633850095</v>
      </c>
      <c r="BP33">
        <f t="shared" si="105"/>
        <v>271.82657595545243</v>
      </c>
      <c r="BQ33">
        <f t="shared" si="106"/>
        <v>0.37992963199626356</v>
      </c>
      <c r="BR33">
        <f t="shared" si="107"/>
        <v>3.7930096223739143</v>
      </c>
      <c r="BS33">
        <f t="shared" si="108"/>
        <v>38.244609349485373</v>
      </c>
      <c r="BT33">
        <f t="shared" si="109"/>
        <v>14.223056309934591</v>
      </c>
      <c r="BU33">
        <f t="shared" si="110"/>
        <v>28.300166130065918</v>
      </c>
      <c r="BV33">
        <f t="shared" si="111"/>
        <v>3.8617533375310984</v>
      </c>
      <c r="BW33">
        <f t="shared" si="112"/>
        <v>0.28411034640825705</v>
      </c>
      <c r="BX33">
        <f t="shared" si="113"/>
        <v>2.382400640852866</v>
      </c>
      <c r="BY33">
        <f t="shared" si="114"/>
        <v>1.4793526966782324</v>
      </c>
      <c r="BZ33">
        <f t="shared" si="115"/>
        <v>0.17835306908983117</v>
      </c>
      <c r="CA33">
        <f t="shared" si="116"/>
        <v>71.506415959394118</v>
      </c>
      <c r="CB33">
        <f t="shared" si="117"/>
        <v>0.74351468092330997</v>
      </c>
      <c r="CC33">
        <f t="shared" si="118"/>
        <v>62.789194902449964</v>
      </c>
      <c r="CD33">
        <f t="shared" si="119"/>
        <v>963.77570600907563</v>
      </c>
      <c r="CE33">
        <f t="shared" si="120"/>
        <v>2.6602723913983273E-2</v>
      </c>
      <c r="CF33">
        <f t="shared" si="121"/>
        <v>0</v>
      </c>
      <c r="CG33">
        <f t="shared" si="122"/>
        <v>1486.7195984639643</v>
      </c>
      <c r="CH33">
        <f t="shared" si="123"/>
        <v>0</v>
      </c>
      <c r="CI33" t="e">
        <f t="shared" si="124"/>
        <v>#DIV/0!</v>
      </c>
      <c r="CJ33" t="e">
        <f t="shared" si="125"/>
        <v>#DIV/0!</v>
      </c>
    </row>
    <row r="34" spans="1:88" x14ac:dyDescent="0.35">
      <c r="A34" t="s">
        <v>183</v>
      </c>
      <c r="B34" s="1">
        <v>32</v>
      </c>
      <c r="C34" s="1" t="s">
        <v>122</v>
      </c>
      <c r="D34" s="1" t="s">
        <v>0</v>
      </c>
      <c r="E34" s="1">
        <v>0</v>
      </c>
      <c r="F34" s="1" t="s">
        <v>91</v>
      </c>
      <c r="G34" s="1" t="s">
        <v>0</v>
      </c>
      <c r="H34" s="1">
        <v>7683.0000257063657</v>
      </c>
      <c r="I34" s="1">
        <v>0</v>
      </c>
      <c r="J34">
        <f t="shared" si="84"/>
        <v>46.909012649264071</v>
      </c>
      <c r="K34">
        <f t="shared" si="85"/>
        <v>0.29025947810540842</v>
      </c>
      <c r="L34">
        <f t="shared" si="86"/>
        <v>974.01064307779097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t="e">
        <f t="shared" si="87"/>
        <v>#DIV/0!</v>
      </c>
      <c r="U34" t="e">
        <f t="shared" si="88"/>
        <v>#DIV/0!</v>
      </c>
      <c r="V34" t="e">
        <f t="shared" si="89"/>
        <v>#DIV/0!</v>
      </c>
      <c r="W34" s="1">
        <v>-1</v>
      </c>
      <c r="X34" s="1">
        <v>0.87</v>
      </c>
      <c r="Y34" s="1">
        <v>0.92</v>
      </c>
      <c r="Z34" s="1">
        <v>10.197747230529785</v>
      </c>
      <c r="AA34">
        <f t="shared" si="90"/>
        <v>0.87509887361526495</v>
      </c>
      <c r="AB34">
        <f t="shared" si="91"/>
        <v>3.2236229408434576E-2</v>
      </c>
      <c r="AC34" t="e">
        <f t="shared" si="92"/>
        <v>#DIV/0!</v>
      </c>
      <c r="AD34" t="e">
        <f t="shared" si="93"/>
        <v>#DIV/0!</v>
      </c>
      <c r="AE34" t="e">
        <f t="shared" si="94"/>
        <v>#DIV/0!</v>
      </c>
      <c r="AF34" s="1">
        <v>0</v>
      </c>
      <c r="AG34" s="1">
        <v>0.5</v>
      </c>
      <c r="AH34" t="e">
        <f t="shared" si="95"/>
        <v>#DIV/0!</v>
      </c>
      <c r="AI34">
        <f t="shared" si="96"/>
        <v>4.0831389625716064</v>
      </c>
      <c r="AJ34">
        <f t="shared" si="97"/>
        <v>1.3937414755174196</v>
      </c>
      <c r="AK34">
        <f t="shared" si="98"/>
        <v>27.989236831665039</v>
      </c>
      <c r="AL34" s="1">
        <v>2</v>
      </c>
      <c r="AM34">
        <f t="shared" si="99"/>
        <v>4.644859790802002</v>
      </c>
      <c r="AN34" s="1">
        <v>1</v>
      </c>
      <c r="AO34">
        <f t="shared" si="100"/>
        <v>9.2897195816040039</v>
      </c>
      <c r="AP34" s="1">
        <v>28.66126823425293</v>
      </c>
      <c r="AQ34" s="1">
        <v>27.989236831665039</v>
      </c>
      <c r="AR34" s="1">
        <v>27.939550399780273</v>
      </c>
      <c r="AS34" s="1">
        <v>1300.084228515625</v>
      </c>
      <c r="AT34" s="1">
        <v>1265.38134765625</v>
      </c>
      <c r="AU34" s="1">
        <v>21.532520294189453</v>
      </c>
      <c r="AV34" s="1">
        <v>24.187679290771484</v>
      </c>
      <c r="AW34" s="1">
        <v>54.145458221435547</v>
      </c>
      <c r="AX34" s="1">
        <v>60.822601318359375</v>
      </c>
      <c r="AY34" s="1">
        <v>300.12344360351563</v>
      </c>
      <c r="AZ34" s="1">
        <v>1698.3056640625</v>
      </c>
      <c r="BA34" s="1">
        <v>1936.6746826171875</v>
      </c>
      <c r="BB34" s="1">
        <v>99.171058654785156</v>
      </c>
      <c r="BC34" s="1">
        <v>3.2848970890045166</v>
      </c>
      <c r="BD34" s="1">
        <v>-0.32815456390380859</v>
      </c>
      <c r="BE34" s="1">
        <v>1</v>
      </c>
      <c r="BF34" s="1">
        <v>-1.355140209197998</v>
      </c>
      <c r="BG34" s="1">
        <v>7.355140209197998</v>
      </c>
      <c r="BH34" s="1">
        <v>1</v>
      </c>
      <c r="BI34" s="1">
        <v>0</v>
      </c>
      <c r="BJ34" s="1">
        <v>0.15999999642372131</v>
      </c>
      <c r="BK34" s="1">
        <v>111115</v>
      </c>
      <c r="BL34">
        <f t="shared" si="101"/>
        <v>1.5006172180175779</v>
      </c>
      <c r="BM34">
        <f t="shared" si="102"/>
        <v>4.0831389625716067E-3</v>
      </c>
      <c r="BN34">
        <f t="shared" si="103"/>
        <v>301.13923683166502</v>
      </c>
      <c r="BO34">
        <f t="shared" si="104"/>
        <v>301.81126823425291</v>
      </c>
      <c r="BP34">
        <f t="shared" si="105"/>
        <v>271.72890017638565</v>
      </c>
      <c r="BQ34">
        <f t="shared" si="106"/>
        <v>0.39757260053813559</v>
      </c>
      <c r="BR34">
        <f t="shared" si="107"/>
        <v>3.7924592371856507</v>
      </c>
      <c r="BS34">
        <f t="shared" si="108"/>
        <v>38.241592745190069</v>
      </c>
      <c r="BT34">
        <f t="shared" si="109"/>
        <v>14.053913454418584</v>
      </c>
      <c r="BU34">
        <f t="shared" si="110"/>
        <v>28.325252532958984</v>
      </c>
      <c r="BV34">
        <f t="shared" si="111"/>
        <v>3.867391966441168</v>
      </c>
      <c r="BW34">
        <f t="shared" si="112"/>
        <v>0.28146503668701772</v>
      </c>
      <c r="BX34">
        <f t="shared" si="113"/>
        <v>2.3987177616682311</v>
      </c>
      <c r="BY34">
        <f t="shared" si="114"/>
        <v>1.4686742047729369</v>
      </c>
      <c r="BZ34">
        <f t="shared" si="115"/>
        <v>0.17668518552221169</v>
      </c>
      <c r="CA34">
        <f t="shared" si="116"/>
        <v>96.593666615052612</v>
      </c>
      <c r="CB34">
        <f t="shared" si="117"/>
        <v>0.76973684247982765</v>
      </c>
      <c r="CC34">
        <f t="shared" si="118"/>
        <v>63.214913770174519</v>
      </c>
      <c r="CD34">
        <f t="shared" si="119"/>
        <v>1258.5644392963991</v>
      </c>
      <c r="CE34">
        <f t="shared" si="120"/>
        <v>2.3561361636159319E-2</v>
      </c>
      <c r="CF34">
        <f t="shared" si="121"/>
        <v>0</v>
      </c>
      <c r="CG34">
        <f t="shared" si="122"/>
        <v>1486.1853736755183</v>
      </c>
      <c r="CH34">
        <f t="shared" si="123"/>
        <v>0</v>
      </c>
      <c r="CI34" t="e">
        <f t="shared" si="124"/>
        <v>#DIV/0!</v>
      </c>
      <c r="CJ34" t="e">
        <f t="shared" si="125"/>
        <v>#DIV/0!</v>
      </c>
    </row>
    <row r="35" spans="1:88" x14ac:dyDescent="0.35">
      <c r="A35" t="s">
        <v>183</v>
      </c>
      <c r="B35" s="1">
        <v>33</v>
      </c>
      <c r="C35" s="1" t="s">
        <v>123</v>
      </c>
      <c r="D35" s="1" t="s">
        <v>0</v>
      </c>
      <c r="E35" s="1">
        <v>0</v>
      </c>
      <c r="F35" s="1" t="s">
        <v>91</v>
      </c>
      <c r="G35" s="1" t="s">
        <v>0</v>
      </c>
      <c r="H35" s="1">
        <v>7856.0000256374478</v>
      </c>
      <c r="I35" s="1">
        <v>0</v>
      </c>
      <c r="J35">
        <f t="shared" si="84"/>
        <v>52.238488969155789</v>
      </c>
      <c r="K35">
        <f t="shared" si="85"/>
        <v>0.27166489601229477</v>
      </c>
      <c r="L35">
        <f t="shared" si="86"/>
        <v>1311.2025683696734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t="e">
        <f t="shared" si="87"/>
        <v>#DIV/0!</v>
      </c>
      <c r="U35" t="e">
        <f t="shared" si="88"/>
        <v>#DIV/0!</v>
      </c>
      <c r="V35" t="e">
        <f t="shared" si="89"/>
        <v>#DIV/0!</v>
      </c>
      <c r="W35" s="1">
        <v>-1</v>
      </c>
      <c r="X35" s="1">
        <v>0.87</v>
      </c>
      <c r="Y35" s="1">
        <v>0.92</v>
      </c>
      <c r="Z35" s="1">
        <v>10.197747230529785</v>
      </c>
      <c r="AA35">
        <f t="shared" si="90"/>
        <v>0.87509887361526495</v>
      </c>
      <c r="AB35">
        <f t="shared" si="91"/>
        <v>3.5822971148759646E-2</v>
      </c>
      <c r="AC35" t="e">
        <f t="shared" si="92"/>
        <v>#DIV/0!</v>
      </c>
      <c r="AD35" t="e">
        <f t="shared" si="93"/>
        <v>#DIV/0!</v>
      </c>
      <c r="AE35" t="e">
        <f t="shared" si="94"/>
        <v>#DIV/0!</v>
      </c>
      <c r="AF35" s="1">
        <v>0</v>
      </c>
      <c r="AG35" s="1">
        <v>0.5</v>
      </c>
      <c r="AH35" t="e">
        <f t="shared" si="95"/>
        <v>#DIV/0!</v>
      </c>
      <c r="AI35">
        <f t="shared" si="96"/>
        <v>3.805606784436848</v>
      </c>
      <c r="AJ35">
        <f t="shared" si="97"/>
        <v>1.3851080538787794</v>
      </c>
      <c r="AK35">
        <f t="shared" si="98"/>
        <v>27.988149642944336</v>
      </c>
      <c r="AL35" s="1">
        <v>2</v>
      </c>
      <c r="AM35">
        <f t="shared" si="99"/>
        <v>4.644859790802002</v>
      </c>
      <c r="AN35" s="1">
        <v>1</v>
      </c>
      <c r="AO35">
        <f t="shared" si="100"/>
        <v>9.2897195816040039</v>
      </c>
      <c r="AP35" s="1">
        <v>28.661720275878906</v>
      </c>
      <c r="AQ35" s="1">
        <v>27.988149642944336</v>
      </c>
      <c r="AR35" s="1">
        <v>27.93950080871582</v>
      </c>
      <c r="AS35" s="1">
        <v>1699.7330322265625</v>
      </c>
      <c r="AT35" s="1">
        <v>1660.710205078125</v>
      </c>
      <c r="AU35" s="1">
        <v>21.798877716064453</v>
      </c>
      <c r="AV35" s="1">
        <v>24.273340225219727</v>
      </c>
      <c r="AW35" s="1">
        <v>54.812271118164063</v>
      </c>
      <c r="AX35" s="1">
        <v>61.036056518554688</v>
      </c>
      <c r="AY35" s="1">
        <v>300.12432861328125</v>
      </c>
      <c r="AZ35" s="1">
        <v>1698.27099609375</v>
      </c>
      <c r="BA35" s="1">
        <v>1946.2406005859375</v>
      </c>
      <c r="BB35" s="1">
        <v>99.166854858398438</v>
      </c>
      <c r="BC35" s="1">
        <v>2.0971345901489258</v>
      </c>
      <c r="BD35" s="1">
        <v>-0.33283472061157227</v>
      </c>
      <c r="BE35" s="1">
        <v>1</v>
      </c>
      <c r="BF35" s="1">
        <v>-1.355140209197998</v>
      </c>
      <c r="BG35" s="1">
        <v>7.355140209197998</v>
      </c>
      <c r="BH35" s="1">
        <v>1</v>
      </c>
      <c r="BI35" s="1">
        <v>0</v>
      </c>
      <c r="BJ35" s="1">
        <v>0.15999999642372131</v>
      </c>
      <c r="BK35" s="1">
        <v>111115</v>
      </c>
      <c r="BL35">
        <f t="shared" si="101"/>
        <v>1.5006216430664061</v>
      </c>
      <c r="BM35">
        <f t="shared" si="102"/>
        <v>3.8056067844368479E-3</v>
      </c>
      <c r="BN35">
        <f t="shared" si="103"/>
        <v>301.13814964294431</v>
      </c>
      <c r="BO35">
        <f t="shared" si="104"/>
        <v>301.81172027587888</v>
      </c>
      <c r="BP35">
        <f t="shared" si="105"/>
        <v>271.72335330150963</v>
      </c>
      <c r="BQ35">
        <f t="shared" si="106"/>
        <v>0.44647942249514644</v>
      </c>
      <c r="BR35">
        <f t="shared" si="107"/>
        <v>3.7922188609216687</v>
      </c>
      <c r="BS35">
        <f t="shared" si="108"/>
        <v>38.240789892314567</v>
      </c>
      <c r="BT35">
        <f t="shared" si="109"/>
        <v>13.96744966709484</v>
      </c>
      <c r="BU35">
        <f t="shared" si="110"/>
        <v>28.324934959411621</v>
      </c>
      <c r="BV35">
        <f t="shared" si="111"/>
        <v>3.8673205411079019</v>
      </c>
      <c r="BW35">
        <f t="shared" si="112"/>
        <v>0.26394615863716414</v>
      </c>
      <c r="BX35">
        <f t="shared" si="113"/>
        <v>2.4071108070428893</v>
      </c>
      <c r="BY35">
        <f t="shared" si="114"/>
        <v>1.4602097340650126</v>
      </c>
      <c r="BZ35">
        <f t="shared" si="115"/>
        <v>0.16564288901115612</v>
      </c>
      <c r="CA35">
        <f t="shared" si="116"/>
        <v>130.02783478747466</v>
      </c>
      <c r="CB35">
        <f t="shared" si="117"/>
        <v>0.78954327152339643</v>
      </c>
      <c r="CC35">
        <f t="shared" si="118"/>
        <v>63.367755021007177</v>
      </c>
      <c r="CD35">
        <f t="shared" si="119"/>
        <v>1653.1188069213915</v>
      </c>
      <c r="CE35">
        <f t="shared" si="120"/>
        <v>2.0024185544351245E-2</v>
      </c>
      <c r="CF35">
        <f t="shared" si="121"/>
        <v>0</v>
      </c>
      <c r="CG35">
        <f t="shared" si="122"/>
        <v>1486.1550357751146</v>
      </c>
      <c r="CH35">
        <f t="shared" si="123"/>
        <v>0</v>
      </c>
      <c r="CI35" t="e">
        <f t="shared" si="124"/>
        <v>#DIV/0!</v>
      </c>
      <c r="CJ35" t="e">
        <f t="shared" si="125"/>
        <v>#DIV/0!</v>
      </c>
    </row>
    <row r="36" spans="1:88" x14ac:dyDescent="0.35">
      <c r="A36" t="s">
        <v>183</v>
      </c>
      <c r="B36" s="1">
        <v>34</v>
      </c>
      <c r="C36" s="1" t="s">
        <v>124</v>
      </c>
      <c r="D36" s="1" t="s">
        <v>0</v>
      </c>
      <c r="E36" s="1">
        <v>0</v>
      </c>
      <c r="F36" s="1" t="s">
        <v>91</v>
      </c>
      <c r="G36" s="1" t="s">
        <v>0</v>
      </c>
      <c r="H36" s="1">
        <v>8059.00002556853</v>
      </c>
      <c r="I36" s="1">
        <v>0</v>
      </c>
      <c r="J36">
        <f t="shared" si="84"/>
        <v>55.774979292038395</v>
      </c>
      <c r="K36">
        <f t="shared" si="85"/>
        <v>0.23284249000259105</v>
      </c>
      <c r="L36">
        <f t="shared" si="86"/>
        <v>1526.5315869843951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t="e">
        <f t="shared" si="87"/>
        <v>#DIV/0!</v>
      </c>
      <c r="U36" t="e">
        <f t="shared" si="88"/>
        <v>#DIV/0!</v>
      </c>
      <c r="V36" t="e">
        <f t="shared" si="89"/>
        <v>#DIV/0!</v>
      </c>
      <c r="W36" s="1">
        <v>-1</v>
      </c>
      <c r="X36" s="1">
        <v>0.87</v>
      </c>
      <c r="Y36" s="1">
        <v>0.92</v>
      </c>
      <c r="Z36" s="1">
        <v>10.197747230529785</v>
      </c>
      <c r="AA36">
        <f t="shared" si="90"/>
        <v>0.87509887361526495</v>
      </c>
      <c r="AB36">
        <f t="shared" si="91"/>
        <v>3.8196107610285732E-2</v>
      </c>
      <c r="AC36" t="e">
        <f t="shared" si="92"/>
        <v>#DIV/0!</v>
      </c>
      <c r="AD36" t="e">
        <f t="shared" si="93"/>
        <v>#DIV/0!</v>
      </c>
      <c r="AE36" t="e">
        <f t="shared" si="94"/>
        <v>#DIV/0!</v>
      </c>
      <c r="AF36" s="1">
        <v>0</v>
      </c>
      <c r="AG36" s="1">
        <v>0.5</v>
      </c>
      <c r="AH36" t="e">
        <f t="shared" si="95"/>
        <v>#DIV/0!</v>
      </c>
      <c r="AI36">
        <f t="shared" si="96"/>
        <v>3.3009352006707497</v>
      </c>
      <c r="AJ36">
        <f t="shared" si="97"/>
        <v>1.3961113436260453</v>
      </c>
      <c r="AK36">
        <f t="shared" si="98"/>
        <v>27.992818832397461</v>
      </c>
      <c r="AL36" s="1">
        <v>2</v>
      </c>
      <c r="AM36">
        <f t="shared" si="99"/>
        <v>4.644859790802002</v>
      </c>
      <c r="AN36" s="1">
        <v>1</v>
      </c>
      <c r="AO36">
        <f t="shared" si="100"/>
        <v>9.2897195816040039</v>
      </c>
      <c r="AP36" s="1">
        <v>28.622343063354492</v>
      </c>
      <c r="AQ36" s="1">
        <v>27.992818832397461</v>
      </c>
      <c r="AR36" s="1">
        <v>27.938592910766602</v>
      </c>
      <c r="AS36" s="1">
        <v>1999.864990234375</v>
      </c>
      <c r="AT36" s="1">
        <v>1958.3922119140625</v>
      </c>
      <c r="AU36" s="1">
        <v>22.026477813720703</v>
      </c>
      <c r="AV36" s="1">
        <v>24.172859191894531</v>
      </c>
      <c r="AW36" s="1">
        <v>55.513141632080078</v>
      </c>
      <c r="AX36" s="1">
        <v>60.922935485839844</v>
      </c>
      <c r="AY36" s="1">
        <v>300.14630126953125</v>
      </c>
      <c r="AZ36" s="1">
        <v>1698.5594482421875</v>
      </c>
      <c r="BA36" s="1">
        <v>1903.3018798828125</v>
      </c>
      <c r="BB36" s="1">
        <v>99.166587829589844</v>
      </c>
      <c r="BC36" s="1">
        <v>0.75442218780517578</v>
      </c>
      <c r="BD36" s="1">
        <v>-0.33458632230758667</v>
      </c>
      <c r="BE36" s="1">
        <v>1</v>
      </c>
      <c r="BF36" s="1">
        <v>-1.355140209197998</v>
      </c>
      <c r="BG36" s="1">
        <v>7.355140209197998</v>
      </c>
      <c r="BH36" s="1">
        <v>1</v>
      </c>
      <c r="BI36" s="1">
        <v>0</v>
      </c>
      <c r="BJ36" s="1">
        <v>0.15999999642372131</v>
      </c>
      <c r="BK36" s="1">
        <v>111115</v>
      </c>
      <c r="BL36">
        <f t="shared" si="101"/>
        <v>1.5007315063476561</v>
      </c>
      <c r="BM36">
        <f t="shared" si="102"/>
        <v>3.3009352006707496E-3</v>
      </c>
      <c r="BN36">
        <f t="shared" si="103"/>
        <v>301.14281883239744</v>
      </c>
      <c r="BO36">
        <f t="shared" si="104"/>
        <v>301.77234306335447</v>
      </c>
      <c r="BP36">
        <f t="shared" si="105"/>
        <v>271.76950564422805</v>
      </c>
      <c r="BQ36">
        <f t="shared" si="106"/>
        <v>0.53342291287896271</v>
      </c>
      <c r="BR36">
        <f t="shared" si="107"/>
        <v>3.7932513077713623</v>
      </c>
      <c r="BS36">
        <f t="shared" si="108"/>
        <v>38.251304101435586</v>
      </c>
      <c r="BT36">
        <f t="shared" si="109"/>
        <v>14.078444909541055</v>
      </c>
      <c r="BU36">
        <f t="shared" si="110"/>
        <v>28.307580947875977</v>
      </c>
      <c r="BV36">
        <f t="shared" si="111"/>
        <v>3.8634192067057</v>
      </c>
      <c r="BW36">
        <f t="shared" si="112"/>
        <v>0.22714910362790292</v>
      </c>
      <c r="BX36">
        <f t="shared" si="113"/>
        <v>2.397139964145317</v>
      </c>
      <c r="BY36">
        <f t="shared" si="114"/>
        <v>1.466279242560383</v>
      </c>
      <c r="BZ36">
        <f t="shared" si="115"/>
        <v>0.14246895771472151</v>
      </c>
      <c r="CA36">
        <f t="shared" si="116"/>
        <v>151.38092869533119</v>
      </c>
      <c r="CB36">
        <f t="shared" si="117"/>
        <v>0.77948205558498296</v>
      </c>
      <c r="CC36">
        <f t="shared" si="118"/>
        <v>62.938028491322818</v>
      </c>
      <c r="CD36">
        <f t="shared" si="119"/>
        <v>1950.2868841500945</v>
      </c>
      <c r="CE36">
        <f t="shared" si="120"/>
        <v>1.7999235211567439E-2</v>
      </c>
      <c r="CF36">
        <f t="shared" si="121"/>
        <v>0</v>
      </c>
      <c r="CG36">
        <f t="shared" si="122"/>
        <v>1486.4074599253042</v>
      </c>
      <c r="CH36">
        <f t="shared" si="123"/>
        <v>0</v>
      </c>
      <c r="CI36" t="e">
        <f t="shared" si="124"/>
        <v>#DIV/0!</v>
      </c>
      <c r="CJ36" t="e">
        <f t="shared" si="125"/>
        <v>#DIV/0!</v>
      </c>
    </row>
    <row r="37" spans="1:88" x14ac:dyDescent="0.35">
      <c r="A37" t="s">
        <v>184</v>
      </c>
      <c r="B37" s="1">
        <v>35</v>
      </c>
      <c r="C37" s="1" t="s">
        <v>125</v>
      </c>
      <c r="D37" s="1" t="s">
        <v>0</v>
      </c>
      <c r="E37" s="1">
        <v>0</v>
      </c>
      <c r="F37" s="1" t="s">
        <v>91</v>
      </c>
      <c r="G37" s="1" t="s">
        <v>0</v>
      </c>
      <c r="H37" s="1">
        <v>9276.0000257063657</v>
      </c>
      <c r="I37" s="1">
        <v>0</v>
      </c>
      <c r="J37">
        <f t="shared" ref="J37:J47" si="126">(AS37-AT37*(1000-AU37)/(1000-AV37))*BL37</f>
        <v>18.702788285467971</v>
      </c>
      <c r="K37">
        <f t="shared" ref="K37:K47" si="127">IF(BW37&lt;&gt;0,1/(1/BW37-1/AO37),0)</f>
        <v>0.54349821130544196</v>
      </c>
      <c r="L37">
        <f t="shared" ref="L37:L47" si="128">((BZ37-BM37/2)*AT37-J37)/(BZ37+BM37/2)</f>
        <v>321.01310840499565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t="e">
        <f t="shared" ref="T37:T47" si="129">CF37/P37</f>
        <v>#DIV/0!</v>
      </c>
      <c r="U37" t="e">
        <f t="shared" ref="U37:U47" si="130">CH37/R37</f>
        <v>#DIV/0!</v>
      </c>
      <c r="V37" t="e">
        <f t="shared" ref="V37:V47" si="131">(R37-S37)/R37</f>
        <v>#DIV/0!</v>
      </c>
      <c r="W37" s="1">
        <v>-1</v>
      </c>
      <c r="X37" s="1">
        <v>0.87</v>
      </c>
      <c r="Y37" s="1">
        <v>0.92</v>
      </c>
      <c r="Z37" s="1">
        <v>10.168266296386719</v>
      </c>
      <c r="AA37">
        <f t="shared" ref="AA37:AA47" si="132">(Z37*Y37+(100-Z37)*X37)/100</f>
        <v>0.87508413314819333</v>
      </c>
      <c r="AB37">
        <f t="shared" ref="AB37:AB47" si="133">(J37-W37)/CG37</f>
        <v>1.3244784478135686E-2</v>
      </c>
      <c r="AC37" t="e">
        <f t="shared" ref="AC37:AC47" si="134">(R37-S37)/(R37-Q37)</f>
        <v>#DIV/0!</v>
      </c>
      <c r="AD37" t="e">
        <f t="shared" ref="AD37:AD47" si="135">(P37-R37)/(P37-Q37)</f>
        <v>#DIV/0!</v>
      </c>
      <c r="AE37" t="e">
        <f t="shared" ref="AE37:AE47" si="136">(P37-R37)/R37</f>
        <v>#DIV/0!</v>
      </c>
      <c r="AF37" s="1">
        <v>0</v>
      </c>
      <c r="AG37" s="1">
        <v>0.5</v>
      </c>
      <c r="AH37" t="e">
        <f t="shared" ref="AH37:AH47" si="137">V37*AG37*AA37*AF37</f>
        <v>#DIV/0!</v>
      </c>
      <c r="AI37">
        <f t="shared" ref="AI37:AI47" si="138">BM37*1000</f>
        <v>6.494212169486433</v>
      </c>
      <c r="AJ37">
        <f t="shared" ref="AJ37:AJ47" si="139">(BR37-BX37)</f>
        <v>1.2136890201317869</v>
      </c>
      <c r="AK37">
        <f t="shared" ref="AK37:AK47" si="140">(AQ37+BQ37*I37)</f>
        <v>28.057794570922852</v>
      </c>
      <c r="AL37" s="1">
        <v>2</v>
      </c>
      <c r="AM37">
        <f t="shared" ref="AM37:AM47" si="141">(AL37*BF37+BG37)</f>
        <v>4.644859790802002</v>
      </c>
      <c r="AN37" s="1">
        <v>1</v>
      </c>
      <c r="AO37">
        <f t="shared" ref="AO37:AO47" si="142">AM37*(AN37+1)*(AN37+1)/(AN37*AN37+1)</f>
        <v>9.2897195816040039</v>
      </c>
      <c r="AP37" s="1">
        <v>28.538389205932617</v>
      </c>
      <c r="AQ37" s="1">
        <v>28.057794570922852</v>
      </c>
      <c r="AR37" s="1">
        <v>27.937707901000977</v>
      </c>
      <c r="AS37" s="1">
        <v>400.0599365234375</v>
      </c>
      <c r="AT37" s="1">
        <v>385.92654418945313</v>
      </c>
      <c r="AU37" s="1">
        <v>21.944892883300781</v>
      </c>
      <c r="AV37" s="1">
        <v>26.159324645996094</v>
      </c>
      <c r="AW37" s="1">
        <v>55.572200775146484</v>
      </c>
      <c r="AX37" s="1">
        <v>66.247093200683594</v>
      </c>
      <c r="AY37" s="1">
        <v>300.127197265625</v>
      </c>
      <c r="AZ37" s="1">
        <v>1699.9376220703125</v>
      </c>
      <c r="BA37" s="1">
        <v>1271.0267333984375</v>
      </c>
      <c r="BB37" s="1">
        <v>99.159866333007813</v>
      </c>
      <c r="BC37" s="1">
        <v>4.592137336730957</v>
      </c>
      <c r="BD37" s="1">
        <v>-0.32079952955245972</v>
      </c>
      <c r="BE37" s="1">
        <v>1</v>
      </c>
      <c r="BF37" s="1">
        <v>-1.355140209197998</v>
      </c>
      <c r="BG37" s="1">
        <v>7.355140209197998</v>
      </c>
      <c r="BH37" s="1">
        <v>1</v>
      </c>
      <c r="BI37" s="1">
        <v>0</v>
      </c>
      <c r="BJ37" s="1">
        <v>0.15999999642372131</v>
      </c>
      <c r="BK37" s="1">
        <v>111115</v>
      </c>
      <c r="BL37">
        <f t="shared" ref="BL37:BL47" si="143">AY37*0.000001/(AL37*0.0001)</f>
        <v>1.5006359863281249</v>
      </c>
      <c r="BM37">
        <f t="shared" ref="BM37:BM47" si="144">(AV37-AU37)/(1000-AV37)*BL37</f>
        <v>6.4942121694864328E-3</v>
      </c>
      <c r="BN37">
        <f t="shared" ref="BN37:BN47" si="145">(AQ37+273.15)</f>
        <v>301.20779457092283</v>
      </c>
      <c r="BO37">
        <f t="shared" ref="BO37:BO47" si="146">(AP37+273.15)</f>
        <v>301.68838920593259</v>
      </c>
      <c r="BP37">
        <f t="shared" ref="BP37:BP47" si="147">(AZ37*BH37+BA37*BI37)*BJ37</f>
        <v>271.99001345179931</v>
      </c>
      <c r="BQ37">
        <f t="shared" ref="BQ37:BQ47" si="148">((BP37+0.00000010773*(BO37^4-BN37^4))-BM37*44100)/(AM37*51.4+0.00000043092*BN37^3)</f>
        <v>-3.4854200191452162E-2</v>
      </c>
      <c r="BR37">
        <f t="shared" ref="BR37:BR47" si="149">0.61365*EXP(17.502*AK37/(240.97+AK37))</f>
        <v>3.8076441553905167</v>
      </c>
      <c r="BS37">
        <f t="shared" ref="BS37:BS47" si="150">BR37*1000/BB37</f>
        <v>38.39904485755693</v>
      </c>
      <c r="BT37">
        <f t="shared" ref="BT37:BT47" si="151">(BS37-AV37)</f>
        <v>12.239720211560837</v>
      </c>
      <c r="BU37">
        <f t="shared" ref="BU37:BU47" si="152">IF(I37,AQ37,(AP37+AQ37)/2)</f>
        <v>28.298091888427734</v>
      </c>
      <c r="BV37">
        <f t="shared" ref="BV37:BV47" si="153">0.61365*EXP(17.502*BU37/(240.97+BU37))</f>
        <v>3.8612874348544652</v>
      </c>
      <c r="BW37">
        <f t="shared" ref="BW37:BW47" si="154">IF(BT37&lt;&gt;0,(1000-(BS37+AV37)/2)/BT37*BM37,0)</f>
        <v>0.51345816623441598</v>
      </c>
      <c r="BX37">
        <f t="shared" ref="BX37:BX47" si="155">AV37*BB37/1000</f>
        <v>2.5939551352587298</v>
      </c>
      <c r="BY37">
        <f t="shared" ref="BY37:BY47" si="156">(BV37-BX37)</f>
        <v>1.2673322995957355</v>
      </c>
      <c r="BZ37">
        <f t="shared" ref="BZ37:BZ47" si="157">1/(1.6/K37+1.37/AO37)</f>
        <v>0.32348151163462802</v>
      </c>
      <c r="CA37">
        <f t="shared" ref="CA37:CA47" si="158">L37*BB37*0.001</f>
        <v>31.831616920582714</v>
      </c>
      <c r="CB37">
        <f t="shared" ref="CB37:CB47" si="159">L37/AT37</f>
        <v>0.83179846848629524</v>
      </c>
      <c r="CC37">
        <f t="shared" ref="CC37:CC47" si="160">(1-BM37*BB37/BR37/K37)*100</f>
        <v>68.882268280515945</v>
      </c>
      <c r="CD37">
        <f t="shared" ref="CD37:CD47" si="161">(AT37-J37/(AO37/1.35))</f>
        <v>383.20861885666045</v>
      </c>
      <c r="CE37">
        <f t="shared" ref="CE37:CE47" si="162">J37*CC37/100/CD37</f>
        <v>3.3618515265054147E-2</v>
      </c>
      <c r="CF37">
        <f t="shared" ref="CF37:CF47" si="163">(P37-O37)</f>
        <v>0</v>
      </c>
      <c r="CG37">
        <f t="shared" ref="CG37:CG47" si="164">AZ37*AA37</f>
        <v>1487.5884404154006</v>
      </c>
      <c r="CH37">
        <f t="shared" ref="CH37:CH47" si="165">(R37-Q37)</f>
        <v>0</v>
      </c>
      <c r="CI37" t="e">
        <f t="shared" ref="CI37:CI47" si="166">(R37-S37)/(R37-O37)</f>
        <v>#DIV/0!</v>
      </c>
      <c r="CJ37" t="e">
        <f t="shared" ref="CJ37:CJ47" si="167">(P37-R37)/(P37-O37)</f>
        <v>#DIV/0!</v>
      </c>
    </row>
    <row r="38" spans="1:88" x14ac:dyDescent="0.35">
      <c r="A38" t="s">
        <v>184</v>
      </c>
      <c r="B38" s="1">
        <v>36</v>
      </c>
      <c r="C38" s="1" t="s">
        <v>126</v>
      </c>
      <c r="D38" s="1" t="s">
        <v>0</v>
      </c>
      <c r="E38" s="1">
        <v>0</v>
      </c>
      <c r="F38" s="1" t="s">
        <v>91</v>
      </c>
      <c r="G38" s="1" t="s">
        <v>0</v>
      </c>
      <c r="H38" s="1">
        <v>9461.0000257063657</v>
      </c>
      <c r="I38" s="1">
        <v>0</v>
      </c>
      <c r="J38">
        <f t="shared" si="126"/>
        <v>1.0122321076852503</v>
      </c>
      <c r="K38">
        <f t="shared" si="127"/>
        <v>0.49617023096706653</v>
      </c>
      <c r="L38">
        <f t="shared" si="128"/>
        <v>191.17719511469824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t="e">
        <f t="shared" si="129"/>
        <v>#DIV/0!</v>
      </c>
      <c r="U38" t="e">
        <f t="shared" si="130"/>
        <v>#DIV/0!</v>
      </c>
      <c r="V38" t="e">
        <f t="shared" si="131"/>
        <v>#DIV/0!</v>
      </c>
      <c r="W38" s="1">
        <v>-1</v>
      </c>
      <c r="X38" s="1">
        <v>0.87</v>
      </c>
      <c r="Y38" s="1">
        <v>0.92</v>
      </c>
      <c r="Z38" s="1">
        <v>10.168266296386719</v>
      </c>
      <c r="AA38">
        <f t="shared" si="132"/>
        <v>0.87508413314819333</v>
      </c>
      <c r="AB38">
        <f t="shared" si="133"/>
        <v>1.3519205224540049E-3</v>
      </c>
      <c r="AC38" t="e">
        <f t="shared" si="134"/>
        <v>#DIV/0!</v>
      </c>
      <c r="AD38" t="e">
        <f t="shared" si="135"/>
        <v>#DIV/0!</v>
      </c>
      <c r="AE38" t="e">
        <f t="shared" si="136"/>
        <v>#DIV/0!</v>
      </c>
      <c r="AF38" s="1">
        <v>0</v>
      </c>
      <c r="AG38" s="1">
        <v>0.5</v>
      </c>
      <c r="AH38" t="e">
        <f t="shared" si="137"/>
        <v>#DIV/0!</v>
      </c>
      <c r="AI38">
        <f t="shared" si="138"/>
        <v>6.0526503441886392</v>
      </c>
      <c r="AJ38">
        <f t="shared" si="139"/>
        <v>1.2332610896362288</v>
      </c>
      <c r="AK38">
        <f t="shared" si="140"/>
        <v>28.032529830932617</v>
      </c>
      <c r="AL38" s="1">
        <v>2</v>
      </c>
      <c r="AM38">
        <f t="shared" si="141"/>
        <v>4.644859790802002</v>
      </c>
      <c r="AN38" s="1">
        <v>1</v>
      </c>
      <c r="AO38">
        <f t="shared" si="142"/>
        <v>9.2897195816040039</v>
      </c>
      <c r="AP38" s="1">
        <v>28.423103332519531</v>
      </c>
      <c r="AQ38" s="1">
        <v>28.032529830932617</v>
      </c>
      <c r="AR38" s="1">
        <v>27.940578460693359</v>
      </c>
      <c r="AS38" s="1">
        <v>200.04342651367188</v>
      </c>
      <c r="AT38" s="1">
        <v>198.56808471679688</v>
      </c>
      <c r="AU38" s="1">
        <v>21.977569580078125</v>
      </c>
      <c r="AV38" s="1">
        <v>25.906213760375977</v>
      </c>
      <c r="AW38" s="1">
        <v>56.028789520263672</v>
      </c>
      <c r="AX38" s="1">
        <v>66.045257568359375</v>
      </c>
      <c r="AY38" s="1">
        <v>300.14675903320313</v>
      </c>
      <c r="AZ38" s="1">
        <v>1700.8934326171875</v>
      </c>
      <c r="BA38" s="1">
        <v>1162.5093994140625</v>
      </c>
      <c r="BB38" s="1">
        <v>99.156944274902344</v>
      </c>
      <c r="BC38" s="1">
        <v>3.827578067779541</v>
      </c>
      <c r="BD38" s="1">
        <v>-0.30358427762985229</v>
      </c>
      <c r="BE38" s="1">
        <v>1</v>
      </c>
      <c r="BF38" s="1">
        <v>-1.355140209197998</v>
      </c>
      <c r="BG38" s="1">
        <v>7.355140209197998</v>
      </c>
      <c r="BH38" s="1">
        <v>1</v>
      </c>
      <c r="BI38" s="1">
        <v>0</v>
      </c>
      <c r="BJ38" s="1">
        <v>0.15999999642372131</v>
      </c>
      <c r="BK38" s="1">
        <v>111115</v>
      </c>
      <c r="BL38">
        <f t="shared" si="143"/>
        <v>1.5007337951660153</v>
      </c>
      <c r="BM38">
        <f t="shared" si="144"/>
        <v>6.0526503441886391E-3</v>
      </c>
      <c r="BN38">
        <f t="shared" si="145"/>
        <v>301.18252983093259</v>
      </c>
      <c r="BO38">
        <f t="shared" si="146"/>
        <v>301.57310333251951</v>
      </c>
      <c r="BP38">
        <f t="shared" si="147"/>
        <v>272.14294313588107</v>
      </c>
      <c r="BQ38">
        <f t="shared" si="148"/>
        <v>3.9231491448856452E-2</v>
      </c>
      <c r="BR38">
        <f t="shared" si="149"/>
        <v>3.8020420838475379</v>
      </c>
      <c r="BS38">
        <f t="shared" si="150"/>
        <v>38.343679423064614</v>
      </c>
      <c r="BT38">
        <f t="shared" si="151"/>
        <v>12.437465662688638</v>
      </c>
      <c r="BU38">
        <f t="shared" si="152"/>
        <v>28.227816581726074</v>
      </c>
      <c r="BV38">
        <f t="shared" si="153"/>
        <v>3.8455315956012757</v>
      </c>
      <c r="BW38">
        <f t="shared" si="154"/>
        <v>0.47101310138426045</v>
      </c>
      <c r="BX38">
        <f t="shared" si="155"/>
        <v>2.5687809942113091</v>
      </c>
      <c r="BY38">
        <f t="shared" si="156"/>
        <v>1.2767506013899665</v>
      </c>
      <c r="BZ38">
        <f t="shared" si="157"/>
        <v>0.29654455373300631</v>
      </c>
      <c r="CA38">
        <f t="shared" si="158"/>
        <v>18.956546482620265</v>
      </c>
      <c r="CB38">
        <f t="shared" si="159"/>
        <v>0.96277906586730833</v>
      </c>
      <c r="CC38">
        <f t="shared" si="160"/>
        <v>68.185793420831288</v>
      </c>
      <c r="CD38">
        <f t="shared" si="161"/>
        <v>198.42098519098545</v>
      </c>
      <c r="CE38">
        <f t="shared" si="162"/>
        <v>3.4784551302436931E-3</v>
      </c>
      <c r="CF38">
        <f t="shared" si="163"/>
        <v>0</v>
      </c>
      <c r="CG38">
        <f t="shared" si="164"/>
        <v>1488.4248550592665</v>
      </c>
      <c r="CH38">
        <f t="shared" si="165"/>
        <v>0</v>
      </c>
      <c r="CI38" t="e">
        <f t="shared" si="166"/>
        <v>#DIV/0!</v>
      </c>
      <c r="CJ38" t="e">
        <f t="shared" si="167"/>
        <v>#DIV/0!</v>
      </c>
    </row>
    <row r="39" spans="1:88" x14ac:dyDescent="0.35">
      <c r="A39" t="s">
        <v>184</v>
      </c>
      <c r="B39" s="1">
        <v>37</v>
      </c>
      <c r="C39" s="1" t="s">
        <v>127</v>
      </c>
      <c r="D39" s="1" t="s">
        <v>0</v>
      </c>
      <c r="E39" s="1">
        <v>0</v>
      </c>
      <c r="F39" s="1" t="s">
        <v>91</v>
      </c>
      <c r="G39" s="1" t="s">
        <v>0</v>
      </c>
      <c r="H39" s="1">
        <v>9615.0000257063657</v>
      </c>
      <c r="I39" s="1">
        <v>0</v>
      </c>
      <c r="J39">
        <f t="shared" si="126"/>
        <v>-8.491879705940887</v>
      </c>
      <c r="K39">
        <f t="shared" si="127"/>
        <v>0.48337749414606673</v>
      </c>
      <c r="L39">
        <f t="shared" si="128"/>
        <v>83.311414206079633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t="e">
        <f t="shared" si="129"/>
        <v>#DIV/0!</v>
      </c>
      <c r="U39" t="e">
        <f t="shared" si="130"/>
        <v>#DIV/0!</v>
      </c>
      <c r="V39" t="e">
        <f t="shared" si="131"/>
        <v>#DIV/0!</v>
      </c>
      <c r="W39" s="1">
        <v>-1</v>
      </c>
      <c r="X39" s="1">
        <v>0.87</v>
      </c>
      <c r="Y39" s="1">
        <v>0.92</v>
      </c>
      <c r="Z39" s="1">
        <v>10.168266296386719</v>
      </c>
      <c r="AA39">
        <f t="shared" si="132"/>
        <v>0.87508413314819333</v>
      </c>
      <c r="AB39">
        <f t="shared" si="133"/>
        <v>-5.031731707538678E-3</v>
      </c>
      <c r="AC39" t="e">
        <f t="shared" si="134"/>
        <v>#DIV/0!</v>
      </c>
      <c r="AD39" t="e">
        <f t="shared" si="135"/>
        <v>#DIV/0!</v>
      </c>
      <c r="AE39" t="e">
        <f t="shared" si="136"/>
        <v>#DIV/0!</v>
      </c>
      <c r="AF39" s="1">
        <v>0</v>
      </c>
      <c r="AG39" s="1">
        <v>0.5</v>
      </c>
      <c r="AH39" t="e">
        <f t="shared" si="137"/>
        <v>#DIV/0!</v>
      </c>
      <c r="AI39">
        <f t="shared" si="138"/>
        <v>5.9505470311748825</v>
      </c>
      <c r="AJ39">
        <f t="shared" si="139"/>
        <v>1.2429656121463988</v>
      </c>
      <c r="AK39">
        <f t="shared" si="140"/>
        <v>28.027017593383789</v>
      </c>
      <c r="AL39" s="1">
        <v>2</v>
      </c>
      <c r="AM39">
        <f t="shared" si="141"/>
        <v>4.644859790802002</v>
      </c>
      <c r="AN39" s="1">
        <v>1</v>
      </c>
      <c r="AO39">
        <f t="shared" si="142"/>
        <v>9.2897195816040039</v>
      </c>
      <c r="AP39" s="1">
        <v>28.378116607666016</v>
      </c>
      <c r="AQ39" s="1">
        <v>28.027017593383789</v>
      </c>
      <c r="AR39" s="1">
        <v>27.938133239746094</v>
      </c>
      <c r="AS39" s="1">
        <v>49.938140869140625</v>
      </c>
      <c r="AT39" s="1">
        <v>55.377292633056641</v>
      </c>
      <c r="AU39" s="1">
        <v>21.933673858642578</v>
      </c>
      <c r="AV39" s="1">
        <v>25.796651840209961</v>
      </c>
      <c r="AW39" s="1">
        <v>56.063213348388672</v>
      </c>
      <c r="AX39" s="1">
        <v>65.936241149902344</v>
      </c>
      <c r="AY39" s="1">
        <v>300.13336181640625</v>
      </c>
      <c r="AZ39" s="1">
        <v>1701.4669189453125</v>
      </c>
      <c r="BA39" s="1">
        <v>868.1177978515625</v>
      </c>
      <c r="BB39" s="1">
        <v>99.154541015625</v>
      </c>
      <c r="BC39" s="1">
        <v>3.1424598693847656</v>
      </c>
      <c r="BD39" s="1">
        <v>-0.28026551008224487</v>
      </c>
      <c r="BE39" s="1">
        <v>1</v>
      </c>
      <c r="BF39" s="1">
        <v>-1.355140209197998</v>
      </c>
      <c r="BG39" s="1">
        <v>7.355140209197998</v>
      </c>
      <c r="BH39" s="1">
        <v>1</v>
      </c>
      <c r="BI39" s="1">
        <v>0</v>
      </c>
      <c r="BJ39" s="1">
        <v>0.15999999642372131</v>
      </c>
      <c r="BK39" s="1">
        <v>111115</v>
      </c>
      <c r="BL39">
        <f t="shared" si="143"/>
        <v>1.500666809082031</v>
      </c>
      <c r="BM39">
        <f t="shared" si="144"/>
        <v>5.9505470311748826E-3</v>
      </c>
      <c r="BN39">
        <f t="shared" si="145"/>
        <v>301.17701759338377</v>
      </c>
      <c r="BO39">
        <f t="shared" si="146"/>
        <v>301.52811660766599</v>
      </c>
      <c r="BP39">
        <f t="shared" si="147"/>
        <v>272.23470094633012</v>
      </c>
      <c r="BQ39">
        <f t="shared" si="148"/>
        <v>5.5708788568993937E-2</v>
      </c>
      <c r="BR39">
        <f t="shared" si="149"/>
        <v>3.8008207851022955</v>
      </c>
      <c r="BS39">
        <f t="shared" si="150"/>
        <v>38.332291654734739</v>
      </c>
      <c r="BT39">
        <f t="shared" si="151"/>
        <v>12.535639814524778</v>
      </c>
      <c r="BU39">
        <f t="shared" si="152"/>
        <v>28.202567100524902</v>
      </c>
      <c r="BV39">
        <f t="shared" si="153"/>
        <v>3.8398843316231219</v>
      </c>
      <c r="BW39">
        <f t="shared" si="154"/>
        <v>0.45946963770752852</v>
      </c>
      <c r="BX39">
        <f t="shared" si="155"/>
        <v>2.5578551729558967</v>
      </c>
      <c r="BY39">
        <f t="shared" si="156"/>
        <v>1.2820291586672252</v>
      </c>
      <c r="BZ39">
        <f t="shared" si="157"/>
        <v>0.2892248767676931</v>
      </c>
      <c r="CA39">
        <f t="shared" si="158"/>
        <v>8.2607050369664474</v>
      </c>
      <c r="CB39">
        <f t="shared" si="159"/>
        <v>1.5044327782168994</v>
      </c>
      <c r="CC39">
        <f t="shared" si="160"/>
        <v>67.885165946401955</v>
      </c>
      <c r="CD39">
        <f t="shared" si="161"/>
        <v>56.611349000669918</v>
      </c>
      <c r="CE39">
        <f t="shared" si="162"/>
        <v>-0.10182987567172413</v>
      </c>
      <c r="CF39">
        <f t="shared" si="163"/>
        <v>0</v>
      </c>
      <c r="CG39">
        <f t="shared" si="164"/>
        <v>1488.9267038455862</v>
      </c>
      <c r="CH39">
        <f t="shared" si="165"/>
        <v>0</v>
      </c>
      <c r="CI39" t="e">
        <f t="shared" si="166"/>
        <v>#DIV/0!</v>
      </c>
      <c r="CJ39" t="e">
        <f t="shared" si="167"/>
        <v>#DIV/0!</v>
      </c>
    </row>
    <row r="40" spans="1:88" x14ac:dyDescent="0.35">
      <c r="A40" t="s">
        <v>184</v>
      </c>
      <c r="B40" s="1">
        <v>38</v>
      </c>
      <c r="C40" s="1" t="s">
        <v>128</v>
      </c>
      <c r="D40" s="1" t="s">
        <v>0</v>
      </c>
      <c r="E40" s="1">
        <v>0</v>
      </c>
      <c r="F40" s="1" t="s">
        <v>91</v>
      </c>
      <c r="G40" s="1" t="s">
        <v>0</v>
      </c>
      <c r="H40" s="1">
        <v>9763.0000257063657</v>
      </c>
      <c r="I40" s="1">
        <v>0</v>
      </c>
      <c r="J40">
        <f t="shared" si="126"/>
        <v>-3.4361363737447284</v>
      </c>
      <c r="K40">
        <f t="shared" si="127"/>
        <v>0.47251907801764165</v>
      </c>
      <c r="L40">
        <f t="shared" si="128"/>
        <v>111.80071568623553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t="e">
        <f t="shared" si="129"/>
        <v>#DIV/0!</v>
      </c>
      <c r="U40" t="e">
        <f t="shared" si="130"/>
        <v>#DIV/0!</v>
      </c>
      <c r="V40" t="e">
        <f t="shared" si="131"/>
        <v>#DIV/0!</v>
      </c>
      <c r="W40" s="1">
        <v>-1</v>
      </c>
      <c r="X40" s="1">
        <v>0.87</v>
      </c>
      <c r="Y40" s="1">
        <v>0.92</v>
      </c>
      <c r="Z40" s="1">
        <v>10.168266296386719</v>
      </c>
      <c r="AA40">
        <f t="shared" si="132"/>
        <v>0.87508413314819333</v>
      </c>
      <c r="AB40">
        <f t="shared" si="133"/>
        <v>-1.6357364034645815E-3</v>
      </c>
      <c r="AC40" t="e">
        <f t="shared" si="134"/>
        <v>#DIV/0!</v>
      </c>
      <c r="AD40" t="e">
        <f t="shared" si="135"/>
        <v>#DIV/0!</v>
      </c>
      <c r="AE40" t="e">
        <f t="shared" si="136"/>
        <v>#DIV/0!</v>
      </c>
      <c r="AF40" s="1">
        <v>0</v>
      </c>
      <c r="AG40" s="1">
        <v>0.5</v>
      </c>
      <c r="AH40" t="e">
        <f t="shared" si="137"/>
        <v>#DIV/0!</v>
      </c>
      <c r="AI40">
        <f t="shared" si="138"/>
        <v>5.8773465167783003</v>
      </c>
      <c r="AJ40">
        <f t="shared" si="139"/>
        <v>1.2545511159963527</v>
      </c>
      <c r="AK40">
        <f t="shared" si="140"/>
        <v>28.046150207519531</v>
      </c>
      <c r="AL40" s="1">
        <v>2</v>
      </c>
      <c r="AM40">
        <f t="shared" si="141"/>
        <v>4.644859790802002</v>
      </c>
      <c r="AN40" s="1">
        <v>1</v>
      </c>
      <c r="AO40">
        <f t="shared" si="142"/>
        <v>9.2897195816040039</v>
      </c>
      <c r="AP40" s="1">
        <v>28.323795318603516</v>
      </c>
      <c r="AQ40" s="1">
        <v>28.046150207519531</v>
      </c>
      <c r="AR40" s="1">
        <v>27.939098358154297</v>
      </c>
      <c r="AS40" s="1">
        <v>99.986976623535156</v>
      </c>
      <c r="AT40" s="1">
        <v>101.87769317626953</v>
      </c>
      <c r="AU40" s="1">
        <v>21.906089782714844</v>
      </c>
      <c r="AV40" s="1">
        <v>25.721799850463867</v>
      </c>
      <c r="AW40" s="1">
        <v>56.170207977294922</v>
      </c>
      <c r="AX40" s="1">
        <v>65.954856872558594</v>
      </c>
      <c r="AY40" s="1">
        <v>300.13656616210938</v>
      </c>
      <c r="AZ40" s="1">
        <v>1701.9173583984375</v>
      </c>
      <c r="BA40" s="1">
        <v>1051.9158935546875</v>
      </c>
      <c r="BB40" s="1">
        <v>99.15753173828125</v>
      </c>
      <c r="BC40" s="1">
        <v>3.4843227863311768</v>
      </c>
      <c r="BD40" s="1">
        <v>-0.29136684536933899</v>
      </c>
      <c r="BE40" s="1">
        <v>1</v>
      </c>
      <c r="BF40" s="1">
        <v>-1.355140209197998</v>
      </c>
      <c r="BG40" s="1">
        <v>7.355140209197998</v>
      </c>
      <c r="BH40" s="1">
        <v>1</v>
      </c>
      <c r="BI40" s="1">
        <v>0</v>
      </c>
      <c r="BJ40" s="1">
        <v>0.15999999642372131</v>
      </c>
      <c r="BK40" s="1">
        <v>111115</v>
      </c>
      <c r="BL40">
        <f t="shared" si="143"/>
        <v>1.5006828308105469</v>
      </c>
      <c r="BM40">
        <f t="shared" si="144"/>
        <v>5.8773465167783001E-3</v>
      </c>
      <c r="BN40">
        <f t="shared" si="145"/>
        <v>301.19615020751951</v>
      </c>
      <c r="BO40">
        <f t="shared" si="146"/>
        <v>301.47379531860349</v>
      </c>
      <c r="BP40">
        <f t="shared" si="147"/>
        <v>272.30677125721922</v>
      </c>
      <c r="BQ40">
        <f t="shared" si="148"/>
        <v>6.5421683219234847E-2</v>
      </c>
      <c r="BR40">
        <f t="shared" si="149"/>
        <v>3.8050613010344416</v>
      </c>
      <c r="BS40">
        <f t="shared" si="150"/>
        <v>38.373900946602937</v>
      </c>
      <c r="BT40">
        <f t="shared" si="151"/>
        <v>12.65210109613907</v>
      </c>
      <c r="BU40">
        <f t="shared" si="152"/>
        <v>28.184972763061523</v>
      </c>
      <c r="BV40">
        <f t="shared" si="153"/>
        <v>3.8359534847457102</v>
      </c>
      <c r="BW40">
        <f t="shared" si="154"/>
        <v>0.44964786098684484</v>
      </c>
      <c r="BX40">
        <f t="shared" si="155"/>
        <v>2.5505101850380889</v>
      </c>
      <c r="BY40">
        <f t="shared" si="156"/>
        <v>1.2854432997076213</v>
      </c>
      <c r="BZ40">
        <f t="shared" si="157"/>
        <v>0.28299898996550393</v>
      </c>
      <c r="CA40">
        <f t="shared" si="158"/>
        <v>11.085883014020459</v>
      </c>
      <c r="CB40">
        <f t="shared" si="159"/>
        <v>1.0974013270284508</v>
      </c>
      <c r="CC40">
        <f t="shared" si="160"/>
        <v>67.586494776840397</v>
      </c>
      <c r="CD40">
        <f t="shared" si="161"/>
        <v>102.37703915370263</v>
      </c>
      <c r="CE40">
        <f t="shared" si="162"/>
        <v>-2.2684423675111743E-2</v>
      </c>
      <c r="CF40">
        <f t="shared" si="163"/>
        <v>0</v>
      </c>
      <c r="CG40">
        <f t="shared" si="164"/>
        <v>1489.3208762639597</v>
      </c>
      <c r="CH40">
        <f t="shared" si="165"/>
        <v>0</v>
      </c>
      <c r="CI40" t="e">
        <f t="shared" si="166"/>
        <v>#DIV/0!</v>
      </c>
      <c r="CJ40" t="e">
        <f t="shared" si="167"/>
        <v>#DIV/0!</v>
      </c>
    </row>
    <row r="41" spans="1:88" x14ac:dyDescent="0.35">
      <c r="A41" t="s">
        <v>184</v>
      </c>
      <c r="B41" s="1">
        <v>39</v>
      </c>
      <c r="C41" s="1" t="s">
        <v>129</v>
      </c>
      <c r="D41" s="1" t="s">
        <v>0</v>
      </c>
      <c r="E41" s="1">
        <v>0</v>
      </c>
      <c r="F41" s="1" t="s">
        <v>91</v>
      </c>
      <c r="G41" s="1" t="s">
        <v>0</v>
      </c>
      <c r="H41" s="1">
        <v>9905.0000257063657</v>
      </c>
      <c r="I41" s="1">
        <v>0</v>
      </c>
      <c r="J41">
        <f t="shared" si="126"/>
        <v>10.071414726250223</v>
      </c>
      <c r="K41">
        <f t="shared" si="127"/>
        <v>0.47479246095103694</v>
      </c>
      <c r="L41">
        <f t="shared" si="128"/>
        <v>251.02660795608398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t="e">
        <f t="shared" si="129"/>
        <v>#DIV/0!</v>
      </c>
      <c r="U41" t="e">
        <f t="shared" si="130"/>
        <v>#DIV/0!</v>
      </c>
      <c r="V41" t="e">
        <f t="shared" si="131"/>
        <v>#DIV/0!</v>
      </c>
      <c r="W41" s="1">
        <v>-1</v>
      </c>
      <c r="X41" s="1">
        <v>0.87</v>
      </c>
      <c r="Y41" s="1">
        <v>0.92</v>
      </c>
      <c r="Z41" s="1">
        <v>10.168266296386719</v>
      </c>
      <c r="AA41">
        <f t="shared" si="132"/>
        <v>0.87508413314819333</v>
      </c>
      <c r="AB41">
        <f t="shared" si="133"/>
        <v>7.4468611306637558E-3</v>
      </c>
      <c r="AC41" t="e">
        <f t="shared" si="134"/>
        <v>#DIV/0!</v>
      </c>
      <c r="AD41" t="e">
        <f t="shared" si="135"/>
        <v>#DIV/0!</v>
      </c>
      <c r="AE41" t="e">
        <f t="shared" si="136"/>
        <v>#DIV/0!</v>
      </c>
      <c r="AF41" s="1">
        <v>0</v>
      </c>
      <c r="AG41" s="1">
        <v>0.5</v>
      </c>
      <c r="AH41" t="e">
        <f t="shared" si="137"/>
        <v>#DIV/0!</v>
      </c>
      <c r="AI41">
        <f t="shared" si="138"/>
        <v>5.8907221933890614</v>
      </c>
      <c r="AJ41">
        <f t="shared" si="139"/>
        <v>1.251600603246978</v>
      </c>
      <c r="AK41">
        <f t="shared" si="140"/>
        <v>28.061738967895508</v>
      </c>
      <c r="AL41" s="1">
        <v>2</v>
      </c>
      <c r="AM41">
        <f t="shared" si="141"/>
        <v>4.644859790802002</v>
      </c>
      <c r="AN41" s="1">
        <v>1</v>
      </c>
      <c r="AO41">
        <f t="shared" si="142"/>
        <v>9.2897195816040039</v>
      </c>
      <c r="AP41" s="1">
        <v>28.34227180480957</v>
      </c>
      <c r="AQ41" s="1">
        <v>28.061738967895508</v>
      </c>
      <c r="AR41" s="1">
        <v>27.940423965454102</v>
      </c>
      <c r="AS41" s="1">
        <v>299.93612670898438</v>
      </c>
      <c r="AT41" s="1">
        <v>292.0780029296875</v>
      </c>
      <c r="AU41" s="1">
        <v>21.96234130859375</v>
      </c>
      <c r="AV41" s="1">
        <v>25.786670684814453</v>
      </c>
      <c r="AW41" s="1">
        <v>56.253852844238281</v>
      </c>
      <c r="AX41" s="1">
        <v>66.048881530761719</v>
      </c>
      <c r="AY41" s="1">
        <v>300.12164306640625</v>
      </c>
      <c r="AZ41" s="1">
        <v>1698.9478759765625</v>
      </c>
      <c r="BA41" s="1">
        <v>943.2130126953125</v>
      </c>
      <c r="BB41" s="1">
        <v>99.156608581542969</v>
      </c>
      <c r="BC41" s="1">
        <v>4.3180932998657227</v>
      </c>
      <c r="BD41" s="1">
        <v>-0.31031081080436707</v>
      </c>
      <c r="BE41" s="1">
        <v>1</v>
      </c>
      <c r="BF41" s="1">
        <v>-1.355140209197998</v>
      </c>
      <c r="BG41" s="1">
        <v>7.355140209197998</v>
      </c>
      <c r="BH41" s="1">
        <v>1</v>
      </c>
      <c r="BI41" s="1">
        <v>0</v>
      </c>
      <c r="BJ41" s="1">
        <v>0.15999999642372131</v>
      </c>
      <c r="BK41" s="1">
        <v>111115</v>
      </c>
      <c r="BL41">
        <f t="shared" si="143"/>
        <v>1.5006082153320313</v>
      </c>
      <c r="BM41">
        <f t="shared" si="144"/>
        <v>5.8907221933890619E-3</v>
      </c>
      <c r="BN41">
        <f t="shared" si="145"/>
        <v>301.21173896789549</v>
      </c>
      <c r="BO41">
        <f t="shared" si="146"/>
        <v>301.49227180480955</v>
      </c>
      <c r="BP41">
        <f t="shared" si="147"/>
        <v>271.83165408033892</v>
      </c>
      <c r="BQ41">
        <f t="shared" si="148"/>
        <v>6.1308297358624815E-2</v>
      </c>
      <c r="BR41">
        <f t="shared" si="149"/>
        <v>3.8085194149622734</v>
      </c>
      <c r="BS41">
        <f t="shared" si="150"/>
        <v>38.409133485341812</v>
      </c>
      <c r="BT41">
        <f t="shared" si="151"/>
        <v>12.622462800527359</v>
      </c>
      <c r="BU41">
        <f t="shared" si="152"/>
        <v>28.202005386352539</v>
      </c>
      <c r="BV41">
        <f t="shared" si="153"/>
        <v>3.8397587817163594</v>
      </c>
      <c r="BW41">
        <f t="shared" si="154"/>
        <v>0.45170601484973694</v>
      </c>
      <c r="BX41">
        <f t="shared" si="155"/>
        <v>2.5569188117152954</v>
      </c>
      <c r="BY41">
        <f t="shared" si="156"/>
        <v>1.282839970001064</v>
      </c>
      <c r="BZ41">
        <f t="shared" si="157"/>
        <v>0.28430346705862741</v>
      </c>
      <c r="CA41">
        <f t="shared" si="158"/>
        <v>24.890947108653858</v>
      </c>
      <c r="CB41">
        <f t="shared" si="159"/>
        <v>0.85945057634660049</v>
      </c>
      <c r="CC41">
        <f t="shared" si="160"/>
        <v>67.697940110568084</v>
      </c>
      <c r="CD41">
        <f t="shared" si="161"/>
        <v>290.61440548080839</v>
      </c>
      <c r="CE41">
        <f t="shared" si="162"/>
        <v>2.3461122990044166E-2</v>
      </c>
      <c r="CF41">
        <f t="shared" si="163"/>
        <v>0</v>
      </c>
      <c r="CG41">
        <f t="shared" si="164"/>
        <v>1486.7223293129146</v>
      </c>
      <c r="CH41">
        <f t="shared" si="165"/>
        <v>0</v>
      </c>
      <c r="CI41" t="e">
        <f t="shared" si="166"/>
        <v>#DIV/0!</v>
      </c>
      <c r="CJ41" t="e">
        <f t="shared" si="167"/>
        <v>#DIV/0!</v>
      </c>
    </row>
    <row r="42" spans="1:88" x14ac:dyDescent="0.35">
      <c r="A42" t="s">
        <v>184</v>
      </c>
      <c r="B42" s="1">
        <v>40</v>
      </c>
      <c r="C42" s="1" t="s">
        <v>130</v>
      </c>
      <c r="D42" s="1" t="s">
        <v>0</v>
      </c>
      <c r="E42" s="1">
        <v>0</v>
      </c>
      <c r="F42" s="1" t="s">
        <v>91</v>
      </c>
      <c r="G42" s="1" t="s">
        <v>0</v>
      </c>
      <c r="H42" s="1">
        <v>10047.000025706366</v>
      </c>
      <c r="I42" s="1">
        <v>0</v>
      </c>
      <c r="J42">
        <f t="shared" si="126"/>
        <v>14.230109771636577</v>
      </c>
      <c r="K42">
        <f t="shared" si="127"/>
        <v>0.484759307437441</v>
      </c>
      <c r="L42">
        <f t="shared" si="128"/>
        <v>332.34562842993313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t="e">
        <f t="shared" si="129"/>
        <v>#DIV/0!</v>
      </c>
      <c r="U42" t="e">
        <f t="shared" si="130"/>
        <v>#DIV/0!</v>
      </c>
      <c r="V42" t="e">
        <f t="shared" si="131"/>
        <v>#DIV/0!</v>
      </c>
      <c r="W42" s="1">
        <v>-1</v>
      </c>
      <c r="X42" s="1">
        <v>0.87</v>
      </c>
      <c r="Y42" s="1">
        <v>0.92</v>
      </c>
      <c r="Z42" s="1">
        <v>10.168266296386719</v>
      </c>
      <c r="AA42">
        <f t="shared" si="132"/>
        <v>0.87508413314819333</v>
      </c>
      <c r="AB42">
        <f t="shared" si="133"/>
        <v>1.0245850976506118E-2</v>
      </c>
      <c r="AC42" t="e">
        <f t="shared" si="134"/>
        <v>#DIV/0!</v>
      </c>
      <c r="AD42" t="e">
        <f t="shared" si="135"/>
        <v>#DIV/0!</v>
      </c>
      <c r="AE42" t="e">
        <f t="shared" si="136"/>
        <v>#DIV/0!</v>
      </c>
      <c r="AF42" s="1">
        <v>0</v>
      </c>
      <c r="AG42" s="1">
        <v>0.5</v>
      </c>
      <c r="AH42" t="e">
        <f t="shared" si="137"/>
        <v>#DIV/0!</v>
      </c>
      <c r="AI42">
        <f t="shared" si="138"/>
        <v>5.9403211401448823</v>
      </c>
      <c r="AJ42">
        <f t="shared" si="139"/>
        <v>1.237489006988997</v>
      </c>
      <c r="AK42">
        <f t="shared" si="140"/>
        <v>28.042951583862305</v>
      </c>
      <c r="AL42" s="1">
        <v>2</v>
      </c>
      <c r="AM42">
        <f t="shared" si="141"/>
        <v>4.644859790802002</v>
      </c>
      <c r="AN42" s="1">
        <v>1</v>
      </c>
      <c r="AO42">
        <f t="shared" si="142"/>
        <v>9.2897195816040039</v>
      </c>
      <c r="AP42" s="1">
        <v>28.38029670715332</v>
      </c>
      <c r="AQ42" s="1">
        <v>28.042951583862305</v>
      </c>
      <c r="AR42" s="1">
        <v>27.941837310791016</v>
      </c>
      <c r="AS42" s="1">
        <v>399.81887817382813</v>
      </c>
      <c r="AT42" s="1">
        <v>388.79769897460938</v>
      </c>
      <c r="AU42" s="1">
        <v>22.029573440551758</v>
      </c>
      <c r="AV42" s="1">
        <v>25.885427474975586</v>
      </c>
      <c r="AW42" s="1">
        <v>56.304603576660156</v>
      </c>
      <c r="AX42" s="1">
        <v>66.1597900390625</v>
      </c>
      <c r="AY42" s="1">
        <v>300.143798828125</v>
      </c>
      <c r="AZ42" s="1">
        <v>1698.655029296875</v>
      </c>
      <c r="BA42" s="1">
        <v>1188.6688232421875</v>
      </c>
      <c r="BB42" s="1">
        <v>99.1624755859375</v>
      </c>
      <c r="BC42" s="1">
        <v>4.6061654090881348</v>
      </c>
      <c r="BD42" s="1">
        <v>-0.31938263773918152</v>
      </c>
      <c r="BE42" s="1">
        <v>1</v>
      </c>
      <c r="BF42" s="1">
        <v>-1.355140209197998</v>
      </c>
      <c r="BG42" s="1">
        <v>7.355140209197998</v>
      </c>
      <c r="BH42" s="1">
        <v>1</v>
      </c>
      <c r="BI42" s="1">
        <v>0</v>
      </c>
      <c r="BJ42" s="1">
        <v>0.15999999642372131</v>
      </c>
      <c r="BK42" s="1">
        <v>111115</v>
      </c>
      <c r="BL42">
        <f t="shared" si="143"/>
        <v>1.5007189941406247</v>
      </c>
      <c r="BM42">
        <f t="shared" si="144"/>
        <v>5.940321140144882E-3</v>
      </c>
      <c r="BN42">
        <f t="shared" si="145"/>
        <v>301.19295158386228</v>
      </c>
      <c r="BO42">
        <f t="shared" si="146"/>
        <v>301.5302967071533</v>
      </c>
      <c r="BP42">
        <f t="shared" si="147"/>
        <v>271.78479861263622</v>
      </c>
      <c r="BQ42">
        <f t="shared" si="148"/>
        <v>5.5066585846645359E-2</v>
      </c>
      <c r="BR42">
        <f t="shared" si="149"/>
        <v>3.8043520770078194</v>
      </c>
      <c r="BS42">
        <f t="shared" si="150"/>
        <v>38.36483563493573</v>
      </c>
      <c r="BT42">
        <f t="shared" si="151"/>
        <v>12.479408159960144</v>
      </c>
      <c r="BU42">
        <f t="shared" si="152"/>
        <v>28.211624145507813</v>
      </c>
      <c r="BV42">
        <f t="shared" si="153"/>
        <v>3.8419091850897495</v>
      </c>
      <c r="BW42">
        <f t="shared" si="154"/>
        <v>0.4607179658155684</v>
      </c>
      <c r="BX42">
        <f t="shared" si="155"/>
        <v>2.5668630700188224</v>
      </c>
      <c r="BY42">
        <f t="shared" si="156"/>
        <v>1.2750461150709271</v>
      </c>
      <c r="BZ42">
        <f t="shared" si="157"/>
        <v>0.2900163110068309</v>
      </c>
      <c r="CA42">
        <f t="shared" si="158"/>
        <v>32.956215265276306</v>
      </c>
      <c r="CB42">
        <f t="shared" si="159"/>
        <v>0.85480348599397737</v>
      </c>
      <c r="CC42">
        <f t="shared" si="160"/>
        <v>68.058859009665838</v>
      </c>
      <c r="CD42">
        <f t="shared" si="161"/>
        <v>386.72975192594373</v>
      </c>
      <c r="CE42">
        <f t="shared" si="162"/>
        <v>2.504294096372861E-2</v>
      </c>
      <c r="CF42">
        <f t="shared" si="163"/>
        <v>0</v>
      </c>
      <c r="CG42">
        <f t="shared" si="164"/>
        <v>1486.4660638300747</v>
      </c>
      <c r="CH42">
        <f t="shared" si="165"/>
        <v>0</v>
      </c>
      <c r="CI42" t="e">
        <f t="shared" si="166"/>
        <v>#DIV/0!</v>
      </c>
      <c r="CJ42" t="e">
        <f t="shared" si="167"/>
        <v>#DIV/0!</v>
      </c>
    </row>
    <row r="43" spans="1:88" x14ac:dyDescent="0.35">
      <c r="A43" t="s">
        <v>184</v>
      </c>
      <c r="B43" s="1">
        <v>41</v>
      </c>
      <c r="C43" s="1" t="s">
        <v>131</v>
      </c>
      <c r="D43" s="1" t="s">
        <v>0</v>
      </c>
      <c r="E43" s="1">
        <v>0</v>
      </c>
      <c r="F43" s="1" t="s">
        <v>91</v>
      </c>
      <c r="G43" s="1" t="s">
        <v>0</v>
      </c>
      <c r="H43" s="1">
        <v>10216.000025706366</v>
      </c>
      <c r="I43" s="1">
        <v>0</v>
      </c>
      <c r="J43">
        <f t="shared" si="126"/>
        <v>28.718394860919982</v>
      </c>
      <c r="K43">
        <f t="shared" si="127"/>
        <v>0.49417524304167187</v>
      </c>
      <c r="L43">
        <f t="shared" si="128"/>
        <v>568.34768067338587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t="e">
        <f t="shared" si="129"/>
        <v>#DIV/0!</v>
      </c>
      <c r="U43" t="e">
        <f t="shared" si="130"/>
        <v>#DIV/0!</v>
      </c>
      <c r="V43" t="e">
        <f t="shared" si="131"/>
        <v>#DIV/0!</v>
      </c>
      <c r="W43" s="1">
        <v>-1</v>
      </c>
      <c r="X43" s="1">
        <v>0.87</v>
      </c>
      <c r="Y43" s="1">
        <v>0.92</v>
      </c>
      <c r="Z43" s="1">
        <v>10.168266296386719</v>
      </c>
      <c r="AA43">
        <f t="shared" si="132"/>
        <v>0.87508413314819333</v>
      </c>
      <c r="AB43">
        <f t="shared" si="133"/>
        <v>1.9997108569315997E-2</v>
      </c>
      <c r="AC43" t="e">
        <f t="shared" si="134"/>
        <v>#DIV/0!</v>
      </c>
      <c r="AD43" t="e">
        <f t="shared" si="135"/>
        <v>#DIV/0!</v>
      </c>
      <c r="AE43" t="e">
        <f t="shared" si="136"/>
        <v>#DIV/0!</v>
      </c>
      <c r="AF43" s="1">
        <v>0</v>
      </c>
      <c r="AG43" s="1">
        <v>0.5</v>
      </c>
      <c r="AH43" t="e">
        <f t="shared" si="137"/>
        <v>#DIV/0!</v>
      </c>
      <c r="AI43">
        <f t="shared" si="138"/>
        <v>5.9919664480330566</v>
      </c>
      <c r="AJ43">
        <f t="shared" si="139"/>
        <v>1.2255561596905071</v>
      </c>
      <c r="AK43">
        <f t="shared" si="140"/>
        <v>28.042072296142578</v>
      </c>
      <c r="AL43" s="1">
        <v>2</v>
      </c>
      <c r="AM43">
        <f t="shared" si="141"/>
        <v>4.644859790802002</v>
      </c>
      <c r="AN43" s="1">
        <v>1</v>
      </c>
      <c r="AO43">
        <f t="shared" si="142"/>
        <v>9.2897195816040039</v>
      </c>
      <c r="AP43" s="1">
        <v>28.407089233398438</v>
      </c>
      <c r="AQ43" s="1">
        <v>28.042072296142578</v>
      </c>
      <c r="AR43" s="1">
        <v>27.940248489379883</v>
      </c>
      <c r="AS43" s="1">
        <v>700.05181884765625</v>
      </c>
      <c r="AT43" s="1">
        <v>678.20751953125</v>
      </c>
      <c r="AU43" s="1">
        <v>22.115177154541016</v>
      </c>
      <c r="AV43" s="1">
        <v>26.00407600402832</v>
      </c>
      <c r="AW43" s="1">
        <v>56.434391021728516</v>
      </c>
      <c r="AX43" s="1">
        <v>66.358245849609375</v>
      </c>
      <c r="AY43" s="1">
        <v>300.14413452148438</v>
      </c>
      <c r="AZ43" s="1">
        <v>1698.2762451171875</v>
      </c>
      <c r="BA43" s="1">
        <v>1124.8536376953125</v>
      </c>
      <c r="BB43" s="1">
        <v>99.161415100097656</v>
      </c>
      <c r="BC43" s="1">
        <v>4.9269814491271973</v>
      </c>
      <c r="BD43" s="1">
        <v>-0.34165313839912415</v>
      </c>
      <c r="BE43" s="1">
        <v>1</v>
      </c>
      <c r="BF43" s="1">
        <v>-1.355140209197998</v>
      </c>
      <c r="BG43" s="1">
        <v>7.355140209197998</v>
      </c>
      <c r="BH43" s="1">
        <v>1</v>
      </c>
      <c r="BI43" s="1">
        <v>0</v>
      </c>
      <c r="BJ43" s="1">
        <v>0.15999999642372131</v>
      </c>
      <c r="BK43" s="1">
        <v>111115</v>
      </c>
      <c r="BL43">
        <f t="shared" si="143"/>
        <v>1.5007206726074218</v>
      </c>
      <c r="BM43">
        <f t="shared" si="144"/>
        <v>5.9919664480330564E-3</v>
      </c>
      <c r="BN43">
        <f t="shared" si="145"/>
        <v>301.19207229614256</v>
      </c>
      <c r="BO43">
        <f t="shared" si="146"/>
        <v>301.55708923339841</v>
      </c>
      <c r="BP43">
        <f t="shared" si="147"/>
        <v>271.72419314524086</v>
      </c>
      <c r="BQ43">
        <f t="shared" si="148"/>
        <v>4.7038315435609213E-2</v>
      </c>
      <c r="BR43">
        <f t="shared" si="149"/>
        <v>3.8041571346204481</v>
      </c>
      <c r="BS43">
        <f t="shared" si="150"/>
        <v>38.363280019555731</v>
      </c>
      <c r="BT43">
        <f t="shared" si="151"/>
        <v>12.359204015527411</v>
      </c>
      <c r="BU43">
        <f t="shared" si="152"/>
        <v>28.224580764770508</v>
      </c>
      <c r="BV43">
        <f t="shared" si="153"/>
        <v>3.8448074727561563</v>
      </c>
      <c r="BW43">
        <f t="shared" si="154"/>
        <v>0.46921492046950652</v>
      </c>
      <c r="BX43">
        <f t="shared" si="155"/>
        <v>2.578600974929941</v>
      </c>
      <c r="BY43">
        <f t="shared" si="156"/>
        <v>1.2662064978262153</v>
      </c>
      <c r="BZ43">
        <f t="shared" si="157"/>
        <v>0.29540415920808971</v>
      </c>
      <c r="CA43">
        <f t="shared" si="158"/>
        <v>56.358160284431371</v>
      </c>
      <c r="CB43">
        <f t="shared" si="159"/>
        <v>0.83801441934204024</v>
      </c>
      <c r="CC43">
        <f t="shared" si="160"/>
        <v>68.393772883633659</v>
      </c>
      <c r="CD43">
        <f t="shared" si="161"/>
        <v>674.03410689788961</v>
      </c>
      <c r="CE43">
        <f t="shared" si="162"/>
        <v>2.9140355889999893E-2</v>
      </c>
      <c r="CF43">
        <f t="shared" si="163"/>
        <v>0</v>
      </c>
      <c r="CG43">
        <f t="shared" si="164"/>
        <v>1486.1345958045426</v>
      </c>
      <c r="CH43">
        <f t="shared" si="165"/>
        <v>0</v>
      </c>
      <c r="CI43" t="e">
        <f t="shared" si="166"/>
        <v>#DIV/0!</v>
      </c>
      <c r="CJ43" t="e">
        <f t="shared" si="167"/>
        <v>#DIV/0!</v>
      </c>
    </row>
    <row r="44" spans="1:88" x14ac:dyDescent="0.35">
      <c r="A44" t="s">
        <v>184</v>
      </c>
      <c r="B44" s="1">
        <v>42</v>
      </c>
      <c r="C44" s="1" t="s">
        <v>132</v>
      </c>
      <c r="D44" s="1" t="s">
        <v>0</v>
      </c>
      <c r="E44" s="1">
        <v>0</v>
      </c>
      <c r="F44" s="1" t="s">
        <v>91</v>
      </c>
      <c r="G44" s="1" t="s">
        <v>0</v>
      </c>
      <c r="H44" s="1">
        <v>10369.000025706366</v>
      </c>
      <c r="I44" s="1">
        <v>0</v>
      </c>
      <c r="J44">
        <f t="shared" si="126"/>
        <v>39.610045231662816</v>
      </c>
      <c r="K44">
        <f t="shared" si="127"/>
        <v>0.49336980526501228</v>
      </c>
      <c r="L44">
        <f t="shared" si="128"/>
        <v>817.39221386134386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t="e">
        <f t="shared" si="129"/>
        <v>#DIV/0!</v>
      </c>
      <c r="U44" t="e">
        <f t="shared" si="130"/>
        <v>#DIV/0!</v>
      </c>
      <c r="V44" t="e">
        <f t="shared" si="131"/>
        <v>#DIV/0!</v>
      </c>
      <c r="W44" s="1">
        <v>-1</v>
      </c>
      <c r="X44" s="1">
        <v>0.87</v>
      </c>
      <c r="Y44" s="1">
        <v>0.92</v>
      </c>
      <c r="Z44" s="1">
        <v>10.168266296386719</v>
      </c>
      <c r="AA44">
        <f t="shared" si="132"/>
        <v>0.87508413314819333</v>
      </c>
      <c r="AB44">
        <f t="shared" si="133"/>
        <v>2.7320726154365236E-2</v>
      </c>
      <c r="AC44" t="e">
        <f t="shared" si="134"/>
        <v>#DIV/0!</v>
      </c>
      <c r="AD44" t="e">
        <f t="shared" si="135"/>
        <v>#DIV/0!</v>
      </c>
      <c r="AE44" t="e">
        <f t="shared" si="136"/>
        <v>#DIV/0!</v>
      </c>
      <c r="AF44" s="1">
        <v>0</v>
      </c>
      <c r="AG44" s="1">
        <v>0.5</v>
      </c>
      <c r="AH44" t="e">
        <f t="shared" si="137"/>
        <v>#DIV/0!</v>
      </c>
      <c r="AI44">
        <f t="shared" si="138"/>
        <v>5.9698518959910762</v>
      </c>
      <c r="AJ44">
        <f t="shared" si="139"/>
        <v>1.2227965700857832</v>
      </c>
      <c r="AK44">
        <f t="shared" si="140"/>
        <v>28.040254592895508</v>
      </c>
      <c r="AL44" s="1">
        <v>2</v>
      </c>
      <c r="AM44">
        <f t="shared" si="141"/>
        <v>4.644859790802002</v>
      </c>
      <c r="AN44" s="1">
        <v>1</v>
      </c>
      <c r="AO44">
        <f t="shared" si="142"/>
        <v>9.2897195816040039</v>
      </c>
      <c r="AP44" s="1">
        <v>28.399578094482422</v>
      </c>
      <c r="AQ44" s="1">
        <v>28.040254592895508</v>
      </c>
      <c r="AR44" s="1">
        <v>27.938999176025391</v>
      </c>
      <c r="AS44" s="1">
        <v>1000.0282592773438</v>
      </c>
      <c r="AT44" s="1">
        <v>969.77593994140625</v>
      </c>
      <c r="AU44" s="1">
        <v>22.155733108520508</v>
      </c>
      <c r="AV44" s="1">
        <v>26.030244827270508</v>
      </c>
      <c r="AW44" s="1">
        <v>56.557857513427734</v>
      </c>
      <c r="AX44" s="1">
        <v>66.448356628417969</v>
      </c>
      <c r="AY44" s="1">
        <v>300.13873291015625</v>
      </c>
      <c r="AZ44" s="1">
        <v>1698.6011962890625</v>
      </c>
      <c r="BA44" s="1">
        <v>933.1363525390625</v>
      </c>
      <c r="BB44" s="1">
        <v>99.152259826660156</v>
      </c>
      <c r="BC44" s="1">
        <v>5.0210428237915039</v>
      </c>
      <c r="BD44" s="1">
        <v>-0.35229358077049255</v>
      </c>
      <c r="BE44" s="1">
        <v>1</v>
      </c>
      <c r="BF44" s="1">
        <v>-1.355140209197998</v>
      </c>
      <c r="BG44" s="1">
        <v>7.355140209197998</v>
      </c>
      <c r="BH44" s="1">
        <v>1</v>
      </c>
      <c r="BI44" s="1">
        <v>0</v>
      </c>
      <c r="BJ44" s="1">
        <v>0.15999999642372131</v>
      </c>
      <c r="BK44" s="1">
        <v>111115</v>
      </c>
      <c r="BL44">
        <f t="shared" si="143"/>
        <v>1.5006936645507813</v>
      </c>
      <c r="BM44">
        <f t="shared" si="144"/>
        <v>5.9698518959910764E-3</v>
      </c>
      <c r="BN44">
        <f t="shared" si="145"/>
        <v>301.19025459289549</v>
      </c>
      <c r="BO44">
        <f t="shared" si="146"/>
        <v>301.5495780944824</v>
      </c>
      <c r="BP44">
        <f t="shared" si="147"/>
        <v>271.77618533157874</v>
      </c>
      <c r="BQ44">
        <f t="shared" si="148"/>
        <v>5.0869951324495108E-2</v>
      </c>
      <c r="BR44">
        <f t="shared" si="149"/>
        <v>3.8037541685508853</v>
      </c>
      <c r="BS44">
        <f t="shared" si="150"/>
        <v>38.362758198357554</v>
      </c>
      <c r="BT44">
        <f t="shared" si="151"/>
        <v>12.332513371087046</v>
      </c>
      <c r="BU44">
        <f t="shared" si="152"/>
        <v>28.219916343688965</v>
      </c>
      <c r="BV44">
        <f t="shared" si="153"/>
        <v>3.8437638610156997</v>
      </c>
      <c r="BW44">
        <f t="shared" si="154"/>
        <v>0.46848873190244555</v>
      </c>
      <c r="BX44">
        <f t="shared" si="155"/>
        <v>2.5809575984651021</v>
      </c>
      <c r="BY44">
        <f t="shared" si="156"/>
        <v>1.2628062625505976</v>
      </c>
      <c r="BZ44">
        <f t="shared" si="157"/>
        <v>0.29494363331006906</v>
      </c>
      <c r="CA44">
        <f t="shared" si="158"/>
        <v>81.046285169068923</v>
      </c>
      <c r="CB44">
        <f t="shared" si="159"/>
        <v>0.84286707908089631</v>
      </c>
      <c r="CC44">
        <f t="shared" si="160"/>
        <v>68.458585489792739</v>
      </c>
      <c r="CD44">
        <f t="shared" si="161"/>
        <v>964.0197316303786</v>
      </c>
      <c r="CE44">
        <f t="shared" si="162"/>
        <v>2.8128549434982286E-2</v>
      </c>
      <c r="CF44">
        <f t="shared" si="163"/>
        <v>0</v>
      </c>
      <c r="CG44">
        <f t="shared" si="164"/>
        <v>1486.4189554190984</v>
      </c>
      <c r="CH44">
        <f t="shared" si="165"/>
        <v>0</v>
      </c>
      <c r="CI44" t="e">
        <f t="shared" si="166"/>
        <v>#DIV/0!</v>
      </c>
      <c r="CJ44" t="e">
        <f t="shared" si="167"/>
        <v>#DIV/0!</v>
      </c>
    </row>
    <row r="45" spans="1:88" x14ac:dyDescent="0.35">
      <c r="A45" t="s">
        <v>184</v>
      </c>
      <c r="B45" s="1">
        <v>43</v>
      </c>
      <c r="C45" s="1" t="s">
        <v>133</v>
      </c>
      <c r="D45" s="1" t="s">
        <v>0</v>
      </c>
      <c r="E45" s="1">
        <v>0</v>
      </c>
      <c r="F45" s="1" t="s">
        <v>91</v>
      </c>
      <c r="G45" s="1" t="s">
        <v>0</v>
      </c>
      <c r="H45" s="1">
        <v>10522.000025637448</v>
      </c>
      <c r="I45" s="1">
        <v>0</v>
      </c>
      <c r="J45">
        <f t="shared" si="126"/>
        <v>47.326465057435037</v>
      </c>
      <c r="K45">
        <f t="shared" si="127"/>
        <v>0.4800714704898556</v>
      </c>
      <c r="L45">
        <f t="shared" si="128"/>
        <v>1074.7925741494998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t="e">
        <f t="shared" si="129"/>
        <v>#DIV/0!</v>
      </c>
      <c r="U45" t="e">
        <f t="shared" si="130"/>
        <v>#DIV/0!</v>
      </c>
      <c r="V45" t="e">
        <f t="shared" si="131"/>
        <v>#DIV/0!</v>
      </c>
      <c r="W45" s="1">
        <v>-1</v>
      </c>
      <c r="X45" s="1">
        <v>0.87</v>
      </c>
      <c r="Y45" s="1">
        <v>0.92</v>
      </c>
      <c r="Z45" s="1">
        <v>10.168266296386719</v>
      </c>
      <c r="AA45">
        <f t="shared" si="132"/>
        <v>0.87508413314819333</v>
      </c>
      <c r="AB45">
        <f t="shared" si="133"/>
        <v>3.2509129767977686E-2</v>
      </c>
      <c r="AC45" t="e">
        <f t="shared" si="134"/>
        <v>#DIV/0!</v>
      </c>
      <c r="AD45" t="e">
        <f t="shared" si="135"/>
        <v>#DIV/0!</v>
      </c>
      <c r="AE45" t="e">
        <f t="shared" si="136"/>
        <v>#DIV/0!</v>
      </c>
      <c r="AF45" s="1">
        <v>0</v>
      </c>
      <c r="AG45" s="1">
        <v>0.5</v>
      </c>
      <c r="AH45" t="e">
        <f t="shared" si="137"/>
        <v>#DIV/0!</v>
      </c>
      <c r="AI45">
        <f t="shared" si="138"/>
        <v>5.878445881602139</v>
      </c>
      <c r="AJ45">
        <f t="shared" si="139"/>
        <v>1.2357452506550075</v>
      </c>
      <c r="AK45">
        <f t="shared" si="140"/>
        <v>28.036365509033203</v>
      </c>
      <c r="AL45" s="1">
        <v>2</v>
      </c>
      <c r="AM45">
        <f t="shared" si="141"/>
        <v>4.644859790802002</v>
      </c>
      <c r="AN45" s="1">
        <v>1</v>
      </c>
      <c r="AO45">
        <f t="shared" si="142"/>
        <v>9.2897195816040039</v>
      </c>
      <c r="AP45" s="1">
        <v>28.35919189453125</v>
      </c>
      <c r="AQ45" s="1">
        <v>28.036365509033203</v>
      </c>
      <c r="AR45" s="1">
        <v>27.939596176147461</v>
      </c>
      <c r="AS45" s="1">
        <v>1299.9078369140625</v>
      </c>
      <c r="AT45" s="1">
        <v>1263.4219970703125</v>
      </c>
      <c r="AU45" s="1">
        <v>22.077110290527344</v>
      </c>
      <c r="AV45" s="1">
        <v>25.892881393432617</v>
      </c>
      <c r="AW45" s="1">
        <v>56.48675537109375</v>
      </c>
      <c r="AX45" s="1">
        <v>66.248802185058594</v>
      </c>
      <c r="AY45" s="1">
        <v>300.13519287109375</v>
      </c>
      <c r="AZ45" s="1">
        <v>1698.7515869140625</v>
      </c>
      <c r="BA45" s="1">
        <v>1086.2694091796875</v>
      </c>
      <c r="BB45" s="1">
        <v>99.144889831542969</v>
      </c>
      <c r="BC45" s="1">
        <v>4.5831890106201172</v>
      </c>
      <c r="BD45" s="1">
        <v>-0.36636990308761597</v>
      </c>
      <c r="BE45" s="1">
        <v>1</v>
      </c>
      <c r="BF45" s="1">
        <v>-1.355140209197998</v>
      </c>
      <c r="BG45" s="1">
        <v>7.355140209197998</v>
      </c>
      <c r="BH45" s="1">
        <v>1</v>
      </c>
      <c r="BI45" s="1">
        <v>0</v>
      </c>
      <c r="BJ45" s="1">
        <v>0.15999999642372131</v>
      </c>
      <c r="BK45" s="1">
        <v>111115</v>
      </c>
      <c r="BL45">
        <f t="shared" si="143"/>
        <v>1.5006759643554688</v>
      </c>
      <c r="BM45">
        <f t="shared" si="144"/>
        <v>5.8784458816021389E-3</v>
      </c>
      <c r="BN45">
        <f t="shared" si="145"/>
        <v>301.18636550903318</v>
      </c>
      <c r="BO45">
        <f t="shared" si="146"/>
        <v>301.50919189453123</v>
      </c>
      <c r="BP45">
        <f t="shared" si="147"/>
        <v>271.80024783104091</v>
      </c>
      <c r="BQ45">
        <f t="shared" si="148"/>
        <v>6.5334987976390105E-2</v>
      </c>
      <c r="BR45">
        <f t="shared" si="149"/>
        <v>3.8028921238280931</v>
      </c>
      <c r="BS45">
        <f t="shared" si="150"/>
        <v>38.356915119776573</v>
      </c>
      <c r="BT45">
        <f t="shared" si="151"/>
        <v>12.464033726343956</v>
      </c>
      <c r="BU45">
        <f t="shared" si="152"/>
        <v>28.197778701782227</v>
      </c>
      <c r="BV45">
        <f t="shared" si="153"/>
        <v>3.8388141814743912</v>
      </c>
      <c r="BW45">
        <f t="shared" si="154"/>
        <v>0.45648154768092319</v>
      </c>
      <c r="BX45">
        <f t="shared" si="155"/>
        <v>2.5671468731730855</v>
      </c>
      <c r="BY45">
        <f t="shared" si="156"/>
        <v>1.2716673083013057</v>
      </c>
      <c r="BZ45">
        <f t="shared" si="157"/>
        <v>0.28733056660218137</v>
      </c>
      <c r="CA45">
        <f t="shared" si="158"/>
        <v>106.56019135581265</v>
      </c>
      <c r="CB45">
        <f t="shared" si="159"/>
        <v>0.85069958940226131</v>
      </c>
      <c r="CC45">
        <f t="shared" si="160"/>
        <v>68.076319531420154</v>
      </c>
      <c r="CD45">
        <f t="shared" si="161"/>
        <v>1256.5444237198685</v>
      </c>
      <c r="CE45">
        <f t="shared" si="162"/>
        <v>2.5640251922050647E-2</v>
      </c>
      <c r="CF45">
        <f t="shared" si="163"/>
        <v>0</v>
      </c>
      <c r="CG45">
        <f t="shared" si="164"/>
        <v>1486.5505598688103</v>
      </c>
      <c r="CH45">
        <f t="shared" si="165"/>
        <v>0</v>
      </c>
      <c r="CI45" t="e">
        <f t="shared" si="166"/>
        <v>#DIV/0!</v>
      </c>
      <c r="CJ45" t="e">
        <f t="shared" si="167"/>
        <v>#DIV/0!</v>
      </c>
    </row>
    <row r="46" spans="1:88" x14ac:dyDescent="0.35">
      <c r="A46" t="s">
        <v>184</v>
      </c>
      <c r="B46" s="1">
        <v>44</v>
      </c>
      <c r="C46" s="1" t="s">
        <v>134</v>
      </c>
      <c r="D46" s="1" t="s">
        <v>0</v>
      </c>
      <c r="E46" s="1">
        <v>0</v>
      </c>
      <c r="F46" s="1" t="s">
        <v>91</v>
      </c>
      <c r="G46" s="1" t="s">
        <v>0</v>
      </c>
      <c r="H46" s="1">
        <v>10684.000025430694</v>
      </c>
      <c r="I46" s="1">
        <v>0</v>
      </c>
      <c r="J46">
        <f t="shared" si="126"/>
        <v>57.477343447672169</v>
      </c>
      <c r="K46">
        <f t="shared" si="127"/>
        <v>0.47307062881532796</v>
      </c>
      <c r="L46">
        <f t="shared" si="128"/>
        <v>1421.2167538244335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t="e">
        <f t="shared" si="129"/>
        <v>#DIV/0!</v>
      </c>
      <c r="U46" t="e">
        <f t="shared" si="130"/>
        <v>#DIV/0!</v>
      </c>
      <c r="V46" t="e">
        <f t="shared" si="131"/>
        <v>#DIV/0!</v>
      </c>
      <c r="W46" s="1">
        <v>-1</v>
      </c>
      <c r="X46" s="1">
        <v>0.87</v>
      </c>
      <c r="Y46" s="1">
        <v>0.92</v>
      </c>
      <c r="Z46" s="1">
        <v>10.168266296386719</v>
      </c>
      <c r="AA46">
        <f t="shared" si="132"/>
        <v>0.87508413314819333</v>
      </c>
      <c r="AB46">
        <f t="shared" si="133"/>
        <v>3.9347365719474434E-2</v>
      </c>
      <c r="AC46" t="e">
        <f t="shared" si="134"/>
        <v>#DIV/0!</v>
      </c>
      <c r="AD46" t="e">
        <f t="shared" si="135"/>
        <v>#DIV/0!</v>
      </c>
      <c r="AE46" t="e">
        <f t="shared" si="136"/>
        <v>#DIV/0!</v>
      </c>
      <c r="AF46" s="1">
        <v>0</v>
      </c>
      <c r="AG46" s="1">
        <v>0.5</v>
      </c>
      <c r="AH46" t="e">
        <f t="shared" si="137"/>
        <v>#DIV/0!</v>
      </c>
      <c r="AI46">
        <f t="shared" si="138"/>
        <v>5.7889723501607646</v>
      </c>
      <c r="AJ46">
        <f t="shared" si="139"/>
        <v>1.2339963618253837</v>
      </c>
      <c r="AK46">
        <f t="shared" si="140"/>
        <v>28.034139633178711</v>
      </c>
      <c r="AL46" s="1">
        <v>2</v>
      </c>
      <c r="AM46">
        <f t="shared" si="141"/>
        <v>4.644859790802002</v>
      </c>
      <c r="AN46" s="1">
        <v>1</v>
      </c>
      <c r="AO46">
        <f t="shared" si="142"/>
        <v>9.2897195816040039</v>
      </c>
      <c r="AP46" s="1">
        <v>28.410533905029297</v>
      </c>
      <c r="AQ46" s="1">
        <v>28.034139633178711</v>
      </c>
      <c r="AR46" s="1">
        <v>27.946033477783203</v>
      </c>
      <c r="AS46" s="1">
        <v>1700.2120361328125</v>
      </c>
      <c r="AT46" s="1">
        <v>1655.524169921875</v>
      </c>
      <c r="AU46" s="1">
        <v>22.149063110351563</v>
      </c>
      <c r="AV46" s="1">
        <v>25.90675163269043</v>
      </c>
      <c r="AW46" s="1">
        <v>56.497348785400391</v>
      </c>
      <c r="AX46" s="1">
        <v>66.083793640136719</v>
      </c>
      <c r="AY46" s="1">
        <v>300.13125610351563</v>
      </c>
      <c r="AZ46" s="1">
        <v>1698.330322265625</v>
      </c>
      <c r="BA46" s="1">
        <v>2062.609375</v>
      </c>
      <c r="BB46" s="1">
        <v>99.140274047851563</v>
      </c>
      <c r="BC46" s="1">
        <v>3.1336283683776855</v>
      </c>
      <c r="BD46" s="1">
        <v>-0.37638023495674133</v>
      </c>
      <c r="BE46" s="1">
        <v>1</v>
      </c>
      <c r="BF46" s="1">
        <v>-1.355140209197998</v>
      </c>
      <c r="BG46" s="1">
        <v>7.355140209197998</v>
      </c>
      <c r="BH46" s="1">
        <v>1</v>
      </c>
      <c r="BI46" s="1">
        <v>0</v>
      </c>
      <c r="BJ46" s="1">
        <v>0.15999999642372131</v>
      </c>
      <c r="BK46" s="1">
        <v>111115</v>
      </c>
      <c r="BL46">
        <f t="shared" si="143"/>
        <v>1.5006562805175778</v>
      </c>
      <c r="BM46">
        <f t="shared" si="144"/>
        <v>5.7889723501607648E-3</v>
      </c>
      <c r="BN46">
        <f t="shared" si="145"/>
        <v>301.18413963317869</v>
      </c>
      <c r="BO46">
        <f t="shared" si="146"/>
        <v>301.56053390502927</v>
      </c>
      <c r="BP46">
        <f t="shared" si="147"/>
        <v>271.73284548879747</v>
      </c>
      <c r="BQ46">
        <f t="shared" si="148"/>
        <v>8.3342308313886726E-2</v>
      </c>
      <c r="BR46">
        <f t="shared" si="149"/>
        <v>3.8023988183799386</v>
      </c>
      <c r="BS46">
        <f t="shared" si="150"/>
        <v>38.353725112204685</v>
      </c>
      <c r="BT46">
        <f t="shared" si="151"/>
        <v>12.446973479514256</v>
      </c>
      <c r="BU46">
        <f t="shared" si="152"/>
        <v>28.222336769104004</v>
      </c>
      <c r="BV46">
        <f t="shared" si="153"/>
        <v>3.8443053731227623</v>
      </c>
      <c r="BW46">
        <f t="shared" si="154"/>
        <v>0.45014728261775389</v>
      </c>
      <c r="BX46">
        <f t="shared" si="155"/>
        <v>2.5684024565545549</v>
      </c>
      <c r="BY46">
        <f t="shared" si="156"/>
        <v>1.2759029165682074</v>
      </c>
      <c r="BZ46">
        <f t="shared" si="157"/>
        <v>0.28331552035959962</v>
      </c>
      <c r="CA46">
        <f t="shared" si="158"/>
        <v>140.89981845555235</v>
      </c>
      <c r="CB46">
        <f t="shared" si="159"/>
        <v>0.85846934744027403</v>
      </c>
      <c r="CC46">
        <f t="shared" si="160"/>
        <v>68.094324868627126</v>
      </c>
      <c r="CD46">
        <f t="shared" si="161"/>
        <v>1647.1714513093548</v>
      </c>
      <c r="CE46">
        <f t="shared" si="162"/>
        <v>2.3761223485267782E-2</v>
      </c>
      <c r="CF46">
        <f t="shared" si="163"/>
        <v>0</v>
      </c>
      <c r="CG46">
        <f t="shared" si="164"/>
        <v>1486.1819178591063</v>
      </c>
      <c r="CH46">
        <f t="shared" si="165"/>
        <v>0</v>
      </c>
      <c r="CI46" t="e">
        <f t="shared" si="166"/>
        <v>#DIV/0!</v>
      </c>
      <c r="CJ46" t="e">
        <f t="shared" si="167"/>
        <v>#DIV/0!</v>
      </c>
    </row>
    <row r="47" spans="1:88" x14ac:dyDescent="0.35">
      <c r="A47" t="s">
        <v>184</v>
      </c>
      <c r="B47" s="1">
        <v>45</v>
      </c>
      <c r="C47" s="1" t="s">
        <v>135</v>
      </c>
      <c r="D47" s="1" t="s">
        <v>0</v>
      </c>
      <c r="E47" s="1">
        <v>0</v>
      </c>
      <c r="F47" s="1" t="s">
        <v>91</v>
      </c>
      <c r="G47" s="1" t="s">
        <v>0</v>
      </c>
      <c r="H47" s="1">
        <v>10899.500025396235</v>
      </c>
      <c r="I47" s="1">
        <v>0</v>
      </c>
      <c r="J47">
        <f t="shared" si="126"/>
        <v>64.204984510363047</v>
      </c>
      <c r="K47">
        <f t="shared" si="127"/>
        <v>0.51536821628242424</v>
      </c>
      <c r="L47">
        <f t="shared" si="128"/>
        <v>1704.8716559695524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t="e">
        <f t="shared" si="129"/>
        <v>#DIV/0!</v>
      </c>
      <c r="U47" t="e">
        <f t="shared" si="130"/>
        <v>#DIV/0!</v>
      </c>
      <c r="V47" t="e">
        <f t="shared" si="131"/>
        <v>#DIV/0!</v>
      </c>
      <c r="W47" s="1">
        <v>-1</v>
      </c>
      <c r="X47" s="1">
        <v>0.87</v>
      </c>
      <c r="Y47" s="1">
        <v>0.92</v>
      </c>
      <c r="Z47" s="1">
        <v>10.168266296386719</v>
      </c>
      <c r="AA47">
        <f t="shared" si="132"/>
        <v>0.87508413314819333</v>
      </c>
      <c r="AB47">
        <f t="shared" si="133"/>
        <v>4.3844068459217019E-2</v>
      </c>
      <c r="AC47" t="e">
        <f t="shared" si="134"/>
        <v>#DIV/0!</v>
      </c>
      <c r="AD47" t="e">
        <f t="shared" si="135"/>
        <v>#DIV/0!</v>
      </c>
      <c r="AE47" t="e">
        <f t="shared" si="136"/>
        <v>#DIV/0!</v>
      </c>
      <c r="AF47" s="1">
        <v>0</v>
      </c>
      <c r="AG47" s="1">
        <v>0.5</v>
      </c>
      <c r="AH47" t="e">
        <f t="shared" si="137"/>
        <v>#DIV/0!</v>
      </c>
      <c r="AI47">
        <f t="shared" si="138"/>
        <v>6.0041532917178966</v>
      </c>
      <c r="AJ47">
        <f t="shared" si="139"/>
        <v>1.1796051404853025</v>
      </c>
      <c r="AK47">
        <f t="shared" si="140"/>
        <v>28.027807235717773</v>
      </c>
      <c r="AL47" s="1">
        <v>2</v>
      </c>
      <c r="AM47">
        <f t="shared" si="141"/>
        <v>4.644859790802002</v>
      </c>
      <c r="AN47" s="1">
        <v>1</v>
      </c>
      <c r="AO47">
        <f t="shared" si="142"/>
        <v>9.2897195816040039</v>
      </c>
      <c r="AP47" s="1">
        <v>28.627830505371094</v>
      </c>
      <c r="AQ47" s="1">
        <v>28.027807235717773</v>
      </c>
      <c r="AR47" s="1">
        <v>27.938236236572266</v>
      </c>
      <c r="AS47" s="1">
        <v>1999.925048828125</v>
      </c>
      <c r="AT47" s="1">
        <v>1949.3453369140625</v>
      </c>
      <c r="AU47" s="1">
        <v>22.546131134033203</v>
      </c>
      <c r="AV47" s="1">
        <v>26.441030502319336</v>
      </c>
      <c r="AW47" s="1">
        <v>56.788581848144531</v>
      </c>
      <c r="AX47" s="1">
        <v>66.598075866699219</v>
      </c>
      <c r="AY47" s="1">
        <v>300.15652465820313</v>
      </c>
      <c r="AZ47" s="1">
        <v>1699.4959716796875</v>
      </c>
      <c r="BA47" s="1">
        <v>1198.177001953125</v>
      </c>
      <c r="BB47" s="1">
        <v>99.141014099121094</v>
      </c>
      <c r="BC47" s="1">
        <v>1.8132669925689697</v>
      </c>
      <c r="BD47" s="1">
        <v>-0.38837984204292297</v>
      </c>
      <c r="BE47" s="1">
        <v>1</v>
      </c>
      <c r="BF47" s="1">
        <v>-1.355140209197998</v>
      </c>
      <c r="BG47" s="1">
        <v>7.355140209197998</v>
      </c>
      <c r="BH47" s="1">
        <v>1</v>
      </c>
      <c r="BI47" s="1">
        <v>0</v>
      </c>
      <c r="BJ47" s="1">
        <v>0.15999999642372131</v>
      </c>
      <c r="BK47" s="1">
        <v>111115</v>
      </c>
      <c r="BL47">
        <f t="shared" si="143"/>
        <v>1.5007826232910155</v>
      </c>
      <c r="BM47">
        <f t="shared" si="144"/>
        <v>6.0041532917178963E-3</v>
      </c>
      <c r="BN47">
        <f t="shared" si="145"/>
        <v>301.17780723571775</v>
      </c>
      <c r="BO47">
        <f t="shared" si="146"/>
        <v>301.77783050537107</v>
      </c>
      <c r="BP47">
        <f t="shared" si="147"/>
        <v>271.91934939087878</v>
      </c>
      <c r="BQ47">
        <f t="shared" si="148"/>
        <v>5.676652913695282E-2</v>
      </c>
      <c r="BR47">
        <f t="shared" si="149"/>
        <v>3.8009957183110346</v>
      </c>
      <c r="BS47">
        <f t="shared" si="150"/>
        <v>38.339286246465086</v>
      </c>
      <c r="BT47">
        <f t="shared" si="151"/>
        <v>11.89825574414575</v>
      </c>
      <c r="BU47">
        <f t="shared" si="152"/>
        <v>28.327818870544434</v>
      </c>
      <c r="BV47">
        <f t="shared" si="153"/>
        <v>3.8679692025733972</v>
      </c>
      <c r="BW47">
        <f t="shared" si="154"/>
        <v>0.48827978996446914</v>
      </c>
      <c r="BX47">
        <f t="shared" si="155"/>
        <v>2.621390577825732</v>
      </c>
      <c r="BY47">
        <f t="shared" si="156"/>
        <v>1.2465786247476651</v>
      </c>
      <c r="BZ47">
        <f t="shared" si="157"/>
        <v>0.30749822931108461</v>
      </c>
      <c r="CA47">
        <f t="shared" si="158"/>
        <v>169.02270488166931</v>
      </c>
      <c r="CB47">
        <f t="shared" si="159"/>
        <v>0.87458677725542078</v>
      </c>
      <c r="CC47">
        <f t="shared" si="160"/>
        <v>69.612839697238968</v>
      </c>
      <c r="CD47">
        <f t="shared" si="161"/>
        <v>1940.0149445025809</v>
      </c>
      <c r="CE47">
        <f t="shared" si="162"/>
        <v>2.3038437446828999E-2</v>
      </c>
      <c r="CF47">
        <f t="shared" si="163"/>
        <v>0</v>
      </c>
      <c r="CG47">
        <f t="shared" si="164"/>
        <v>1487.2019591661658</v>
      </c>
      <c r="CH47">
        <f t="shared" si="165"/>
        <v>0</v>
      </c>
      <c r="CI47" t="e">
        <f t="shared" si="166"/>
        <v>#DIV/0!</v>
      </c>
      <c r="CJ47" t="e">
        <f t="shared" si="167"/>
        <v>#DIV/0!</v>
      </c>
    </row>
    <row r="48" spans="1:88" x14ac:dyDescent="0.35">
      <c r="A48" t="s">
        <v>185</v>
      </c>
      <c r="B48" s="1">
        <v>46</v>
      </c>
      <c r="C48" s="1" t="s">
        <v>136</v>
      </c>
      <c r="D48" s="1" t="s">
        <v>0</v>
      </c>
      <c r="E48" s="1">
        <v>0</v>
      </c>
      <c r="F48" s="1" t="s">
        <v>91</v>
      </c>
      <c r="G48" s="1" t="s">
        <v>0</v>
      </c>
      <c r="H48" s="1">
        <v>13113.000025706366</v>
      </c>
      <c r="I48" s="1">
        <v>0</v>
      </c>
      <c r="J48">
        <f t="shared" ref="J48:J58" si="168">(AS48-AT48*(1000-AU48)/(1000-AV48))*BL48</f>
        <v>34.117464964386606</v>
      </c>
      <c r="K48">
        <f t="shared" ref="K48:K58" si="169">IF(BW48&lt;&gt;0,1/(1/BW48-1/AO48),0)</f>
        <v>0.56145678440503577</v>
      </c>
      <c r="L48">
        <f t="shared" ref="L48:L58" si="170">((BZ48-BM48/2)*AT48-J48)/(BZ48+BM48/2)</f>
        <v>267.35755727977545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t="e">
        <f t="shared" ref="T48:T58" si="171">CF48/P48</f>
        <v>#DIV/0!</v>
      </c>
      <c r="U48" t="e">
        <f t="shared" ref="U48:U58" si="172">CH48/R48</f>
        <v>#DIV/0!</v>
      </c>
      <c r="V48" t="e">
        <f t="shared" ref="V48:V58" si="173">(R48-S48)/R48</f>
        <v>#DIV/0!</v>
      </c>
      <c r="W48" s="1">
        <v>-1</v>
      </c>
      <c r="X48" s="1">
        <v>0.87</v>
      </c>
      <c r="Y48" s="1">
        <v>0.92</v>
      </c>
      <c r="Z48" s="1">
        <v>9.9011917114257813</v>
      </c>
      <c r="AA48">
        <f t="shared" ref="AA48:AA58" si="174">(Z48*Y48+(100-Z48)*X48)/100</f>
        <v>0.874950595855713</v>
      </c>
      <c r="AB48">
        <f t="shared" ref="AB48:AB58" si="175">(J48-W48)/CG48</f>
        <v>2.3618860959343471E-2</v>
      </c>
      <c r="AC48" t="e">
        <f t="shared" ref="AC48:AC58" si="176">(R48-S48)/(R48-Q48)</f>
        <v>#DIV/0!</v>
      </c>
      <c r="AD48" t="e">
        <f t="shared" ref="AD48:AD58" si="177">(P48-R48)/(P48-Q48)</f>
        <v>#DIV/0!</v>
      </c>
      <c r="AE48" t="e">
        <f t="shared" ref="AE48:AE58" si="178">(P48-R48)/R48</f>
        <v>#DIV/0!</v>
      </c>
      <c r="AF48" s="1">
        <v>0</v>
      </c>
      <c r="AG48" s="1">
        <v>0.5</v>
      </c>
      <c r="AH48" t="e">
        <f t="shared" ref="AH48:AH58" si="179">V48*AG48*AA48*AF48</f>
        <v>#DIV/0!</v>
      </c>
      <c r="AI48">
        <f t="shared" ref="AI48:AI58" si="180">BM48*1000</f>
        <v>6.292313551622124</v>
      </c>
      <c r="AJ48">
        <f t="shared" ref="AJ48:AJ58" si="181">(BR48-BX48)</f>
        <v>1.1401903819565899</v>
      </c>
      <c r="AK48">
        <f t="shared" ref="AK48:AK58" si="182">(AQ48+BQ48*I48)</f>
        <v>27.727893829345703</v>
      </c>
      <c r="AL48" s="1">
        <v>2</v>
      </c>
      <c r="AM48">
        <f t="shared" ref="AM48:AM58" si="183">(AL48*BF48+BG48)</f>
        <v>4.644859790802002</v>
      </c>
      <c r="AN48" s="1">
        <v>1</v>
      </c>
      <c r="AO48">
        <f t="shared" ref="AO48:AO58" si="184">AM48*(AN48+1)*(AN48+1)/(AN48*AN48+1)</f>
        <v>9.2897195816040039</v>
      </c>
      <c r="AP48" s="1">
        <v>28.112918853759766</v>
      </c>
      <c r="AQ48" s="1">
        <v>27.727893829345703</v>
      </c>
      <c r="AR48" s="1">
        <v>27.941530227661133</v>
      </c>
      <c r="AS48" s="1">
        <v>399.98904418945313</v>
      </c>
      <c r="AT48" s="1">
        <v>375.67819213867188</v>
      </c>
      <c r="AU48" s="1">
        <v>22.099775314331055</v>
      </c>
      <c r="AV48" s="1">
        <v>26.183128356933594</v>
      </c>
      <c r="AW48" s="1">
        <v>57.337245941162109</v>
      </c>
      <c r="AX48" s="1">
        <v>67.932266235351563</v>
      </c>
      <c r="AY48" s="1">
        <v>300.12399291992188</v>
      </c>
      <c r="AZ48" s="1">
        <v>1699.341552734375</v>
      </c>
      <c r="BA48" s="1">
        <v>851.7376708984375</v>
      </c>
      <c r="BB48" s="1">
        <v>99.10455322265625</v>
      </c>
      <c r="BC48" s="1">
        <v>4.8213558197021484</v>
      </c>
      <c r="BD48" s="1">
        <v>-0.33290413022041321</v>
      </c>
      <c r="BE48" s="1">
        <v>1</v>
      </c>
      <c r="BF48" s="1">
        <v>-1.355140209197998</v>
      </c>
      <c r="BG48" s="1">
        <v>7.355140209197998</v>
      </c>
      <c r="BH48" s="1">
        <v>1</v>
      </c>
      <c r="BI48" s="1">
        <v>0</v>
      </c>
      <c r="BJ48" s="1">
        <v>0.15999999642372131</v>
      </c>
      <c r="BK48" s="1">
        <v>111115</v>
      </c>
      <c r="BL48">
        <f t="shared" ref="BL48:BL58" si="185">AY48*0.000001/(AL48*0.0001)</f>
        <v>1.5006199645996092</v>
      </c>
      <c r="BM48">
        <f t="shared" ref="BM48:BM58" si="186">(AV48-AU48)/(1000-AV48)*BL48</f>
        <v>6.2923135516221237E-3</v>
      </c>
      <c r="BN48">
        <f t="shared" ref="BN48:BN58" si="187">(AQ48+273.15)</f>
        <v>300.87789382934568</v>
      </c>
      <c r="BO48">
        <f t="shared" ref="BO48:BO58" si="188">(AP48+273.15)</f>
        <v>301.26291885375974</v>
      </c>
      <c r="BP48">
        <f t="shared" ref="BP48:BP58" si="189">(AZ48*BH48+BA48*BI48)*BJ48</f>
        <v>271.89464236018102</v>
      </c>
      <c r="BQ48">
        <f t="shared" ref="BQ48:BQ58" si="190">((BP48+0.00000010773*(BO48^4-BN48^4))-BM48*44100)/(AM48*51.4+0.00000043092*BN48^3)</f>
        <v>-4.2659829568218463E-3</v>
      </c>
      <c r="BR48">
        <f t="shared" ref="BR48:BR58" si="191">0.61365*EXP(17.502*AK48/(240.97+AK48))</f>
        <v>3.7350576197419554</v>
      </c>
      <c r="BS48">
        <f t="shared" ref="BS48:BS58" si="192">BR48*1000/BB48</f>
        <v>37.688052650320465</v>
      </c>
      <c r="BT48">
        <f t="shared" ref="BT48:BT58" si="193">(BS48-AV48)</f>
        <v>11.504924293386871</v>
      </c>
      <c r="BU48">
        <f t="shared" ref="BU48:BU58" si="194">IF(I48,AQ48,(AP48+AQ48)/2)</f>
        <v>27.920406341552734</v>
      </c>
      <c r="BV48">
        <f t="shared" ref="BV48:BV58" si="195">0.61365*EXP(17.502*BU48/(240.97+BU48))</f>
        <v>3.777267083425516</v>
      </c>
      <c r="BW48">
        <f t="shared" ref="BW48:BW58" si="196">IF(BT48&lt;&gt;0,(1000-(BS48+AV48)/2)/BT48*BM48,0)</f>
        <v>0.52945718262730901</v>
      </c>
      <c r="BX48">
        <f t="shared" ref="BX48:BX58" si="197">AV48*BB48/1000</f>
        <v>2.5948672377853654</v>
      </c>
      <c r="BY48">
        <f t="shared" ref="BY48:BY58" si="198">(BV48-BX48)</f>
        <v>1.1823998456401505</v>
      </c>
      <c r="BZ48">
        <f t="shared" ref="BZ48:BZ58" si="199">1/(1.6/K48+1.37/AO48)</f>
        <v>0.33364424323755659</v>
      </c>
      <c r="CA48">
        <f t="shared" ref="CA48:CA58" si="200">L48*BB48*0.001</f>
        <v>26.496351264912871</v>
      </c>
      <c r="CB48">
        <f t="shared" ref="CB48:CB58" si="201">L48/AT48</f>
        <v>0.71166642854022077</v>
      </c>
      <c r="CC48">
        <f t="shared" ref="CC48:CC58" si="202">(1-BM48*BB48/BR48/K48)*100</f>
        <v>70.263467594726066</v>
      </c>
      <c r="CD48">
        <f t="shared" ref="CD48:CD58" si="203">(AT48-J48/(AO48/1.35))</f>
        <v>370.72017620532449</v>
      </c>
      <c r="CE48">
        <f t="shared" ref="CE48:CE58" si="204">J48*CC48/100/CD48</f>
        <v>6.4663634401481235E-2</v>
      </c>
      <c r="CF48">
        <f t="shared" ref="CF48:CF58" si="205">(P48-O48)</f>
        <v>0</v>
      </c>
      <c r="CG48">
        <f t="shared" ref="CG48:CG58" si="206">AZ48*AA48</f>
        <v>1486.839904127314</v>
      </c>
      <c r="CH48">
        <f t="shared" ref="CH48:CH58" si="207">(R48-Q48)</f>
        <v>0</v>
      </c>
      <c r="CI48" t="e">
        <f t="shared" ref="CI48:CI58" si="208">(R48-S48)/(R48-O48)</f>
        <v>#DIV/0!</v>
      </c>
      <c r="CJ48" t="e">
        <f t="shared" ref="CJ48:CJ58" si="209">(P48-R48)/(P48-O48)</f>
        <v>#DIV/0!</v>
      </c>
    </row>
    <row r="49" spans="1:88" x14ac:dyDescent="0.35">
      <c r="A49" t="s">
        <v>185</v>
      </c>
      <c r="B49" s="1">
        <v>47</v>
      </c>
      <c r="C49" s="1" t="s">
        <v>137</v>
      </c>
      <c r="D49" s="1" t="s">
        <v>0</v>
      </c>
      <c r="E49" s="1">
        <v>0</v>
      </c>
      <c r="F49" s="1" t="s">
        <v>91</v>
      </c>
      <c r="G49" s="1" t="s">
        <v>0</v>
      </c>
      <c r="H49" s="1">
        <v>13262.000025706366</v>
      </c>
      <c r="I49" s="1">
        <v>0</v>
      </c>
      <c r="J49">
        <f t="shared" si="168"/>
        <v>4.9304931782180121</v>
      </c>
      <c r="K49">
        <f t="shared" si="169"/>
        <v>0.53196933162262561</v>
      </c>
      <c r="L49">
        <f t="shared" si="170"/>
        <v>176.71309831390076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t="e">
        <f t="shared" si="171"/>
        <v>#DIV/0!</v>
      </c>
      <c r="U49" t="e">
        <f t="shared" si="172"/>
        <v>#DIV/0!</v>
      </c>
      <c r="V49" t="e">
        <f t="shared" si="173"/>
        <v>#DIV/0!</v>
      </c>
      <c r="W49" s="1">
        <v>-1</v>
      </c>
      <c r="X49" s="1">
        <v>0.87</v>
      </c>
      <c r="Y49" s="1">
        <v>0.92</v>
      </c>
      <c r="Z49" s="1">
        <v>9.9011917114257813</v>
      </c>
      <c r="AA49">
        <f t="shared" si="174"/>
        <v>0.874950595855713</v>
      </c>
      <c r="AB49">
        <f t="shared" si="175"/>
        <v>3.9889825577662319E-3</v>
      </c>
      <c r="AC49" t="e">
        <f t="shared" si="176"/>
        <v>#DIV/0!</v>
      </c>
      <c r="AD49" t="e">
        <f t="shared" si="177"/>
        <v>#DIV/0!</v>
      </c>
      <c r="AE49" t="e">
        <f t="shared" si="178"/>
        <v>#DIV/0!</v>
      </c>
      <c r="AF49" s="1">
        <v>0</v>
      </c>
      <c r="AG49" s="1">
        <v>0.5</v>
      </c>
      <c r="AH49" t="e">
        <f t="shared" si="179"/>
        <v>#DIV/0!</v>
      </c>
      <c r="AI49">
        <f t="shared" si="180"/>
        <v>6.1698548928628671</v>
      </c>
      <c r="AJ49">
        <f t="shared" si="181"/>
        <v>1.1763662554272916</v>
      </c>
      <c r="AK49">
        <f t="shared" si="182"/>
        <v>27.810773849487305</v>
      </c>
      <c r="AL49" s="1">
        <v>2</v>
      </c>
      <c r="AM49">
        <f t="shared" si="183"/>
        <v>4.644859790802002</v>
      </c>
      <c r="AN49" s="1">
        <v>1</v>
      </c>
      <c r="AO49">
        <f t="shared" si="184"/>
        <v>9.2897195816040039</v>
      </c>
      <c r="AP49" s="1">
        <v>28.102312088012695</v>
      </c>
      <c r="AQ49" s="1">
        <v>27.810773849487305</v>
      </c>
      <c r="AR49" s="1">
        <v>27.93934440612793</v>
      </c>
      <c r="AS49" s="1">
        <v>199.98770141601563</v>
      </c>
      <c r="AT49" s="1">
        <v>195.89640808105469</v>
      </c>
      <c r="AU49" s="1">
        <v>21.997676849365234</v>
      </c>
      <c r="AV49" s="1">
        <v>26.002519607543945</v>
      </c>
      <c r="AW49" s="1">
        <v>57.102878570556641</v>
      </c>
      <c r="AX49" s="1">
        <v>67.499778747558594</v>
      </c>
      <c r="AY49" s="1">
        <v>300.10781860351563</v>
      </c>
      <c r="AZ49" s="1">
        <v>1699.2025146484375</v>
      </c>
      <c r="BA49" s="1">
        <v>859.59771728515625</v>
      </c>
      <c r="BB49" s="1">
        <v>99.09857177734375</v>
      </c>
      <c r="BC49" s="1">
        <v>4.0311665534973145</v>
      </c>
      <c r="BD49" s="1">
        <v>-0.31471499800682068</v>
      </c>
      <c r="BE49" s="1">
        <v>1</v>
      </c>
      <c r="BF49" s="1">
        <v>-1.355140209197998</v>
      </c>
      <c r="BG49" s="1">
        <v>7.355140209197998</v>
      </c>
      <c r="BH49" s="1">
        <v>1</v>
      </c>
      <c r="BI49" s="1">
        <v>0</v>
      </c>
      <c r="BJ49" s="1">
        <v>0.15999999642372131</v>
      </c>
      <c r="BK49" s="1">
        <v>111115</v>
      </c>
      <c r="BL49">
        <f t="shared" si="185"/>
        <v>1.5005390930175782</v>
      </c>
      <c r="BM49">
        <f t="shared" si="186"/>
        <v>6.1698548928628668E-3</v>
      </c>
      <c r="BN49">
        <f t="shared" si="187"/>
        <v>300.96077384948728</v>
      </c>
      <c r="BO49">
        <f t="shared" si="188"/>
        <v>301.25231208801267</v>
      </c>
      <c r="BP49">
        <f t="shared" si="189"/>
        <v>271.87239626692826</v>
      </c>
      <c r="BQ49">
        <f t="shared" si="190"/>
        <v>1.2820607697452135E-2</v>
      </c>
      <c r="BR49">
        <f t="shared" si="191"/>
        <v>3.7531788111472735</v>
      </c>
      <c r="BS49">
        <f t="shared" si="192"/>
        <v>37.873187714349456</v>
      </c>
      <c r="BT49">
        <f t="shared" si="193"/>
        <v>11.87066810680551</v>
      </c>
      <c r="BU49">
        <f t="shared" si="194"/>
        <v>27.95654296875</v>
      </c>
      <c r="BV49">
        <f t="shared" si="195"/>
        <v>3.7852364670141068</v>
      </c>
      <c r="BW49">
        <f t="shared" si="196"/>
        <v>0.50315642863952204</v>
      </c>
      <c r="BX49">
        <f t="shared" si="197"/>
        <v>2.5768125557199819</v>
      </c>
      <c r="BY49">
        <f t="shared" si="198"/>
        <v>1.2084239112941249</v>
      </c>
      <c r="BZ49">
        <f t="shared" si="199"/>
        <v>0.31694043129654909</v>
      </c>
      <c r="CA49">
        <f t="shared" si="200"/>
        <v>17.512015657256896</v>
      </c>
      <c r="CB49">
        <f t="shared" si="201"/>
        <v>0.90207421384052844</v>
      </c>
      <c r="CC49">
        <f t="shared" si="202"/>
        <v>69.376382330501613</v>
      </c>
      <c r="CD49">
        <f t="shared" si="203"/>
        <v>195.17989928526981</v>
      </c>
      <c r="CE49">
        <f t="shared" si="204"/>
        <v>1.7525358966910688E-2</v>
      </c>
      <c r="CF49">
        <f t="shared" si="205"/>
        <v>0</v>
      </c>
      <c r="CG49">
        <f t="shared" si="206"/>
        <v>1486.7182526711763</v>
      </c>
      <c r="CH49">
        <f t="shared" si="207"/>
        <v>0</v>
      </c>
      <c r="CI49" t="e">
        <f t="shared" si="208"/>
        <v>#DIV/0!</v>
      </c>
      <c r="CJ49" t="e">
        <f t="shared" si="209"/>
        <v>#DIV/0!</v>
      </c>
    </row>
    <row r="50" spans="1:88" x14ac:dyDescent="0.35">
      <c r="A50" t="s">
        <v>185</v>
      </c>
      <c r="B50" s="1">
        <v>48</v>
      </c>
      <c r="C50" s="1" t="s">
        <v>138</v>
      </c>
      <c r="D50" s="1" t="s">
        <v>0</v>
      </c>
      <c r="E50" s="1">
        <v>0</v>
      </c>
      <c r="F50" s="1" t="s">
        <v>91</v>
      </c>
      <c r="G50" s="1" t="s">
        <v>0</v>
      </c>
      <c r="H50" s="1">
        <v>13433.000025706366</v>
      </c>
      <c r="I50" s="1">
        <v>0</v>
      </c>
      <c r="J50">
        <f t="shared" si="168"/>
        <v>-14.972872862743358</v>
      </c>
      <c r="K50">
        <f t="shared" si="169"/>
        <v>0.53196241623374285</v>
      </c>
      <c r="L50">
        <f t="shared" si="170"/>
        <v>105.54870062089553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t="e">
        <f t="shared" si="171"/>
        <v>#DIV/0!</v>
      </c>
      <c r="U50" t="e">
        <f t="shared" si="172"/>
        <v>#DIV/0!</v>
      </c>
      <c r="V50" t="e">
        <f t="shared" si="173"/>
        <v>#DIV/0!</v>
      </c>
      <c r="W50" s="1">
        <v>-1</v>
      </c>
      <c r="X50" s="1">
        <v>0.87</v>
      </c>
      <c r="Y50" s="1">
        <v>0.92</v>
      </c>
      <c r="Z50" s="1">
        <v>9.9011917114257813</v>
      </c>
      <c r="AA50">
        <f t="shared" si="174"/>
        <v>0.874950595855713</v>
      </c>
      <c r="AB50">
        <f t="shared" si="175"/>
        <v>-9.3996780473468086E-3</v>
      </c>
      <c r="AC50" t="e">
        <f t="shared" si="176"/>
        <v>#DIV/0!</v>
      </c>
      <c r="AD50" t="e">
        <f t="shared" si="177"/>
        <v>#DIV/0!</v>
      </c>
      <c r="AE50" t="e">
        <f t="shared" si="178"/>
        <v>#DIV/0!</v>
      </c>
      <c r="AF50" s="1">
        <v>0</v>
      </c>
      <c r="AG50" s="1">
        <v>0.5</v>
      </c>
      <c r="AH50" t="e">
        <f t="shared" si="179"/>
        <v>#DIV/0!</v>
      </c>
      <c r="AI50">
        <f t="shared" si="180"/>
        <v>6.2450487016998171</v>
      </c>
      <c r="AJ50">
        <f t="shared" si="181"/>
        <v>1.1906243467601789</v>
      </c>
      <c r="AK50">
        <f t="shared" si="182"/>
        <v>27.837821960449219</v>
      </c>
      <c r="AL50" s="1">
        <v>2</v>
      </c>
      <c r="AM50">
        <f t="shared" si="183"/>
        <v>4.644859790802002</v>
      </c>
      <c r="AN50" s="1">
        <v>1</v>
      </c>
      <c r="AO50">
        <f t="shared" si="184"/>
        <v>9.2897195816040039</v>
      </c>
      <c r="AP50" s="1">
        <v>28.128446578979492</v>
      </c>
      <c r="AQ50" s="1">
        <v>27.837821960449219</v>
      </c>
      <c r="AR50" s="1">
        <v>27.943828582763672</v>
      </c>
      <c r="AS50" s="1">
        <v>50.207870483398438</v>
      </c>
      <c r="AT50" s="1">
        <v>59.936595916748047</v>
      </c>
      <c r="AU50" s="1">
        <v>21.866838455200195</v>
      </c>
      <c r="AV50" s="1">
        <v>25.920764923095703</v>
      </c>
      <c r="AW50" s="1">
        <v>56.673530578613281</v>
      </c>
      <c r="AX50" s="1">
        <v>67.178604125976563</v>
      </c>
      <c r="AY50" s="1">
        <v>300.11260986328125</v>
      </c>
      <c r="AZ50" s="1">
        <v>1698.983642578125</v>
      </c>
      <c r="BA50" s="1">
        <v>888.5770263671875</v>
      </c>
      <c r="BB50" s="1">
        <v>99.089859008789063</v>
      </c>
      <c r="BC50" s="1">
        <v>3.236799955368042</v>
      </c>
      <c r="BD50" s="1">
        <v>-0.30147075653076172</v>
      </c>
      <c r="BE50" s="1">
        <v>1</v>
      </c>
      <c r="BF50" s="1">
        <v>-1.355140209197998</v>
      </c>
      <c r="BG50" s="1">
        <v>7.355140209197998</v>
      </c>
      <c r="BH50" s="1">
        <v>1</v>
      </c>
      <c r="BI50" s="1">
        <v>0</v>
      </c>
      <c r="BJ50" s="1">
        <v>0.15999999642372131</v>
      </c>
      <c r="BK50" s="1">
        <v>111115</v>
      </c>
      <c r="BL50">
        <f t="shared" si="185"/>
        <v>1.5005630493164062</v>
      </c>
      <c r="BM50">
        <f t="shared" si="186"/>
        <v>6.2450487016998167E-3</v>
      </c>
      <c r="BN50">
        <f t="shared" si="187"/>
        <v>300.9878219604492</v>
      </c>
      <c r="BO50">
        <f t="shared" si="188"/>
        <v>301.27844657897947</v>
      </c>
      <c r="BP50">
        <f t="shared" si="189"/>
        <v>271.83737673646101</v>
      </c>
      <c r="BQ50">
        <f t="shared" si="190"/>
        <v>-5.965721295210076E-4</v>
      </c>
      <c r="BR50">
        <f t="shared" si="191"/>
        <v>3.759109288389697</v>
      </c>
      <c r="BS50">
        <f t="shared" si="192"/>
        <v>37.936367313392502</v>
      </c>
      <c r="BT50">
        <f t="shared" si="193"/>
        <v>12.015602390296799</v>
      </c>
      <c r="BU50">
        <f t="shared" si="194"/>
        <v>27.983134269714355</v>
      </c>
      <c r="BV50">
        <f t="shared" si="195"/>
        <v>3.7911101393534574</v>
      </c>
      <c r="BW50">
        <f t="shared" si="196"/>
        <v>0.50315024207176728</v>
      </c>
      <c r="BX50">
        <f t="shared" si="197"/>
        <v>2.5684849416295181</v>
      </c>
      <c r="BY50">
        <f t="shared" si="198"/>
        <v>1.2226251977239393</v>
      </c>
      <c r="BZ50">
        <f t="shared" si="199"/>
        <v>0.31693650377160643</v>
      </c>
      <c r="CA50">
        <f t="shared" si="200"/>
        <v>10.458805863085425</v>
      </c>
      <c r="CB50">
        <f t="shared" si="201"/>
        <v>1.7610059264543938</v>
      </c>
      <c r="CC50">
        <f t="shared" si="202"/>
        <v>69.054383586711339</v>
      </c>
      <c r="CD50">
        <f t="shared" si="203"/>
        <v>62.112482733044544</v>
      </c>
      <c r="CE50">
        <f t="shared" si="204"/>
        <v>-0.16646291704402785</v>
      </c>
      <c r="CF50">
        <f t="shared" si="205"/>
        <v>0</v>
      </c>
      <c r="CG50">
        <f t="shared" si="206"/>
        <v>1486.5267504228402</v>
      </c>
      <c r="CH50">
        <f t="shared" si="207"/>
        <v>0</v>
      </c>
      <c r="CI50" t="e">
        <f t="shared" si="208"/>
        <v>#DIV/0!</v>
      </c>
      <c r="CJ50" t="e">
        <f t="shared" si="209"/>
        <v>#DIV/0!</v>
      </c>
    </row>
    <row r="51" spans="1:88" x14ac:dyDescent="0.35">
      <c r="A51" t="s">
        <v>185</v>
      </c>
      <c r="B51" s="1">
        <v>49</v>
      </c>
      <c r="C51" s="1" t="s">
        <v>139</v>
      </c>
      <c r="D51" s="1" t="s">
        <v>0</v>
      </c>
      <c r="E51" s="1">
        <v>0</v>
      </c>
      <c r="F51" s="1" t="s">
        <v>91</v>
      </c>
      <c r="G51" s="1" t="s">
        <v>0</v>
      </c>
      <c r="H51" s="1">
        <v>13575.000025706366</v>
      </c>
      <c r="I51" s="1">
        <v>0</v>
      </c>
      <c r="J51">
        <f t="shared" si="168"/>
        <v>-6.4827488446019359</v>
      </c>
      <c r="K51">
        <f t="shared" si="169"/>
        <v>0.54203654213418406</v>
      </c>
      <c r="L51">
        <f t="shared" si="170"/>
        <v>121.74485207696463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t="e">
        <f t="shared" si="171"/>
        <v>#DIV/0!</v>
      </c>
      <c r="U51" t="e">
        <f t="shared" si="172"/>
        <v>#DIV/0!</v>
      </c>
      <c r="V51" t="e">
        <f t="shared" si="173"/>
        <v>#DIV/0!</v>
      </c>
      <c r="W51" s="1">
        <v>-1</v>
      </c>
      <c r="X51" s="1">
        <v>0.87</v>
      </c>
      <c r="Y51" s="1">
        <v>0.92</v>
      </c>
      <c r="Z51" s="1">
        <v>9.9011917114257813</v>
      </c>
      <c r="AA51">
        <f t="shared" si="174"/>
        <v>0.874950595855713</v>
      </c>
      <c r="AB51">
        <f t="shared" si="175"/>
        <v>-3.6894420521014211E-3</v>
      </c>
      <c r="AC51" t="e">
        <f t="shared" si="176"/>
        <v>#DIV/0!</v>
      </c>
      <c r="AD51" t="e">
        <f t="shared" si="177"/>
        <v>#DIV/0!</v>
      </c>
      <c r="AE51" t="e">
        <f t="shared" si="178"/>
        <v>#DIV/0!</v>
      </c>
      <c r="AF51" s="1">
        <v>0</v>
      </c>
      <c r="AG51" s="1">
        <v>0.5</v>
      </c>
      <c r="AH51" t="e">
        <f t="shared" si="179"/>
        <v>#DIV/0!</v>
      </c>
      <c r="AI51">
        <f t="shared" si="180"/>
        <v>6.3675828931091543</v>
      </c>
      <c r="AJ51">
        <f t="shared" si="181"/>
        <v>1.1925270757100197</v>
      </c>
      <c r="AK51">
        <f t="shared" si="182"/>
        <v>27.889518737792969</v>
      </c>
      <c r="AL51" s="1">
        <v>2</v>
      </c>
      <c r="AM51">
        <f t="shared" si="183"/>
        <v>4.644859790802002</v>
      </c>
      <c r="AN51" s="1">
        <v>1</v>
      </c>
      <c r="AO51">
        <f t="shared" si="184"/>
        <v>9.2897195816040039</v>
      </c>
      <c r="AP51" s="1">
        <v>28.20905876159668</v>
      </c>
      <c r="AQ51" s="1">
        <v>27.889518737792969</v>
      </c>
      <c r="AR51" s="1">
        <v>27.944766998291016</v>
      </c>
      <c r="AS51" s="1">
        <v>99.999801635742188</v>
      </c>
      <c r="AT51" s="1">
        <v>103.87918853759766</v>
      </c>
      <c r="AU51" s="1">
        <v>21.882890701293945</v>
      </c>
      <c r="AV51" s="1">
        <v>26.015937805175781</v>
      </c>
      <c r="AW51" s="1">
        <v>56.449813842773438</v>
      </c>
      <c r="AX51" s="1">
        <v>67.111541748046875</v>
      </c>
      <c r="AY51" s="1">
        <v>300.1138916015625</v>
      </c>
      <c r="AZ51" s="1">
        <v>1698.455322265625</v>
      </c>
      <c r="BA51" s="1">
        <v>1317.609619140625</v>
      </c>
      <c r="BB51" s="1">
        <v>99.090789794921875</v>
      </c>
      <c r="BC51" s="1">
        <v>3.4929518699645996</v>
      </c>
      <c r="BD51" s="1">
        <v>-0.30757713317871094</v>
      </c>
      <c r="BE51" s="1">
        <v>1</v>
      </c>
      <c r="BF51" s="1">
        <v>-1.355140209197998</v>
      </c>
      <c r="BG51" s="1">
        <v>7.355140209197998</v>
      </c>
      <c r="BH51" s="1">
        <v>1</v>
      </c>
      <c r="BI51" s="1">
        <v>0</v>
      </c>
      <c r="BJ51" s="1">
        <v>0.15999999642372131</v>
      </c>
      <c r="BK51" s="1">
        <v>111115</v>
      </c>
      <c r="BL51">
        <f t="shared" si="185"/>
        <v>1.5005694580078124</v>
      </c>
      <c r="BM51">
        <f t="shared" si="186"/>
        <v>6.3675828931091544E-3</v>
      </c>
      <c r="BN51">
        <f t="shared" si="187"/>
        <v>301.03951873779295</v>
      </c>
      <c r="BO51">
        <f t="shared" si="188"/>
        <v>301.35905876159666</v>
      </c>
      <c r="BP51">
        <f t="shared" si="189"/>
        <v>271.75284548835043</v>
      </c>
      <c r="BQ51">
        <f t="shared" si="190"/>
        <v>-2.1137541433712121E-2</v>
      </c>
      <c r="BR51">
        <f t="shared" si="191"/>
        <v>3.770466900080454</v>
      </c>
      <c r="BS51">
        <f t="shared" si="192"/>
        <v>38.050629204629473</v>
      </c>
      <c r="BT51">
        <f t="shared" si="193"/>
        <v>12.034691399453692</v>
      </c>
      <c r="BU51">
        <f t="shared" si="194"/>
        <v>28.049288749694824</v>
      </c>
      <c r="BV51">
        <f t="shared" si="195"/>
        <v>3.8057573154387496</v>
      </c>
      <c r="BW51">
        <f t="shared" si="196"/>
        <v>0.5121534155277977</v>
      </c>
      <c r="BX51">
        <f t="shared" si="197"/>
        <v>2.5779398243704343</v>
      </c>
      <c r="BY51">
        <f t="shared" si="198"/>
        <v>1.2278174910683153</v>
      </c>
      <c r="BZ51">
        <f t="shared" si="199"/>
        <v>0.32265294492165614</v>
      </c>
      <c r="CA51">
        <f t="shared" si="200"/>
        <v>12.063793545772359</v>
      </c>
      <c r="CB51">
        <f t="shared" si="201"/>
        <v>1.1719850125022948</v>
      </c>
      <c r="CC51">
        <f t="shared" si="202"/>
        <v>69.126618565341076</v>
      </c>
      <c r="CD51">
        <f t="shared" si="203"/>
        <v>104.82127412622438</v>
      </c>
      <c r="CE51">
        <f t="shared" si="204"/>
        <v>-4.2751866009191106E-2</v>
      </c>
      <c r="CF51">
        <f t="shared" si="205"/>
        <v>0</v>
      </c>
      <c r="CG51">
        <f t="shared" si="206"/>
        <v>1486.0644962506155</v>
      </c>
      <c r="CH51">
        <f t="shared" si="207"/>
        <v>0</v>
      </c>
      <c r="CI51" t="e">
        <f t="shared" si="208"/>
        <v>#DIV/0!</v>
      </c>
      <c r="CJ51" t="e">
        <f t="shared" si="209"/>
        <v>#DIV/0!</v>
      </c>
    </row>
    <row r="52" spans="1:88" x14ac:dyDescent="0.35">
      <c r="A52" t="s">
        <v>185</v>
      </c>
      <c r="B52" s="1">
        <v>50</v>
      </c>
      <c r="C52" s="1" t="s">
        <v>140</v>
      </c>
      <c r="D52" s="1" t="s">
        <v>0</v>
      </c>
      <c r="E52" s="1">
        <v>0</v>
      </c>
      <c r="F52" s="1" t="s">
        <v>91</v>
      </c>
      <c r="G52" s="1" t="s">
        <v>0</v>
      </c>
      <c r="H52" s="1">
        <v>13736.000025706366</v>
      </c>
      <c r="I52" s="1">
        <v>0</v>
      </c>
      <c r="J52">
        <f t="shared" si="168"/>
        <v>19.858729211669292</v>
      </c>
      <c r="K52">
        <f t="shared" si="169"/>
        <v>0.57601608840007945</v>
      </c>
      <c r="L52">
        <f t="shared" si="170"/>
        <v>222.63976478628632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t="e">
        <f t="shared" si="171"/>
        <v>#DIV/0!</v>
      </c>
      <c r="U52" t="e">
        <f t="shared" si="172"/>
        <v>#DIV/0!</v>
      </c>
      <c r="V52" t="e">
        <f t="shared" si="173"/>
        <v>#DIV/0!</v>
      </c>
      <c r="W52" s="1">
        <v>-1</v>
      </c>
      <c r="X52" s="1">
        <v>0.87</v>
      </c>
      <c r="Y52" s="1">
        <v>0.92</v>
      </c>
      <c r="Z52" s="1">
        <v>9.9011917114257813</v>
      </c>
      <c r="AA52">
        <f t="shared" si="174"/>
        <v>0.874950595855713</v>
      </c>
      <c r="AB52">
        <f t="shared" si="175"/>
        <v>1.4021828742781284E-2</v>
      </c>
      <c r="AC52" t="e">
        <f t="shared" si="176"/>
        <v>#DIV/0!</v>
      </c>
      <c r="AD52" t="e">
        <f t="shared" si="177"/>
        <v>#DIV/0!</v>
      </c>
      <c r="AE52" t="e">
        <f t="shared" si="178"/>
        <v>#DIV/0!</v>
      </c>
      <c r="AF52" s="1">
        <v>0</v>
      </c>
      <c r="AG52" s="1">
        <v>0.5</v>
      </c>
      <c r="AH52" t="e">
        <f t="shared" si="179"/>
        <v>#DIV/0!</v>
      </c>
      <c r="AI52">
        <f t="shared" si="180"/>
        <v>6.5801876053276285</v>
      </c>
      <c r="AJ52">
        <f t="shared" si="181"/>
        <v>1.1634478081241308</v>
      </c>
      <c r="AK52">
        <f t="shared" si="182"/>
        <v>27.88538932800293</v>
      </c>
      <c r="AL52" s="1">
        <v>2</v>
      </c>
      <c r="AM52">
        <f t="shared" si="183"/>
        <v>4.644859790802002</v>
      </c>
      <c r="AN52" s="1">
        <v>1</v>
      </c>
      <c r="AO52">
        <f t="shared" si="184"/>
        <v>9.2897195816040039</v>
      </c>
      <c r="AP52" s="1">
        <v>28.331182479858398</v>
      </c>
      <c r="AQ52" s="1">
        <v>27.88538932800293</v>
      </c>
      <c r="AR52" s="1">
        <v>27.940078735351563</v>
      </c>
      <c r="AS52" s="1">
        <v>300.10757446289063</v>
      </c>
      <c r="AT52" s="1">
        <v>285.62158203125</v>
      </c>
      <c r="AU52" s="1">
        <v>22.031538009643555</v>
      </c>
      <c r="AV52" s="1">
        <v>26.3011474609375</v>
      </c>
      <c r="AW52" s="1">
        <v>56.427898406982422</v>
      </c>
      <c r="AX52" s="1">
        <v>67.361946105957031</v>
      </c>
      <c r="AY52" s="1">
        <v>300.12680053710938</v>
      </c>
      <c r="AZ52" s="1">
        <v>1700.1986083984375</v>
      </c>
      <c r="BA52" s="1">
        <v>1061.1973876953125</v>
      </c>
      <c r="BB52" s="1">
        <v>99.08734130859375</v>
      </c>
      <c r="BC52" s="1">
        <v>4.3006529808044434</v>
      </c>
      <c r="BD52" s="1">
        <v>-0.32697096467018127</v>
      </c>
      <c r="BE52" s="1">
        <v>1</v>
      </c>
      <c r="BF52" s="1">
        <v>-1.355140209197998</v>
      </c>
      <c r="BG52" s="1">
        <v>7.355140209197998</v>
      </c>
      <c r="BH52" s="1">
        <v>1</v>
      </c>
      <c r="BI52" s="1">
        <v>0</v>
      </c>
      <c r="BJ52" s="1">
        <v>0.15999999642372131</v>
      </c>
      <c r="BK52" s="1">
        <v>111115</v>
      </c>
      <c r="BL52">
        <f t="shared" si="185"/>
        <v>1.5006340026855467</v>
      </c>
      <c r="BM52">
        <f t="shared" si="186"/>
        <v>6.5801876053276287E-3</v>
      </c>
      <c r="BN52">
        <f t="shared" si="187"/>
        <v>301.03538932800291</v>
      </c>
      <c r="BO52">
        <f t="shared" si="188"/>
        <v>301.48118247985838</v>
      </c>
      <c r="BP52">
        <f t="shared" si="189"/>
        <v>272.03177126336595</v>
      </c>
      <c r="BQ52">
        <f t="shared" si="190"/>
        <v>-5.1505593512859403E-2</v>
      </c>
      <c r="BR52">
        <f t="shared" si="191"/>
        <v>3.7695585833936986</v>
      </c>
      <c r="BS52">
        <f t="shared" si="192"/>
        <v>38.042786632592474</v>
      </c>
      <c r="BT52">
        <f t="shared" si="193"/>
        <v>11.741639171654974</v>
      </c>
      <c r="BU52">
        <f t="shared" si="194"/>
        <v>28.108285903930664</v>
      </c>
      <c r="BV52">
        <f t="shared" si="195"/>
        <v>3.8188614202151885</v>
      </c>
      <c r="BW52">
        <f t="shared" si="196"/>
        <v>0.54238509065253993</v>
      </c>
      <c r="BX52">
        <f t="shared" si="197"/>
        <v>2.6061107752695678</v>
      </c>
      <c r="BY52">
        <f t="shared" si="198"/>
        <v>1.2127506449456207</v>
      </c>
      <c r="BZ52">
        <f t="shared" si="199"/>
        <v>0.34185988370618103</v>
      </c>
      <c r="CA52">
        <f t="shared" si="200"/>
        <v>22.060782362243788</v>
      </c>
      <c r="CB52">
        <f t="shared" si="201"/>
        <v>0.77949209300971933</v>
      </c>
      <c r="CC52">
        <f t="shared" si="202"/>
        <v>69.971658887118991</v>
      </c>
      <c r="CD52">
        <f t="shared" si="203"/>
        <v>282.73567312945249</v>
      </c>
      <c r="CE52">
        <f t="shared" si="204"/>
        <v>4.9146547761391782E-2</v>
      </c>
      <c r="CF52">
        <f t="shared" si="205"/>
        <v>0</v>
      </c>
      <c r="CG52">
        <f t="shared" si="206"/>
        <v>1487.5897854912669</v>
      </c>
      <c r="CH52">
        <f t="shared" si="207"/>
        <v>0</v>
      </c>
      <c r="CI52" t="e">
        <f t="shared" si="208"/>
        <v>#DIV/0!</v>
      </c>
      <c r="CJ52" t="e">
        <f t="shared" si="209"/>
        <v>#DIV/0!</v>
      </c>
    </row>
    <row r="53" spans="1:88" x14ac:dyDescent="0.35">
      <c r="A53" t="s">
        <v>185</v>
      </c>
      <c r="B53" s="1">
        <v>51</v>
      </c>
      <c r="C53" s="1" t="s">
        <v>141</v>
      </c>
      <c r="D53" s="1" t="s">
        <v>0</v>
      </c>
      <c r="E53" s="1">
        <v>0</v>
      </c>
      <c r="F53" s="1" t="s">
        <v>91</v>
      </c>
      <c r="G53" s="1" t="s">
        <v>0</v>
      </c>
      <c r="H53" s="1">
        <v>13880.000025706366</v>
      </c>
      <c r="I53" s="1">
        <v>0</v>
      </c>
      <c r="J53">
        <f t="shared" si="168"/>
        <v>30.072828233109426</v>
      </c>
      <c r="K53">
        <f t="shared" si="169"/>
        <v>0.58001093543653481</v>
      </c>
      <c r="L53">
        <f t="shared" si="170"/>
        <v>284.70573682774989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t="e">
        <f t="shared" si="171"/>
        <v>#DIV/0!</v>
      </c>
      <c r="U53" t="e">
        <f t="shared" si="172"/>
        <v>#DIV/0!</v>
      </c>
      <c r="V53" t="e">
        <f t="shared" si="173"/>
        <v>#DIV/0!</v>
      </c>
      <c r="W53" s="1">
        <v>-1</v>
      </c>
      <c r="X53" s="1">
        <v>0.87</v>
      </c>
      <c r="Y53" s="1">
        <v>0.92</v>
      </c>
      <c r="Z53" s="1">
        <v>9.9011917114257813</v>
      </c>
      <c r="AA53">
        <f t="shared" si="174"/>
        <v>0.874950595855713</v>
      </c>
      <c r="AB53">
        <f t="shared" si="175"/>
        <v>2.0885108460985298E-2</v>
      </c>
      <c r="AC53" t="e">
        <f t="shared" si="176"/>
        <v>#DIV/0!</v>
      </c>
      <c r="AD53" t="e">
        <f t="shared" si="177"/>
        <v>#DIV/0!</v>
      </c>
      <c r="AE53" t="e">
        <f t="shared" si="178"/>
        <v>#DIV/0!</v>
      </c>
      <c r="AF53" s="1">
        <v>0</v>
      </c>
      <c r="AG53" s="1">
        <v>0.5</v>
      </c>
      <c r="AH53" t="e">
        <f t="shared" si="179"/>
        <v>#DIV/0!</v>
      </c>
      <c r="AI53">
        <f t="shared" si="180"/>
        <v>6.5251011348127967</v>
      </c>
      <c r="AJ53">
        <f t="shared" si="181"/>
        <v>1.1460906208547224</v>
      </c>
      <c r="AK53">
        <f t="shared" si="182"/>
        <v>27.8438720703125</v>
      </c>
      <c r="AL53" s="1">
        <v>2</v>
      </c>
      <c r="AM53">
        <f t="shared" si="183"/>
        <v>4.644859790802002</v>
      </c>
      <c r="AN53" s="1">
        <v>1</v>
      </c>
      <c r="AO53">
        <f t="shared" si="184"/>
        <v>9.2897195816040039</v>
      </c>
      <c r="AP53" s="1">
        <v>28.339895248413086</v>
      </c>
      <c r="AQ53" s="1">
        <v>27.8438720703125</v>
      </c>
      <c r="AR53" s="1">
        <v>27.939596176147461</v>
      </c>
      <c r="AS53" s="1">
        <v>400.07138061523438</v>
      </c>
      <c r="AT53" s="1">
        <v>378.38552856445313</v>
      </c>
      <c r="AU53" s="1">
        <v>22.153806686401367</v>
      </c>
      <c r="AV53" s="1">
        <v>26.387388229370117</v>
      </c>
      <c r="AW53" s="1">
        <v>56.704635620117188</v>
      </c>
      <c r="AX53" s="1">
        <v>67.542304992675781</v>
      </c>
      <c r="AY53" s="1">
        <v>300.12039184570313</v>
      </c>
      <c r="AZ53" s="1">
        <v>1700.4368896484375</v>
      </c>
      <c r="BA53" s="1">
        <v>1007.2197875976563</v>
      </c>
      <c r="BB53" s="1">
        <v>99.075599670410156</v>
      </c>
      <c r="BC53" s="1">
        <v>4.6503663063049316</v>
      </c>
      <c r="BD53" s="1">
        <v>-0.34200963377952576</v>
      </c>
      <c r="BE53" s="1">
        <v>1</v>
      </c>
      <c r="BF53" s="1">
        <v>-1.355140209197998</v>
      </c>
      <c r="BG53" s="1">
        <v>7.355140209197998</v>
      </c>
      <c r="BH53" s="1">
        <v>1</v>
      </c>
      <c r="BI53" s="1">
        <v>0</v>
      </c>
      <c r="BJ53" s="1">
        <v>0.15999999642372131</v>
      </c>
      <c r="BK53" s="1">
        <v>111115</v>
      </c>
      <c r="BL53">
        <f t="shared" si="185"/>
        <v>1.5006019592285154</v>
      </c>
      <c r="BM53">
        <f t="shared" si="186"/>
        <v>6.5251011348127965E-3</v>
      </c>
      <c r="BN53">
        <f t="shared" si="187"/>
        <v>300.99387207031248</v>
      </c>
      <c r="BO53">
        <f t="shared" si="188"/>
        <v>301.48989524841306</v>
      </c>
      <c r="BP53">
        <f t="shared" si="189"/>
        <v>272.06989626251379</v>
      </c>
      <c r="BQ53">
        <f t="shared" si="190"/>
        <v>-3.9297696598656659E-2</v>
      </c>
      <c r="BR53">
        <f t="shared" si="191"/>
        <v>3.7604369334154892</v>
      </c>
      <c r="BS53">
        <f t="shared" si="192"/>
        <v>37.955227583028993</v>
      </c>
      <c r="BT53">
        <f t="shared" si="193"/>
        <v>11.567839353658876</v>
      </c>
      <c r="BU53">
        <f t="shared" si="194"/>
        <v>28.091883659362793</v>
      </c>
      <c r="BV53">
        <f t="shared" si="195"/>
        <v>3.8152143044858495</v>
      </c>
      <c r="BW53">
        <f t="shared" si="196"/>
        <v>0.54592563952646589</v>
      </c>
      <c r="BX53">
        <f t="shared" si="197"/>
        <v>2.6143463125607669</v>
      </c>
      <c r="BY53">
        <f t="shared" si="198"/>
        <v>1.2008679919250826</v>
      </c>
      <c r="BZ53">
        <f t="shared" si="199"/>
        <v>0.34411046843336446</v>
      </c>
      <c r="CA53">
        <f t="shared" si="200"/>
        <v>28.2073916058153</v>
      </c>
      <c r="CB53">
        <f t="shared" si="201"/>
        <v>0.75242237172200399</v>
      </c>
      <c r="CC53">
        <f t="shared" si="202"/>
        <v>70.359913567351981</v>
      </c>
      <c r="CD53">
        <f t="shared" si="203"/>
        <v>374.01528705629255</v>
      </c>
      <c r="CE53">
        <f t="shared" si="204"/>
        <v>5.6573131324681301E-2</v>
      </c>
      <c r="CF53">
        <f t="shared" si="205"/>
        <v>0</v>
      </c>
      <c r="CG53">
        <f t="shared" si="206"/>
        <v>1487.7982698129356</v>
      </c>
      <c r="CH53">
        <f t="shared" si="207"/>
        <v>0</v>
      </c>
      <c r="CI53" t="e">
        <f t="shared" si="208"/>
        <v>#DIV/0!</v>
      </c>
      <c r="CJ53" t="e">
        <f t="shared" si="209"/>
        <v>#DIV/0!</v>
      </c>
    </row>
    <row r="54" spans="1:88" x14ac:dyDescent="0.35">
      <c r="A54" t="s">
        <v>185</v>
      </c>
      <c r="B54" s="1">
        <v>52</v>
      </c>
      <c r="C54" s="1" t="s">
        <v>142</v>
      </c>
      <c r="D54" s="1" t="s">
        <v>0</v>
      </c>
      <c r="E54" s="1">
        <v>0</v>
      </c>
      <c r="F54" s="1" t="s">
        <v>91</v>
      </c>
      <c r="G54" s="1" t="s">
        <v>0</v>
      </c>
      <c r="H54" s="1">
        <v>14040.000025706366</v>
      </c>
      <c r="I54" s="1">
        <v>0</v>
      </c>
      <c r="J54">
        <f t="shared" si="168"/>
        <v>54.173001800973594</v>
      </c>
      <c r="K54">
        <f t="shared" si="169"/>
        <v>0.58349987007213344</v>
      </c>
      <c r="L54">
        <f t="shared" si="170"/>
        <v>493.80235974728868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t="e">
        <f t="shared" si="171"/>
        <v>#DIV/0!</v>
      </c>
      <c r="U54" t="e">
        <f t="shared" si="172"/>
        <v>#DIV/0!</v>
      </c>
      <c r="V54" t="e">
        <f t="shared" si="173"/>
        <v>#DIV/0!</v>
      </c>
      <c r="W54" s="1">
        <v>-1</v>
      </c>
      <c r="X54" s="1">
        <v>0.87</v>
      </c>
      <c r="Y54" s="1">
        <v>0.92</v>
      </c>
      <c r="Z54" s="1">
        <v>9.9011917114257813</v>
      </c>
      <c r="AA54">
        <f t="shared" si="174"/>
        <v>0.874950595855713</v>
      </c>
      <c r="AB54">
        <f t="shared" si="175"/>
        <v>3.7087579482441652E-2</v>
      </c>
      <c r="AC54" t="e">
        <f t="shared" si="176"/>
        <v>#DIV/0!</v>
      </c>
      <c r="AD54" t="e">
        <f t="shared" si="177"/>
        <v>#DIV/0!</v>
      </c>
      <c r="AE54" t="e">
        <f t="shared" si="178"/>
        <v>#DIV/0!</v>
      </c>
      <c r="AF54" s="1">
        <v>0</v>
      </c>
      <c r="AG54" s="1">
        <v>0.5</v>
      </c>
      <c r="AH54" t="e">
        <f t="shared" si="179"/>
        <v>#DIV/0!</v>
      </c>
      <c r="AI54">
        <f t="shared" si="180"/>
        <v>6.4989586739207965</v>
      </c>
      <c r="AJ54">
        <f t="shared" si="181"/>
        <v>1.1349926815561897</v>
      </c>
      <c r="AK54">
        <f t="shared" si="182"/>
        <v>27.840137481689453</v>
      </c>
      <c r="AL54" s="1">
        <v>2</v>
      </c>
      <c r="AM54">
        <f t="shared" si="183"/>
        <v>4.644859790802002</v>
      </c>
      <c r="AN54" s="1">
        <v>1</v>
      </c>
      <c r="AO54">
        <f t="shared" si="184"/>
        <v>9.2897195816040039</v>
      </c>
      <c r="AP54" s="1">
        <v>28.346725463867188</v>
      </c>
      <c r="AQ54" s="1">
        <v>27.840137481689453</v>
      </c>
      <c r="AR54" s="1">
        <v>27.943122863769531</v>
      </c>
      <c r="AS54" s="1">
        <v>700.14599609375</v>
      </c>
      <c r="AT54" s="1">
        <v>661.18267822265625</v>
      </c>
      <c r="AU54" s="1">
        <v>22.275661468505859</v>
      </c>
      <c r="AV54" s="1">
        <v>26.491716384887695</v>
      </c>
      <c r="AW54" s="1">
        <v>56.993221282958984</v>
      </c>
      <c r="AX54" s="1">
        <v>67.780593872070313</v>
      </c>
      <c r="AY54" s="1">
        <v>300.12844848632813</v>
      </c>
      <c r="AZ54" s="1">
        <v>1700.257080078125</v>
      </c>
      <c r="BA54" s="1">
        <v>1342.77197265625</v>
      </c>
      <c r="BB54" s="1">
        <v>99.073410034179688</v>
      </c>
      <c r="BC54" s="1">
        <v>5.1003847122192383</v>
      </c>
      <c r="BD54" s="1">
        <v>-0.35244044661521912</v>
      </c>
      <c r="BE54" s="1">
        <v>1</v>
      </c>
      <c r="BF54" s="1">
        <v>-1.355140209197998</v>
      </c>
      <c r="BG54" s="1">
        <v>7.355140209197998</v>
      </c>
      <c r="BH54" s="1">
        <v>1</v>
      </c>
      <c r="BI54" s="1">
        <v>0</v>
      </c>
      <c r="BJ54" s="1">
        <v>0.15999999642372131</v>
      </c>
      <c r="BK54" s="1">
        <v>111115</v>
      </c>
      <c r="BL54">
        <f t="shared" si="185"/>
        <v>1.5006422424316406</v>
      </c>
      <c r="BM54">
        <f t="shared" si="186"/>
        <v>6.4989586739207968E-3</v>
      </c>
      <c r="BN54">
        <f t="shared" si="187"/>
        <v>300.99013748168943</v>
      </c>
      <c r="BO54">
        <f t="shared" si="188"/>
        <v>301.49672546386716</v>
      </c>
      <c r="BP54">
        <f t="shared" si="189"/>
        <v>272.04112673190684</v>
      </c>
      <c r="BQ54">
        <f t="shared" si="190"/>
        <v>-3.4313027643438875E-2</v>
      </c>
      <c r="BR54">
        <f t="shared" si="191"/>
        <v>3.7596173614653647</v>
      </c>
      <c r="BS54">
        <f t="shared" si="192"/>
        <v>37.94779406672609</v>
      </c>
      <c r="BT54">
        <f t="shared" si="193"/>
        <v>11.456077681838394</v>
      </c>
      <c r="BU54">
        <f t="shared" si="194"/>
        <v>28.09343147277832</v>
      </c>
      <c r="BV54">
        <f t="shared" si="195"/>
        <v>3.8155583381388434</v>
      </c>
      <c r="BW54">
        <f t="shared" si="196"/>
        <v>0.54901546505707066</v>
      </c>
      <c r="BX54">
        <f t="shared" si="197"/>
        <v>2.624624679909175</v>
      </c>
      <c r="BY54">
        <f t="shared" si="198"/>
        <v>1.1909336582296683</v>
      </c>
      <c r="BZ54">
        <f t="shared" si="199"/>
        <v>0.34607474967183804</v>
      </c>
      <c r="CA54">
        <f t="shared" si="200"/>
        <v>48.922683663088641</v>
      </c>
      <c r="CB54">
        <f t="shared" si="201"/>
        <v>0.74684709084438305</v>
      </c>
      <c r="CC54">
        <f t="shared" si="202"/>
        <v>70.649434276186113</v>
      </c>
      <c r="CD54">
        <f t="shared" si="203"/>
        <v>653.31015292316954</v>
      </c>
      <c r="CE54">
        <f t="shared" si="204"/>
        <v>5.8583077473337415E-2</v>
      </c>
      <c r="CF54">
        <f t="shared" si="205"/>
        <v>0</v>
      </c>
      <c r="CG54">
        <f t="shared" si="206"/>
        <v>1487.6409453222502</v>
      </c>
      <c r="CH54">
        <f t="shared" si="207"/>
        <v>0</v>
      </c>
      <c r="CI54" t="e">
        <f t="shared" si="208"/>
        <v>#DIV/0!</v>
      </c>
      <c r="CJ54" t="e">
        <f t="shared" si="209"/>
        <v>#DIV/0!</v>
      </c>
    </row>
    <row r="55" spans="1:88" x14ac:dyDescent="0.35">
      <c r="A55" t="s">
        <v>185</v>
      </c>
      <c r="B55" s="1">
        <v>53</v>
      </c>
      <c r="C55" s="1" t="s">
        <v>143</v>
      </c>
      <c r="D55" s="1" t="s">
        <v>0</v>
      </c>
      <c r="E55" s="1">
        <v>0</v>
      </c>
      <c r="F55" s="1" t="s">
        <v>91</v>
      </c>
      <c r="G55" s="1" t="s">
        <v>0</v>
      </c>
      <c r="H55" s="1">
        <v>14210.000025706366</v>
      </c>
      <c r="I55" s="1">
        <v>0</v>
      </c>
      <c r="J55">
        <f t="shared" si="168"/>
        <v>68.466565839541175</v>
      </c>
      <c r="K55">
        <f t="shared" si="169"/>
        <v>0.56984180651069904</v>
      </c>
      <c r="L55">
        <f t="shared" si="170"/>
        <v>732.09654996423535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t="e">
        <f t="shared" si="171"/>
        <v>#DIV/0!</v>
      </c>
      <c r="U55" t="e">
        <f t="shared" si="172"/>
        <v>#DIV/0!</v>
      </c>
      <c r="V55" t="e">
        <f t="shared" si="173"/>
        <v>#DIV/0!</v>
      </c>
      <c r="W55" s="1">
        <v>-1</v>
      </c>
      <c r="X55" s="1">
        <v>0.87</v>
      </c>
      <c r="Y55" s="1">
        <v>0.92</v>
      </c>
      <c r="Z55" s="1">
        <v>9.9011917114257813</v>
      </c>
      <c r="AA55">
        <f t="shared" si="174"/>
        <v>0.874950595855713</v>
      </c>
      <c r="AB55">
        <f t="shared" si="175"/>
        <v>4.6684954880057666E-2</v>
      </c>
      <c r="AC55" t="e">
        <f t="shared" si="176"/>
        <v>#DIV/0!</v>
      </c>
      <c r="AD55" t="e">
        <f t="shared" si="177"/>
        <v>#DIV/0!</v>
      </c>
      <c r="AE55" t="e">
        <f t="shared" si="178"/>
        <v>#DIV/0!</v>
      </c>
      <c r="AF55" s="1">
        <v>0</v>
      </c>
      <c r="AG55" s="1">
        <v>0.5</v>
      </c>
      <c r="AH55" t="e">
        <f t="shared" si="179"/>
        <v>#DIV/0!</v>
      </c>
      <c r="AI55">
        <f t="shared" si="180"/>
        <v>6.3548148844387811</v>
      </c>
      <c r="AJ55">
        <f t="shared" si="181"/>
        <v>1.1349598976768878</v>
      </c>
      <c r="AK55">
        <f t="shared" si="182"/>
        <v>27.828645706176758</v>
      </c>
      <c r="AL55" s="1">
        <v>2</v>
      </c>
      <c r="AM55">
        <f t="shared" si="183"/>
        <v>4.644859790802002</v>
      </c>
      <c r="AN55" s="1">
        <v>1</v>
      </c>
      <c r="AO55">
        <f t="shared" si="184"/>
        <v>9.2897195816040039</v>
      </c>
      <c r="AP55" s="1">
        <v>28.328273773193359</v>
      </c>
      <c r="AQ55" s="1">
        <v>27.828645706176758</v>
      </c>
      <c r="AR55" s="1">
        <v>27.938011169433594</v>
      </c>
      <c r="AS55" s="1">
        <v>999.88134765625</v>
      </c>
      <c r="AT55" s="1">
        <v>950.2310791015625</v>
      </c>
      <c r="AU55" s="1">
        <v>22.341951370239258</v>
      </c>
      <c r="AV55" s="1">
        <v>26.464731216430664</v>
      </c>
      <c r="AW55" s="1">
        <v>57.227424621582031</v>
      </c>
      <c r="AX55" s="1">
        <v>67.789031982421875</v>
      </c>
      <c r="AY55" s="1">
        <v>300.11965942382813</v>
      </c>
      <c r="AZ55" s="1">
        <v>1700.651611328125</v>
      </c>
      <c r="BA55" s="1">
        <v>941.4639892578125</v>
      </c>
      <c r="BB55" s="1">
        <v>99.080413818359375</v>
      </c>
      <c r="BC55" s="1">
        <v>5.2675323486328125</v>
      </c>
      <c r="BD55" s="1">
        <v>-0.37059515714645386</v>
      </c>
      <c r="BE55" s="1">
        <v>1</v>
      </c>
      <c r="BF55" s="1">
        <v>-1.355140209197998</v>
      </c>
      <c r="BG55" s="1">
        <v>7.355140209197998</v>
      </c>
      <c r="BH55" s="1">
        <v>1</v>
      </c>
      <c r="BI55" s="1">
        <v>0</v>
      </c>
      <c r="BJ55" s="1">
        <v>0.15999999642372131</v>
      </c>
      <c r="BK55" s="1">
        <v>111115</v>
      </c>
      <c r="BL55">
        <f t="shared" si="185"/>
        <v>1.5005982971191405</v>
      </c>
      <c r="BM55">
        <f t="shared" si="186"/>
        <v>6.3548148844387812E-3</v>
      </c>
      <c r="BN55">
        <f t="shared" si="187"/>
        <v>300.97864570617674</v>
      </c>
      <c r="BO55">
        <f t="shared" si="188"/>
        <v>301.47827377319334</v>
      </c>
      <c r="BP55">
        <f t="shared" si="189"/>
        <v>272.10425173049589</v>
      </c>
      <c r="BQ55">
        <f t="shared" si="190"/>
        <v>-9.0152891911218259E-3</v>
      </c>
      <c r="BR55">
        <f t="shared" si="191"/>
        <v>3.7570964181924911</v>
      </c>
      <c r="BS55">
        <f t="shared" si="192"/>
        <v>37.91966821091647</v>
      </c>
      <c r="BT55">
        <f t="shared" si="193"/>
        <v>11.454936994485806</v>
      </c>
      <c r="BU55">
        <f t="shared" si="194"/>
        <v>28.078459739685059</v>
      </c>
      <c r="BV55">
        <f t="shared" si="195"/>
        <v>3.81223169470685</v>
      </c>
      <c r="BW55">
        <f t="shared" si="196"/>
        <v>0.53690731057675078</v>
      </c>
      <c r="BX55">
        <f t="shared" si="197"/>
        <v>2.6221365205156033</v>
      </c>
      <c r="BY55">
        <f t="shared" si="198"/>
        <v>1.1900951741912467</v>
      </c>
      <c r="BZ55">
        <f t="shared" si="199"/>
        <v>0.33837836889141742</v>
      </c>
      <c r="CA55">
        <f t="shared" si="200"/>
        <v>72.536429125449658</v>
      </c>
      <c r="CB55">
        <f t="shared" si="201"/>
        <v>0.77044054447937871</v>
      </c>
      <c r="CC55">
        <f t="shared" si="202"/>
        <v>70.590742005159669</v>
      </c>
      <c r="CD55">
        <f t="shared" si="203"/>
        <v>940.28138545672789</v>
      </c>
      <c r="CE55">
        <f t="shared" si="204"/>
        <v>5.1400631341975561E-2</v>
      </c>
      <c r="CF55">
        <f t="shared" si="205"/>
        <v>0</v>
      </c>
      <c r="CG55">
        <f t="shared" si="206"/>
        <v>1487.9861406745215</v>
      </c>
      <c r="CH55">
        <f t="shared" si="207"/>
        <v>0</v>
      </c>
      <c r="CI55" t="e">
        <f t="shared" si="208"/>
        <v>#DIV/0!</v>
      </c>
      <c r="CJ55" t="e">
        <f t="shared" si="209"/>
        <v>#DIV/0!</v>
      </c>
    </row>
    <row r="56" spans="1:88" x14ac:dyDescent="0.35">
      <c r="A56" t="s">
        <v>185</v>
      </c>
      <c r="B56" s="1">
        <v>54</v>
      </c>
      <c r="C56" s="1" t="s">
        <v>144</v>
      </c>
      <c r="D56" s="1" t="s">
        <v>0</v>
      </c>
      <c r="E56" s="1">
        <v>0</v>
      </c>
      <c r="F56" s="1" t="s">
        <v>91</v>
      </c>
      <c r="G56" s="1" t="s">
        <v>0</v>
      </c>
      <c r="H56" s="1">
        <v>14404.00002556853</v>
      </c>
      <c r="I56" s="1">
        <v>0</v>
      </c>
      <c r="J56">
        <f t="shared" si="168"/>
        <v>77.122591625182082</v>
      </c>
      <c r="K56">
        <f t="shared" si="169"/>
        <v>0.55275202193536477</v>
      </c>
      <c r="L56">
        <f t="shared" si="170"/>
        <v>987.74231835587796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t="e">
        <f t="shared" si="171"/>
        <v>#DIV/0!</v>
      </c>
      <c r="U56" t="e">
        <f t="shared" si="172"/>
        <v>#DIV/0!</v>
      </c>
      <c r="V56" t="e">
        <f t="shared" si="173"/>
        <v>#DIV/0!</v>
      </c>
      <c r="W56" s="1">
        <v>-1</v>
      </c>
      <c r="X56" s="1">
        <v>0.87</v>
      </c>
      <c r="Y56" s="1">
        <v>0.92</v>
      </c>
      <c r="Z56" s="1">
        <v>9.9011917114257813</v>
      </c>
      <c r="AA56">
        <f t="shared" si="174"/>
        <v>0.874950595855713</v>
      </c>
      <c r="AB56">
        <f t="shared" si="175"/>
        <v>5.2526130305190405E-2</v>
      </c>
      <c r="AC56" t="e">
        <f t="shared" si="176"/>
        <v>#DIV/0!</v>
      </c>
      <c r="AD56" t="e">
        <f t="shared" si="177"/>
        <v>#DIV/0!</v>
      </c>
      <c r="AE56" t="e">
        <f t="shared" si="178"/>
        <v>#DIV/0!</v>
      </c>
      <c r="AF56" s="1">
        <v>0</v>
      </c>
      <c r="AG56" s="1">
        <v>0.5</v>
      </c>
      <c r="AH56" t="e">
        <f t="shared" si="179"/>
        <v>#DIV/0!</v>
      </c>
      <c r="AI56">
        <f t="shared" si="180"/>
        <v>6.2077725451096999</v>
      </c>
      <c r="AJ56">
        <f t="shared" si="181"/>
        <v>1.1409437098896951</v>
      </c>
      <c r="AK56">
        <f t="shared" si="182"/>
        <v>27.876985549926758</v>
      </c>
      <c r="AL56" s="1">
        <v>2</v>
      </c>
      <c r="AM56">
        <f t="shared" si="183"/>
        <v>4.644859790802002</v>
      </c>
      <c r="AN56" s="1">
        <v>1</v>
      </c>
      <c r="AO56">
        <f t="shared" si="184"/>
        <v>9.2897195816040039</v>
      </c>
      <c r="AP56" s="1">
        <v>28.367300033569336</v>
      </c>
      <c r="AQ56" s="1">
        <v>27.876985549926758</v>
      </c>
      <c r="AR56" s="1">
        <v>27.939174652099609</v>
      </c>
      <c r="AS56" s="1">
        <v>1299.9586181640625</v>
      </c>
      <c r="AT56" s="1">
        <v>1243.4228515625</v>
      </c>
      <c r="AU56" s="1">
        <v>22.483587265014648</v>
      </c>
      <c r="AV56" s="1">
        <v>26.510591506958008</v>
      </c>
      <c r="AW56" s="1">
        <v>57.462104797363281</v>
      </c>
      <c r="AX56" s="1">
        <v>67.754730224609375</v>
      </c>
      <c r="AY56" s="1">
        <v>300.13381958007813</v>
      </c>
      <c r="AZ56" s="1">
        <v>1699.8778076171875</v>
      </c>
      <c r="BA56" s="1">
        <v>757.277099609375</v>
      </c>
      <c r="BB56" s="1">
        <v>99.08367919921875</v>
      </c>
      <c r="BC56" s="1">
        <v>4.5853300094604492</v>
      </c>
      <c r="BD56" s="1">
        <v>-0.37034690380096436</v>
      </c>
      <c r="BE56" s="1">
        <v>1</v>
      </c>
      <c r="BF56" s="1">
        <v>-1.355140209197998</v>
      </c>
      <c r="BG56" s="1">
        <v>7.355140209197998</v>
      </c>
      <c r="BH56" s="1">
        <v>1</v>
      </c>
      <c r="BI56" s="1">
        <v>0</v>
      </c>
      <c r="BJ56" s="1">
        <v>0.15999999642372131</v>
      </c>
      <c r="BK56" s="1">
        <v>111115</v>
      </c>
      <c r="BL56">
        <f t="shared" si="185"/>
        <v>1.5006690979003905</v>
      </c>
      <c r="BM56">
        <f t="shared" si="186"/>
        <v>6.2077725451096999E-3</v>
      </c>
      <c r="BN56">
        <f t="shared" si="187"/>
        <v>301.02698554992674</v>
      </c>
      <c r="BO56">
        <f t="shared" si="188"/>
        <v>301.51730003356931</v>
      </c>
      <c r="BP56">
        <f t="shared" si="189"/>
        <v>271.98044313951323</v>
      </c>
      <c r="BQ56">
        <f t="shared" si="190"/>
        <v>1.5949222836444194E-2</v>
      </c>
      <c r="BR56">
        <f t="shared" si="191"/>
        <v>3.7677106541466556</v>
      </c>
      <c r="BS56">
        <f t="shared" si="192"/>
        <v>38.025542496976264</v>
      </c>
      <c r="BT56">
        <f t="shared" si="193"/>
        <v>11.514950990018257</v>
      </c>
      <c r="BU56">
        <f t="shared" si="194"/>
        <v>28.122142791748047</v>
      </c>
      <c r="BV56">
        <f t="shared" si="195"/>
        <v>3.8219449337757405</v>
      </c>
      <c r="BW56">
        <f t="shared" si="196"/>
        <v>0.52170953483855032</v>
      </c>
      <c r="BX56">
        <f t="shared" si="197"/>
        <v>2.6267669442569606</v>
      </c>
      <c r="BY56">
        <f t="shared" si="198"/>
        <v>1.19517798951878</v>
      </c>
      <c r="BZ56">
        <f t="shared" si="199"/>
        <v>0.32872222814074392</v>
      </c>
      <c r="CA56">
        <f t="shared" si="200"/>
        <v>97.869143003466405</v>
      </c>
      <c r="CB56">
        <f t="shared" si="201"/>
        <v>0.79437362528336131</v>
      </c>
      <c r="CC56">
        <f t="shared" si="202"/>
        <v>70.465471822484432</v>
      </c>
      <c r="CD56">
        <f t="shared" si="203"/>
        <v>1232.2152475245728</v>
      </c>
      <c r="CE56">
        <f t="shared" si="204"/>
        <v>4.4103331929698973E-2</v>
      </c>
      <c r="CF56">
        <f t="shared" si="205"/>
        <v>0</v>
      </c>
      <c r="CG56">
        <f t="shared" si="206"/>
        <v>1487.3091006565612</v>
      </c>
      <c r="CH56">
        <f t="shared" si="207"/>
        <v>0</v>
      </c>
      <c r="CI56" t="e">
        <f t="shared" si="208"/>
        <v>#DIV/0!</v>
      </c>
      <c r="CJ56" t="e">
        <f t="shared" si="209"/>
        <v>#DIV/0!</v>
      </c>
    </row>
    <row r="57" spans="1:88" x14ac:dyDescent="0.35">
      <c r="A57" t="s">
        <v>185</v>
      </c>
      <c r="B57" s="1">
        <v>55</v>
      </c>
      <c r="C57" s="1" t="s">
        <v>145</v>
      </c>
      <c r="D57" s="1" t="s">
        <v>0</v>
      </c>
      <c r="E57" s="1">
        <v>0</v>
      </c>
      <c r="F57" s="1" t="s">
        <v>91</v>
      </c>
      <c r="G57" s="1" t="s">
        <v>0</v>
      </c>
      <c r="H57" s="1">
        <v>14583.500025327317</v>
      </c>
      <c r="I57" s="1">
        <v>0</v>
      </c>
      <c r="J57">
        <f t="shared" si="168"/>
        <v>92.303652285069958</v>
      </c>
      <c r="K57">
        <f t="shared" si="169"/>
        <v>0.50441581046287853</v>
      </c>
      <c r="L57">
        <f t="shared" si="170"/>
        <v>1297.8392943309036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t="e">
        <f t="shared" si="171"/>
        <v>#DIV/0!</v>
      </c>
      <c r="U57" t="e">
        <f t="shared" si="172"/>
        <v>#DIV/0!</v>
      </c>
      <c r="V57" t="e">
        <f t="shared" si="173"/>
        <v>#DIV/0!</v>
      </c>
      <c r="W57" s="1">
        <v>-1</v>
      </c>
      <c r="X57" s="1">
        <v>0.87</v>
      </c>
      <c r="Y57" s="1">
        <v>0.92</v>
      </c>
      <c r="Z57" s="1">
        <v>9.9011917114257813</v>
      </c>
      <c r="AA57">
        <f t="shared" si="174"/>
        <v>0.874950595855713</v>
      </c>
      <c r="AB57">
        <f t="shared" si="175"/>
        <v>6.2698989873909594E-2</v>
      </c>
      <c r="AC57" t="e">
        <f t="shared" si="176"/>
        <v>#DIV/0!</v>
      </c>
      <c r="AD57" t="e">
        <f t="shared" si="177"/>
        <v>#DIV/0!</v>
      </c>
      <c r="AE57" t="e">
        <f t="shared" si="178"/>
        <v>#DIV/0!</v>
      </c>
      <c r="AF57" s="1">
        <v>0</v>
      </c>
      <c r="AG57" s="1">
        <v>0.5</v>
      </c>
      <c r="AH57" t="e">
        <f t="shared" si="179"/>
        <v>#DIV/0!</v>
      </c>
      <c r="AI57">
        <f t="shared" si="180"/>
        <v>5.7983928397959774</v>
      </c>
      <c r="AJ57">
        <f t="shared" si="181"/>
        <v>1.1622476519676423</v>
      </c>
      <c r="AK57">
        <f t="shared" si="182"/>
        <v>27.856346130371094</v>
      </c>
      <c r="AL57" s="1">
        <v>2</v>
      </c>
      <c r="AM57">
        <f t="shared" si="183"/>
        <v>4.644859790802002</v>
      </c>
      <c r="AN57" s="1">
        <v>1</v>
      </c>
      <c r="AO57">
        <f t="shared" si="184"/>
        <v>9.2897195816040039</v>
      </c>
      <c r="AP57" s="1">
        <v>28.263626098632813</v>
      </c>
      <c r="AQ57" s="1">
        <v>27.856346130371094</v>
      </c>
      <c r="AR57" s="1">
        <v>27.937175750732422</v>
      </c>
      <c r="AS57" s="1">
        <v>1700.2559814453125</v>
      </c>
      <c r="AT57" s="1">
        <v>1632.43798828125</v>
      </c>
      <c r="AU57" s="1">
        <v>22.487819671630859</v>
      </c>
      <c r="AV57" s="1">
        <v>26.250381469726563</v>
      </c>
      <c r="AW57" s="1">
        <v>57.819686889648438</v>
      </c>
      <c r="AX57" s="1">
        <v>67.496749877929688</v>
      </c>
      <c r="AY57" s="1">
        <v>300.1243896484375</v>
      </c>
      <c r="AZ57" s="1">
        <v>1700.80517578125</v>
      </c>
      <c r="BA57" s="1">
        <v>674.6082763671875</v>
      </c>
      <c r="BB57" s="1">
        <v>99.081527709960938</v>
      </c>
      <c r="BC57" s="1">
        <v>3.8394560813903809</v>
      </c>
      <c r="BD57" s="1">
        <v>-0.38609969615936279</v>
      </c>
      <c r="BE57" s="1">
        <v>1</v>
      </c>
      <c r="BF57" s="1">
        <v>-1.355140209197998</v>
      </c>
      <c r="BG57" s="1">
        <v>7.355140209197998</v>
      </c>
      <c r="BH57" s="1">
        <v>1</v>
      </c>
      <c r="BI57" s="1">
        <v>0</v>
      </c>
      <c r="BJ57" s="1">
        <v>0.15999999642372131</v>
      </c>
      <c r="BK57" s="1">
        <v>111115</v>
      </c>
      <c r="BL57">
        <f t="shared" si="185"/>
        <v>1.5006219482421874</v>
      </c>
      <c r="BM57">
        <f t="shared" si="186"/>
        <v>5.798392839795977E-3</v>
      </c>
      <c r="BN57">
        <f t="shared" si="187"/>
        <v>301.00634613037107</v>
      </c>
      <c r="BO57">
        <f t="shared" si="188"/>
        <v>301.41362609863279</v>
      </c>
      <c r="BP57">
        <f t="shared" si="189"/>
        <v>272.1288220424467</v>
      </c>
      <c r="BQ57">
        <f t="shared" si="190"/>
        <v>8.4694872201517862E-2</v>
      </c>
      <c r="BR57">
        <f t="shared" si="191"/>
        <v>3.7631755509574001</v>
      </c>
      <c r="BS57">
        <f t="shared" si="192"/>
        <v>37.98059676646546</v>
      </c>
      <c r="BT57">
        <f t="shared" si="193"/>
        <v>11.730215296738898</v>
      </c>
      <c r="BU57">
        <f t="shared" si="194"/>
        <v>28.059986114501953</v>
      </c>
      <c r="BV57">
        <f t="shared" si="195"/>
        <v>3.8081304360677577</v>
      </c>
      <c r="BW57">
        <f t="shared" si="196"/>
        <v>0.47843747754632404</v>
      </c>
      <c r="BX57">
        <f t="shared" si="197"/>
        <v>2.6009278989897577</v>
      </c>
      <c r="BY57">
        <f t="shared" si="198"/>
        <v>1.207202537078</v>
      </c>
      <c r="BZ57">
        <f t="shared" si="199"/>
        <v>0.30125372129242656</v>
      </c>
      <c r="CA57">
        <f t="shared" si="200"/>
        <v>128.59190000432358</v>
      </c>
      <c r="CB57">
        <f t="shared" si="201"/>
        <v>0.79503129898206037</v>
      </c>
      <c r="CC57">
        <f t="shared" si="202"/>
        <v>69.733851373210911</v>
      </c>
      <c r="CD57">
        <f t="shared" si="203"/>
        <v>1619.0242431740669</v>
      </c>
      <c r="CE57">
        <f t="shared" si="204"/>
        <v>3.9756595349261716E-2</v>
      </c>
      <c r="CF57">
        <f t="shared" si="205"/>
        <v>0</v>
      </c>
      <c r="CG57">
        <f t="shared" si="206"/>
        <v>1488.1205019842853</v>
      </c>
      <c r="CH57">
        <f t="shared" si="207"/>
        <v>0</v>
      </c>
      <c r="CI57" t="e">
        <f t="shared" si="208"/>
        <v>#DIV/0!</v>
      </c>
      <c r="CJ57" t="e">
        <f t="shared" si="209"/>
        <v>#DIV/0!</v>
      </c>
    </row>
    <row r="58" spans="1:88" x14ac:dyDescent="0.35">
      <c r="A58" t="s">
        <v>185</v>
      </c>
      <c r="B58" s="1">
        <v>56</v>
      </c>
      <c r="C58" s="1" t="s">
        <v>146</v>
      </c>
      <c r="D58" s="1" t="s">
        <v>0</v>
      </c>
      <c r="E58" s="1">
        <v>0</v>
      </c>
      <c r="F58" s="1" t="s">
        <v>91</v>
      </c>
      <c r="G58" s="1" t="s">
        <v>0</v>
      </c>
      <c r="H58" s="1">
        <v>14769.000025155023</v>
      </c>
      <c r="I58" s="1">
        <v>0</v>
      </c>
      <c r="J58">
        <f t="shared" si="168"/>
        <v>101.24227595177909</v>
      </c>
      <c r="K58">
        <f t="shared" si="169"/>
        <v>0.44559457623637938</v>
      </c>
      <c r="L58">
        <f t="shared" si="170"/>
        <v>1512.238640041443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t="e">
        <f t="shared" si="171"/>
        <v>#DIV/0!</v>
      </c>
      <c r="U58" t="e">
        <f t="shared" si="172"/>
        <v>#DIV/0!</v>
      </c>
      <c r="V58" t="e">
        <f t="shared" si="173"/>
        <v>#DIV/0!</v>
      </c>
      <c r="W58" s="1">
        <v>-1</v>
      </c>
      <c r="X58" s="1">
        <v>0.87</v>
      </c>
      <c r="Y58" s="1">
        <v>0.92</v>
      </c>
      <c r="Z58" s="1">
        <v>9.9011917114257813</v>
      </c>
      <c r="AA58">
        <f t="shared" si="174"/>
        <v>0.874950595855713</v>
      </c>
      <c r="AB58">
        <f t="shared" si="175"/>
        <v>6.8675113052491119E-2</v>
      </c>
      <c r="AC58" t="e">
        <f t="shared" si="176"/>
        <v>#DIV/0!</v>
      </c>
      <c r="AD58" t="e">
        <f t="shared" si="177"/>
        <v>#DIV/0!</v>
      </c>
      <c r="AE58" t="e">
        <f t="shared" si="178"/>
        <v>#DIV/0!</v>
      </c>
      <c r="AF58" s="1">
        <v>0</v>
      </c>
      <c r="AG58" s="1">
        <v>0.5</v>
      </c>
      <c r="AH58" t="e">
        <f t="shared" si="179"/>
        <v>#DIV/0!</v>
      </c>
      <c r="AI58">
        <f t="shared" si="180"/>
        <v>5.3892138385096873</v>
      </c>
      <c r="AJ58">
        <f t="shared" si="181"/>
        <v>1.2155175917590251</v>
      </c>
      <c r="AK58">
        <f t="shared" si="182"/>
        <v>27.924217224121094</v>
      </c>
      <c r="AL58" s="1">
        <v>2</v>
      </c>
      <c r="AM58">
        <f t="shared" si="183"/>
        <v>4.644859790802002</v>
      </c>
      <c r="AN58" s="1">
        <v>1</v>
      </c>
      <c r="AO58">
        <f t="shared" si="184"/>
        <v>9.2897195816040039</v>
      </c>
      <c r="AP58" s="1">
        <v>28.178438186645508</v>
      </c>
      <c r="AQ58" s="1">
        <v>27.924217224121094</v>
      </c>
      <c r="AR58" s="1">
        <v>27.938610076904297</v>
      </c>
      <c r="AS58" s="1">
        <v>1999.7105712890625</v>
      </c>
      <c r="AT58" s="1">
        <v>1925.3271484375</v>
      </c>
      <c r="AU58" s="1">
        <v>22.367271423339844</v>
      </c>
      <c r="AV58" s="1">
        <v>25.86579704284668</v>
      </c>
      <c r="AW58" s="1">
        <v>57.791702270507813</v>
      </c>
      <c r="AX58" s="1">
        <v>66.832252502441406</v>
      </c>
      <c r="AY58" s="1">
        <v>300.11599731445313</v>
      </c>
      <c r="AZ58" s="1">
        <v>1701.561279296875</v>
      </c>
      <c r="BA58" s="1">
        <v>684.82025146484375</v>
      </c>
      <c r="BB58" s="1">
        <v>99.072502136230469</v>
      </c>
      <c r="BC58" s="1">
        <v>2.8349637985229492</v>
      </c>
      <c r="BD58" s="1">
        <v>-0.38032931089401245</v>
      </c>
      <c r="BE58" s="1">
        <v>1</v>
      </c>
      <c r="BF58" s="1">
        <v>-1.355140209197998</v>
      </c>
      <c r="BG58" s="1">
        <v>7.355140209197998</v>
      </c>
      <c r="BH58" s="1">
        <v>1</v>
      </c>
      <c r="BI58" s="1">
        <v>0</v>
      </c>
      <c r="BJ58" s="1">
        <v>0.15999999642372131</v>
      </c>
      <c r="BK58" s="1">
        <v>111115</v>
      </c>
      <c r="BL58">
        <f t="shared" si="185"/>
        <v>1.5005799865722655</v>
      </c>
      <c r="BM58">
        <f t="shared" si="186"/>
        <v>5.3892138385096874E-3</v>
      </c>
      <c r="BN58">
        <f t="shared" si="187"/>
        <v>301.07421722412107</v>
      </c>
      <c r="BO58">
        <f t="shared" si="188"/>
        <v>301.32843818664549</v>
      </c>
      <c r="BP58">
        <f t="shared" si="189"/>
        <v>272.24979860224266</v>
      </c>
      <c r="BQ58">
        <f t="shared" si="190"/>
        <v>0.1500121951497827</v>
      </c>
      <c r="BR58">
        <f t="shared" si="191"/>
        <v>3.7781068245417564</v>
      </c>
      <c r="BS58">
        <f t="shared" si="192"/>
        <v>38.134767398391119</v>
      </c>
      <c r="BT58">
        <f t="shared" si="193"/>
        <v>12.26897035554444</v>
      </c>
      <c r="BU58">
        <f t="shared" si="194"/>
        <v>28.051327705383301</v>
      </c>
      <c r="BV58">
        <f t="shared" si="195"/>
        <v>3.806209541102997</v>
      </c>
      <c r="BW58">
        <f t="shared" si="196"/>
        <v>0.42519928922744693</v>
      </c>
      <c r="BX58">
        <f t="shared" si="197"/>
        <v>2.5625892327827313</v>
      </c>
      <c r="BY58">
        <f t="shared" si="198"/>
        <v>1.2436203083202657</v>
      </c>
      <c r="BZ58">
        <f t="shared" si="199"/>
        <v>0.26750965535177529</v>
      </c>
      <c r="CA58">
        <f t="shared" si="200"/>
        <v>149.82126589599613</v>
      </c>
      <c r="CB58">
        <f t="shared" si="201"/>
        <v>0.78544503009200328</v>
      </c>
      <c r="CC58">
        <f t="shared" si="202"/>
        <v>68.285021702122378</v>
      </c>
      <c r="CD58">
        <f t="shared" si="203"/>
        <v>1910.6144252670872</v>
      </c>
      <c r="CE58">
        <f t="shared" si="204"/>
        <v>3.6183810396873108E-2</v>
      </c>
      <c r="CF58">
        <f t="shared" si="205"/>
        <v>0</v>
      </c>
      <c r="CG58">
        <f t="shared" si="206"/>
        <v>1488.7820552058101</v>
      </c>
      <c r="CH58">
        <f t="shared" si="207"/>
        <v>0</v>
      </c>
      <c r="CI58" t="e">
        <f t="shared" si="208"/>
        <v>#DIV/0!</v>
      </c>
      <c r="CJ58" t="e">
        <f t="shared" si="209"/>
        <v>#DIV/0!</v>
      </c>
    </row>
    <row r="59" spans="1:88" x14ac:dyDescent="0.35">
      <c r="A59" t="s">
        <v>186</v>
      </c>
      <c r="B59" s="1">
        <v>57</v>
      </c>
      <c r="C59" s="1" t="s">
        <v>147</v>
      </c>
      <c r="D59" s="1" t="s">
        <v>0</v>
      </c>
      <c r="E59" s="1">
        <v>0</v>
      </c>
      <c r="F59" s="1" t="s">
        <v>91</v>
      </c>
      <c r="G59" s="1" t="s">
        <v>0</v>
      </c>
      <c r="H59" s="1">
        <v>15893.000025706366</v>
      </c>
      <c r="I59" s="1">
        <v>0</v>
      </c>
      <c r="J59">
        <f t="shared" ref="J59:J69" si="210">(AS59-AT59*(1000-AU59)/(1000-AV59))*BL59</f>
        <v>22.140438228968655</v>
      </c>
      <c r="K59">
        <f t="shared" ref="K59:K69" si="211">IF(BW59&lt;&gt;0,1/(1/BW59-1/AO59),0)</f>
        <v>0.29132734425537882</v>
      </c>
      <c r="L59">
        <f t="shared" ref="L59:L69" si="212">((BZ59-BM59/2)*AT59-J59)/(BZ59+BM59/2)</f>
        <v>252.5589756486205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t="e">
        <f t="shared" ref="T59:T69" si="213">CF59/P59</f>
        <v>#DIV/0!</v>
      </c>
      <c r="U59" t="e">
        <f t="shared" ref="U59:U69" si="214">CH59/R59</f>
        <v>#DIV/0!</v>
      </c>
      <c r="V59" t="e">
        <f t="shared" ref="V59:V69" si="215">(R59-S59)/R59</f>
        <v>#DIV/0!</v>
      </c>
      <c r="W59" s="1">
        <v>-1</v>
      </c>
      <c r="X59" s="1">
        <v>0.87</v>
      </c>
      <c r="Y59" s="1">
        <v>0.92</v>
      </c>
      <c r="Z59" s="1">
        <v>10.168266296386719</v>
      </c>
      <c r="AA59">
        <f t="shared" ref="AA59:AA69" si="216">(Z59*Y59+(100-Z59)*X59)/100</f>
        <v>0.87508413314819333</v>
      </c>
      <c r="AB59">
        <f t="shared" ref="AB59:AB69" si="217">(J59-W59)/CG59</f>
        <v>1.5560829069178892E-2</v>
      </c>
      <c r="AC59" t="e">
        <f t="shared" ref="AC59:AC69" si="218">(R59-S59)/(R59-Q59)</f>
        <v>#DIV/0!</v>
      </c>
      <c r="AD59" t="e">
        <f t="shared" ref="AD59:AD69" si="219">(P59-R59)/(P59-Q59)</f>
        <v>#DIV/0!</v>
      </c>
      <c r="AE59" t="e">
        <f t="shared" ref="AE59:AE69" si="220">(P59-R59)/R59</f>
        <v>#DIV/0!</v>
      </c>
      <c r="AF59" s="1">
        <v>0</v>
      </c>
      <c r="AG59" s="1">
        <v>0.5</v>
      </c>
      <c r="AH59" t="e">
        <f t="shared" ref="AH59:AH69" si="221">V59*AG59*AA59*AF59</f>
        <v>#DIV/0!</v>
      </c>
      <c r="AI59">
        <f t="shared" ref="AI59:AI69" si="222">BM59*1000</f>
        <v>3.8192206424505812</v>
      </c>
      <c r="AJ59">
        <f t="shared" ref="AJ59:AJ69" si="223">(BR59-BX59)</f>
        <v>1.2970980093706035</v>
      </c>
      <c r="AK59">
        <f t="shared" ref="AK59:AK69" si="224">(AQ59+BQ59*I59)</f>
        <v>27.917507171630859</v>
      </c>
      <c r="AL59" s="1">
        <v>2</v>
      </c>
      <c r="AM59">
        <f t="shared" ref="AM59:AM69" si="225">(AL59*BF59+BG59)</f>
        <v>4.644859790802002</v>
      </c>
      <c r="AN59" s="1">
        <v>1</v>
      </c>
      <c r="AO59">
        <f t="shared" ref="AO59:AO69" si="226">AM59*(AN59+1)*(AN59+1)/(AN59*AN59+1)</f>
        <v>9.2897195816040039</v>
      </c>
      <c r="AP59" s="1">
        <v>28.377761840820313</v>
      </c>
      <c r="AQ59" s="1">
        <v>27.917507171630859</v>
      </c>
      <c r="AR59" s="1">
        <v>27.939201354980469</v>
      </c>
      <c r="AS59" s="1">
        <v>400.01211547851563</v>
      </c>
      <c r="AT59" s="1">
        <v>384.28009033203125</v>
      </c>
      <c r="AU59" s="1">
        <v>22.548908233642578</v>
      </c>
      <c r="AV59" s="1">
        <v>25.030267715454102</v>
      </c>
      <c r="AW59" s="1">
        <v>57.582565307617188</v>
      </c>
      <c r="AX59" s="1">
        <v>63.919303894042969</v>
      </c>
      <c r="AY59" s="1">
        <v>300.12777709960938</v>
      </c>
      <c r="AZ59" s="1">
        <v>1699.374267578125</v>
      </c>
      <c r="BA59" s="1">
        <v>1046.6759033203125</v>
      </c>
      <c r="BB59" s="1">
        <v>99.061279296875</v>
      </c>
      <c r="BC59" s="1">
        <v>4.9908962249755859</v>
      </c>
      <c r="BD59" s="1">
        <v>-0.30588796734809875</v>
      </c>
      <c r="BE59" s="1">
        <v>1</v>
      </c>
      <c r="BF59" s="1">
        <v>-1.355140209197998</v>
      </c>
      <c r="BG59" s="1">
        <v>7.355140209197998</v>
      </c>
      <c r="BH59" s="1">
        <v>1</v>
      </c>
      <c r="BI59" s="1">
        <v>0</v>
      </c>
      <c r="BJ59" s="1">
        <v>0.15999999642372131</v>
      </c>
      <c r="BK59" s="1">
        <v>111115</v>
      </c>
      <c r="BL59">
        <f t="shared" ref="BL59:BL69" si="227">AY59*0.000001/(AL59*0.0001)</f>
        <v>1.5006388854980466</v>
      </c>
      <c r="BM59">
        <f t="shared" ref="BM59:BM69" si="228">(AV59-AU59)/(1000-AV59)*BL59</f>
        <v>3.8192206424505814E-3</v>
      </c>
      <c r="BN59">
        <f t="shared" ref="BN59:BN69" si="229">(AQ59+273.15)</f>
        <v>301.06750717163084</v>
      </c>
      <c r="BO59">
        <f t="shared" ref="BO59:BO69" si="230">(AP59+273.15)</f>
        <v>301.52776184082029</v>
      </c>
      <c r="BP59">
        <f t="shared" ref="BP59:BP69" si="231">(AZ59*BH59+BA59*BI59)*BJ59</f>
        <v>271.89987673506403</v>
      </c>
      <c r="BQ59">
        <f t="shared" ref="BQ59:BQ69" si="232">((BP59+0.00000010773*(BO59^4-BN59^4))-BM59*44100)/(AM59*51.4+0.00000043092*BN59^3)</f>
        <v>0.4347095153247108</v>
      </c>
      <c r="BR59">
        <f t="shared" ref="BR59:BR69" si="233">0.61365*EXP(17.502*AK59/(240.97+AK59))</f>
        <v>3.7766283504067557</v>
      </c>
      <c r="BS59">
        <f t="shared" ref="BS59:BS69" si="234">BR59*1000/BB59</f>
        <v>38.124162914236599</v>
      </c>
      <c r="BT59">
        <f t="shared" ref="BT59:BT69" si="235">(BS59-AV59)</f>
        <v>13.093895198782498</v>
      </c>
      <c r="BU59">
        <f t="shared" ref="BU59:BU69" si="236">IF(I59,AQ59,(AP59+AQ59)/2)</f>
        <v>28.147634506225586</v>
      </c>
      <c r="BV59">
        <f t="shared" ref="BV59:BV69" si="237">0.61365*EXP(17.502*BU59/(240.97+BU59))</f>
        <v>3.8276231688612827</v>
      </c>
      <c r="BW59">
        <f t="shared" ref="BW59:BW69" si="238">IF(BT59&lt;&gt;0,(1000-(BS59+AV59)/2)/BT59*BM59,0)</f>
        <v>0.28246906163056229</v>
      </c>
      <c r="BX59">
        <f t="shared" ref="BX59:BX69" si="239">AV59*BB59/1000</f>
        <v>2.4795303410361522</v>
      </c>
      <c r="BY59">
        <f t="shared" ref="BY59:BY69" si="240">(BV59-BX59)</f>
        <v>1.3480928278251305</v>
      </c>
      <c r="BZ59">
        <f t="shared" ref="BZ59:BZ69" si="241">1/(1.6/K59+1.37/AO59)</f>
        <v>0.17731821309333612</v>
      </c>
      <c r="CA59">
        <f t="shared" ref="CA59:CA69" si="242">L59*BB59*0.001</f>
        <v>25.018815225660649</v>
      </c>
      <c r="CB59">
        <f t="shared" ref="CB59:CB69" si="243">L59/AT59</f>
        <v>0.65722628364743241</v>
      </c>
      <c r="CC59">
        <f t="shared" ref="CC59:CC69" si="244">(1-BM59*BB59/BR59/K59)*100</f>
        <v>65.61308758852465</v>
      </c>
      <c r="CD59">
        <f t="shared" ref="CD59:CD69" si="245">(AT59-J59/(AO59/1.35))</f>
        <v>381.06259906692389</v>
      </c>
      <c r="CE59">
        <f t="shared" ref="CE59:CE69" si="246">J59*CC59/100/CD59</f>
        <v>3.8122411286826655E-2</v>
      </c>
      <c r="CF59">
        <f t="shared" ref="CF59:CF69" si="247">(P59-O59)</f>
        <v>0</v>
      </c>
      <c r="CG59">
        <f t="shared" ref="CG59:CG69" si="248">AZ59*AA59</f>
        <v>1487.0954578379494</v>
      </c>
      <c r="CH59">
        <f t="shared" ref="CH59:CH69" si="249">(R59-Q59)</f>
        <v>0</v>
      </c>
      <c r="CI59" t="e">
        <f t="shared" ref="CI59:CI69" si="250">(R59-S59)/(R59-O59)</f>
        <v>#DIV/0!</v>
      </c>
      <c r="CJ59" t="e">
        <f t="shared" ref="CJ59:CJ69" si="251">(P59-R59)/(P59-O59)</f>
        <v>#DIV/0!</v>
      </c>
    </row>
    <row r="60" spans="1:88" x14ac:dyDescent="0.35">
      <c r="A60" t="s">
        <v>186</v>
      </c>
      <c r="B60" s="1">
        <v>58</v>
      </c>
      <c r="C60" s="1" t="s">
        <v>148</v>
      </c>
      <c r="D60" s="1" t="s">
        <v>0</v>
      </c>
      <c r="E60" s="1">
        <v>0</v>
      </c>
      <c r="F60" s="1" t="s">
        <v>91</v>
      </c>
      <c r="G60" s="1" t="s">
        <v>0</v>
      </c>
      <c r="H60" s="1">
        <v>16059.000025706366</v>
      </c>
      <c r="I60" s="1">
        <v>0</v>
      </c>
      <c r="J60">
        <f t="shared" si="210"/>
        <v>0.9953587580359825</v>
      </c>
      <c r="K60">
        <f t="shared" si="211"/>
        <v>0.28143526942740427</v>
      </c>
      <c r="L60">
        <f t="shared" si="212"/>
        <v>188.99342369583715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t="e">
        <f t="shared" si="213"/>
        <v>#DIV/0!</v>
      </c>
      <c r="U60" t="e">
        <f t="shared" si="214"/>
        <v>#DIV/0!</v>
      </c>
      <c r="V60" t="e">
        <f t="shared" si="215"/>
        <v>#DIV/0!</v>
      </c>
      <c r="W60" s="1">
        <v>-1</v>
      </c>
      <c r="X60" s="1">
        <v>0.87</v>
      </c>
      <c r="Y60" s="1">
        <v>0.92</v>
      </c>
      <c r="Z60" s="1">
        <v>10.168266296386719</v>
      </c>
      <c r="AA60">
        <f t="shared" si="216"/>
        <v>0.87508413314819333</v>
      </c>
      <c r="AB60">
        <f t="shared" si="217"/>
        <v>1.3418525432929561E-3</v>
      </c>
      <c r="AC60" t="e">
        <f t="shared" si="218"/>
        <v>#DIV/0!</v>
      </c>
      <c r="AD60" t="e">
        <f t="shared" si="219"/>
        <v>#DIV/0!</v>
      </c>
      <c r="AE60" t="e">
        <f t="shared" si="220"/>
        <v>#DIV/0!</v>
      </c>
      <c r="AF60" s="1">
        <v>0</v>
      </c>
      <c r="AG60" s="1">
        <v>0.5</v>
      </c>
      <c r="AH60" t="e">
        <f t="shared" si="221"/>
        <v>#DIV/0!</v>
      </c>
      <c r="AI60">
        <f t="shared" si="222"/>
        <v>3.7016544674435625</v>
      </c>
      <c r="AJ60">
        <f t="shared" si="223"/>
        <v>1.2999405582416954</v>
      </c>
      <c r="AK60">
        <f t="shared" si="224"/>
        <v>27.921367645263672</v>
      </c>
      <c r="AL60" s="1">
        <v>2</v>
      </c>
      <c r="AM60">
        <f t="shared" si="225"/>
        <v>4.644859790802002</v>
      </c>
      <c r="AN60" s="1">
        <v>1</v>
      </c>
      <c r="AO60">
        <f t="shared" si="226"/>
        <v>9.2897195816040039</v>
      </c>
      <c r="AP60" s="1">
        <v>28.390083312988281</v>
      </c>
      <c r="AQ60" s="1">
        <v>27.921367645263672</v>
      </c>
      <c r="AR60" s="1">
        <v>27.93617057800293</v>
      </c>
      <c r="AS60" s="1">
        <v>200.14146423339844</v>
      </c>
      <c r="AT60" s="1">
        <v>198.98728942871094</v>
      </c>
      <c r="AU60" s="1">
        <v>22.6065673828125</v>
      </c>
      <c r="AV60" s="1">
        <v>25.01167106628418</v>
      </c>
      <c r="AW60" s="1">
        <v>57.683860778808594</v>
      </c>
      <c r="AX60" s="1">
        <v>63.821182250976563</v>
      </c>
      <c r="AY60" s="1">
        <v>300.11761474609375</v>
      </c>
      <c r="AZ60" s="1">
        <v>1699.28564453125</v>
      </c>
      <c r="BA60" s="1">
        <v>1012.4607543945313</v>
      </c>
      <c r="BB60" s="1">
        <v>99.055290222167969</v>
      </c>
      <c r="BC60" s="1">
        <v>4.1790318489074707</v>
      </c>
      <c r="BD60" s="1">
        <v>-0.28399369120597839</v>
      </c>
      <c r="BE60" s="1">
        <v>1</v>
      </c>
      <c r="BF60" s="1">
        <v>-1.355140209197998</v>
      </c>
      <c r="BG60" s="1">
        <v>7.355140209197998</v>
      </c>
      <c r="BH60" s="1">
        <v>1</v>
      </c>
      <c r="BI60" s="1">
        <v>0</v>
      </c>
      <c r="BJ60" s="1">
        <v>0.15999999642372131</v>
      </c>
      <c r="BK60" s="1">
        <v>111115</v>
      </c>
      <c r="BL60">
        <f t="shared" si="227"/>
        <v>1.5005880737304687</v>
      </c>
      <c r="BM60">
        <f t="shared" si="228"/>
        <v>3.7016544674435626E-3</v>
      </c>
      <c r="BN60">
        <f t="shared" si="229"/>
        <v>301.07136764526365</v>
      </c>
      <c r="BO60">
        <f t="shared" si="230"/>
        <v>301.54008331298826</v>
      </c>
      <c r="BP60">
        <f t="shared" si="231"/>
        <v>271.88569704788097</v>
      </c>
      <c r="BQ60">
        <f t="shared" si="232"/>
        <v>0.45574880466399298</v>
      </c>
      <c r="BR60">
        <f t="shared" si="233"/>
        <v>3.7774788946538762</v>
      </c>
      <c r="BS60">
        <f t="shared" si="234"/>
        <v>38.135054535517369</v>
      </c>
      <c r="BT60">
        <f t="shared" si="235"/>
        <v>13.12338346923319</v>
      </c>
      <c r="BU60">
        <f t="shared" si="236"/>
        <v>28.155725479125977</v>
      </c>
      <c r="BV60">
        <f t="shared" si="237"/>
        <v>3.8294269569712447</v>
      </c>
      <c r="BW60">
        <f t="shared" si="238"/>
        <v>0.27315979879606866</v>
      </c>
      <c r="BX60">
        <f t="shared" si="239"/>
        <v>2.4775383364121808</v>
      </c>
      <c r="BY60">
        <f t="shared" si="240"/>
        <v>1.3518886205590639</v>
      </c>
      <c r="BZ60">
        <f t="shared" si="241"/>
        <v>0.1714495745534684</v>
      </c>
      <c r="CA60">
        <f t="shared" si="242"/>
        <v>18.720798434272307</v>
      </c>
      <c r="CB60">
        <f t="shared" si="243"/>
        <v>0.94977636128636156</v>
      </c>
      <c r="CC60">
        <f t="shared" si="244"/>
        <v>65.51001679585778</v>
      </c>
      <c r="CD60">
        <f t="shared" si="245"/>
        <v>198.84264197067469</v>
      </c>
      <c r="CE60">
        <f t="shared" si="246"/>
        <v>3.2792749236583742E-3</v>
      </c>
      <c r="CF60">
        <f t="shared" si="247"/>
        <v>0</v>
      </c>
      <c r="CG60">
        <f t="shared" si="248"/>
        <v>1487.017905215798</v>
      </c>
      <c r="CH60">
        <f t="shared" si="249"/>
        <v>0</v>
      </c>
      <c r="CI60" t="e">
        <f t="shared" si="250"/>
        <v>#DIV/0!</v>
      </c>
      <c r="CJ60" t="e">
        <f t="shared" si="251"/>
        <v>#DIV/0!</v>
      </c>
    </row>
    <row r="61" spans="1:88" x14ac:dyDescent="0.35">
      <c r="A61" t="s">
        <v>186</v>
      </c>
      <c r="B61" s="1">
        <v>59</v>
      </c>
      <c r="C61" s="1" t="s">
        <v>149</v>
      </c>
      <c r="D61" s="1" t="s">
        <v>0</v>
      </c>
      <c r="E61" s="1">
        <v>0</v>
      </c>
      <c r="F61" s="1" t="s">
        <v>91</v>
      </c>
      <c r="G61" s="1" t="s">
        <v>0</v>
      </c>
      <c r="H61" s="1">
        <v>16201.000025706366</v>
      </c>
      <c r="I61" s="1">
        <v>0</v>
      </c>
      <c r="J61">
        <f t="shared" si="210"/>
        <v>-11.579192201325787</v>
      </c>
      <c r="K61">
        <f t="shared" si="211"/>
        <v>0.27337721391865116</v>
      </c>
      <c r="L61">
        <f t="shared" si="212"/>
        <v>125.04610826524276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t="e">
        <f t="shared" si="213"/>
        <v>#DIV/0!</v>
      </c>
      <c r="U61" t="e">
        <f t="shared" si="214"/>
        <v>#DIV/0!</v>
      </c>
      <c r="V61" t="e">
        <f t="shared" si="215"/>
        <v>#DIV/0!</v>
      </c>
      <c r="W61" s="1">
        <v>-1</v>
      </c>
      <c r="X61" s="1">
        <v>0.87</v>
      </c>
      <c r="Y61" s="1">
        <v>0.92</v>
      </c>
      <c r="Z61" s="1">
        <v>10.168266296386719</v>
      </c>
      <c r="AA61">
        <f t="shared" si="216"/>
        <v>0.87508413314819333</v>
      </c>
      <c r="AB61">
        <f t="shared" si="217"/>
        <v>-7.1126177491701434E-3</v>
      </c>
      <c r="AC61" t="e">
        <f t="shared" si="218"/>
        <v>#DIV/0!</v>
      </c>
      <c r="AD61" t="e">
        <f t="shared" si="219"/>
        <v>#DIV/0!</v>
      </c>
      <c r="AE61" t="e">
        <f t="shared" si="220"/>
        <v>#DIV/0!</v>
      </c>
      <c r="AF61" s="1">
        <v>0</v>
      </c>
      <c r="AG61" s="1">
        <v>0.5</v>
      </c>
      <c r="AH61" t="e">
        <f t="shared" si="221"/>
        <v>#DIV/0!</v>
      </c>
      <c r="AI61">
        <f t="shared" si="222"/>
        <v>3.6339269093225495</v>
      </c>
      <c r="AJ61">
        <f t="shared" si="223"/>
        <v>1.3126251311336072</v>
      </c>
      <c r="AK61">
        <f t="shared" si="224"/>
        <v>27.936817169189453</v>
      </c>
      <c r="AL61" s="1">
        <v>2</v>
      </c>
      <c r="AM61">
        <f t="shared" si="225"/>
        <v>4.644859790802002</v>
      </c>
      <c r="AN61" s="1">
        <v>1</v>
      </c>
      <c r="AO61">
        <f t="shared" si="226"/>
        <v>9.2897195816040039</v>
      </c>
      <c r="AP61" s="1">
        <v>28.333969116210938</v>
      </c>
      <c r="AQ61" s="1">
        <v>27.936817169189453</v>
      </c>
      <c r="AR61" s="1">
        <v>27.940116882324219</v>
      </c>
      <c r="AS61" s="1">
        <v>49.982612609863281</v>
      </c>
      <c r="AT61" s="1">
        <v>57.559501647949219</v>
      </c>
      <c r="AU61" s="1">
        <v>22.558212280273438</v>
      </c>
      <c r="AV61" s="1">
        <v>24.919485092163086</v>
      </c>
      <c r="AW61" s="1">
        <v>57.74542236328125</v>
      </c>
      <c r="AX61" s="1">
        <v>63.790512084960938</v>
      </c>
      <c r="AY61" s="1">
        <v>300.12384033203125</v>
      </c>
      <c r="AZ61" s="1">
        <v>1699.7037353515625</v>
      </c>
      <c r="BA61" s="1">
        <v>1054.194091796875</v>
      </c>
      <c r="BB61" s="1">
        <v>99.049369812011719</v>
      </c>
      <c r="BC61" s="1">
        <v>3.3209826946258545</v>
      </c>
      <c r="BD61" s="1">
        <v>-0.27096858620643616</v>
      </c>
      <c r="BE61" s="1">
        <v>1</v>
      </c>
      <c r="BF61" s="1">
        <v>-1.355140209197998</v>
      </c>
      <c r="BG61" s="1">
        <v>7.355140209197998</v>
      </c>
      <c r="BH61" s="1">
        <v>1</v>
      </c>
      <c r="BI61" s="1">
        <v>0</v>
      </c>
      <c r="BJ61" s="1">
        <v>0.15999999642372131</v>
      </c>
      <c r="BK61" s="1">
        <v>111115</v>
      </c>
      <c r="BL61">
        <f t="shared" si="227"/>
        <v>1.5006192016601561</v>
      </c>
      <c r="BM61">
        <f t="shared" si="228"/>
        <v>3.6339269093225495E-3</v>
      </c>
      <c r="BN61">
        <f t="shared" si="229"/>
        <v>301.08681716918943</v>
      </c>
      <c r="BO61">
        <f t="shared" si="230"/>
        <v>301.48396911621091</v>
      </c>
      <c r="BP61">
        <f t="shared" si="231"/>
        <v>271.95259157763576</v>
      </c>
      <c r="BQ61">
        <f t="shared" si="232"/>
        <v>0.46456432385532442</v>
      </c>
      <c r="BR61">
        <f t="shared" si="233"/>
        <v>3.7808844255521818</v>
      </c>
      <c r="BS61">
        <f t="shared" si="234"/>
        <v>38.171716112157171</v>
      </c>
      <c r="BT61">
        <f t="shared" si="235"/>
        <v>13.252231019994085</v>
      </c>
      <c r="BU61">
        <f t="shared" si="236"/>
        <v>28.135393142700195</v>
      </c>
      <c r="BV61">
        <f t="shared" si="237"/>
        <v>3.8248955085900622</v>
      </c>
      <c r="BW61">
        <f t="shared" si="238"/>
        <v>0.26556226624135543</v>
      </c>
      <c r="BX61">
        <f t="shared" si="239"/>
        <v>2.4682592944185746</v>
      </c>
      <c r="BY61">
        <f t="shared" si="240"/>
        <v>1.3566362141714876</v>
      </c>
      <c r="BZ61">
        <f t="shared" si="241"/>
        <v>0.1666612835533387</v>
      </c>
      <c r="CA61">
        <f t="shared" si="242"/>
        <v>12.385738221116886</v>
      </c>
      <c r="CB61">
        <f t="shared" si="243"/>
        <v>2.1724668331922228</v>
      </c>
      <c r="CC61">
        <f t="shared" si="244"/>
        <v>65.176518365554841</v>
      </c>
      <c r="CD61">
        <f t="shared" si="245"/>
        <v>59.242212232964611</v>
      </c>
      <c r="CE61">
        <f t="shared" si="246"/>
        <v>-0.12739082568359267</v>
      </c>
      <c r="CF61">
        <f t="shared" si="247"/>
        <v>0</v>
      </c>
      <c r="CG61">
        <f t="shared" si="248"/>
        <v>1487.3837698588684</v>
      </c>
      <c r="CH61">
        <f t="shared" si="249"/>
        <v>0</v>
      </c>
      <c r="CI61" t="e">
        <f t="shared" si="250"/>
        <v>#DIV/0!</v>
      </c>
      <c r="CJ61" t="e">
        <f t="shared" si="251"/>
        <v>#DIV/0!</v>
      </c>
    </row>
    <row r="62" spans="1:88" x14ac:dyDescent="0.35">
      <c r="A62" t="s">
        <v>186</v>
      </c>
      <c r="B62" s="1">
        <v>60</v>
      </c>
      <c r="C62" s="1" t="s">
        <v>150</v>
      </c>
      <c r="D62" s="1" t="s">
        <v>0</v>
      </c>
      <c r="E62" s="1">
        <v>0</v>
      </c>
      <c r="F62" s="1" t="s">
        <v>91</v>
      </c>
      <c r="G62" s="1" t="s">
        <v>0</v>
      </c>
      <c r="H62" s="1">
        <v>16343.000025706366</v>
      </c>
      <c r="I62" s="1">
        <v>0</v>
      </c>
      <c r="J62">
        <f t="shared" si="210"/>
        <v>-5.3446855898030989</v>
      </c>
      <c r="K62">
        <f t="shared" si="211"/>
        <v>0.27764996595806557</v>
      </c>
      <c r="L62">
        <f t="shared" si="212"/>
        <v>132.28212287965542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t="e">
        <f t="shared" si="213"/>
        <v>#DIV/0!</v>
      </c>
      <c r="U62" t="e">
        <f t="shared" si="214"/>
        <v>#DIV/0!</v>
      </c>
      <c r="V62" t="e">
        <f t="shared" si="215"/>
        <v>#DIV/0!</v>
      </c>
      <c r="W62" s="1">
        <v>-1</v>
      </c>
      <c r="X62" s="1">
        <v>0.87</v>
      </c>
      <c r="Y62" s="1">
        <v>0.92</v>
      </c>
      <c r="Z62" s="1">
        <v>10.168266296386719</v>
      </c>
      <c r="AA62">
        <f t="shared" si="216"/>
        <v>0.87508413314819333</v>
      </c>
      <c r="AB62">
        <f t="shared" si="217"/>
        <v>-2.9216127910198482E-3</v>
      </c>
      <c r="AC62" t="e">
        <f t="shared" si="218"/>
        <v>#DIV/0!</v>
      </c>
      <c r="AD62" t="e">
        <f t="shared" si="219"/>
        <v>#DIV/0!</v>
      </c>
      <c r="AE62" t="e">
        <f t="shared" si="220"/>
        <v>#DIV/0!</v>
      </c>
      <c r="AF62" s="1">
        <v>0</v>
      </c>
      <c r="AG62" s="1">
        <v>0.5</v>
      </c>
      <c r="AH62" t="e">
        <f t="shared" si="221"/>
        <v>#DIV/0!</v>
      </c>
      <c r="AI62">
        <f t="shared" si="222"/>
        <v>3.6939554709876448</v>
      </c>
      <c r="AJ62">
        <f t="shared" si="223"/>
        <v>1.3142974091746908</v>
      </c>
      <c r="AK62">
        <f t="shared" si="224"/>
        <v>27.951440811157227</v>
      </c>
      <c r="AL62" s="1">
        <v>2</v>
      </c>
      <c r="AM62">
        <f t="shared" si="225"/>
        <v>4.644859790802002</v>
      </c>
      <c r="AN62" s="1">
        <v>1</v>
      </c>
      <c r="AO62">
        <f t="shared" si="226"/>
        <v>9.2897195816040039</v>
      </c>
      <c r="AP62" s="1">
        <v>28.374410629272461</v>
      </c>
      <c r="AQ62" s="1">
        <v>27.951440811157227</v>
      </c>
      <c r="AR62" s="1">
        <v>27.938705444335938</v>
      </c>
      <c r="AS62" s="1">
        <v>99.958122253417969</v>
      </c>
      <c r="AT62" s="1">
        <v>103.26556396484375</v>
      </c>
      <c r="AU62" s="1">
        <v>22.535518646240234</v>
      </c>
      <c r="AV62" s="1">
        <v>24.935749053955078</v>
      </c>
      <c r="AW62" s="1">
        <v>57.550758361816406</v>
      </c>
      <c r="AX62" s="1">
        <v>63.680934906005859</v>
      </c>
      <c r="AY62" s="1">
        <v>300.12484741210938</v>
      </c>
      <c r="AZ62" s="1">
        <v>1699.3619384765625</v>
      </c>
      <c r="BA62" s="1">
        <v>1308.153076171875</v>
      </c>
      <c r="BB62" s="1">
        <v>99.047073364257813</v>
      </c>
      <c r="BC62" s="1">
        <v>3.5313918590545654</v>
      </c>
      <c r="BD62" s="1">
        <v>-0.27225738763809204</v>
      </c>
      <c r="BE62" s="1">
        <v>1</v>
      </c>
      <c r="BF62" s="1">
        <v>-1.355140209197998</v>
      </c>
      <c r="BG62" s="1">
        <v>7.355140209197998</v>
      </c>
      <c r="BH62" s="1">
        <v>1</v>
      </c>
      <c r="BI62" s="1">
        <v>0</v>
      </c>
      <c r="BJ62" s="1">
        <v>0.15999999642372131</v>
      </c>
      <c r="BK62" s="1">
        <v>111115</v>
      </c>
      <c r="BL62">
        <f t="shared" si="227"/>
        <v>1.5006242370605467</v>
      </c>
      <c r="BM62">
        <f t="shared" si="228"/>
        <v>3.6939554709876448E-3</v>
      </c>
      <c r="BN62">
        <f t="shared" si="229"/>
        <v>301.1014408111572</v>
      </c>
      <c r="BO62">
        <f t="shared" si="230"/>
        <v>301.52441062927244</v>
      </c>
      <c r="BP62">
        <f t="shared" si="231"/>
        <v>271.89790407885812</v>
      </c>
      <c r="BQ62">
        <f t="shared" si="232"/>
        <v>0.45499536945291874</v>
      </c>
      <c r="BR62">
        <f t="shared" si="233"/>
        <v>3.7841103751145018</v>
      </c>
      <c r="BS62">
        <f t="shared" si="234"/>
        <v>38.20517100185252</v>
      </c>
      <c r="BT62">
        <f t="shared" si="235"/>
        <v>13.269421947897442</v>
      </c>
      <c r="BU62">
        <f t="shared" si="236"/>
        <v>28.162925720214844</v>
      </c>
      <c r="BV62">
        <f t="shared" si="237"/>
        <v>3.8310327903548509</v>
      </c>
      <c r="BW62">
        <f t="shared" si="238"/>
        <v>0.26959242169647085</v>
      </c>
      <c r="BX62">
        <f t="shared" si="239"/>
        <v>2.4698129659398109</v>
      </c>
      <c r="BY62">
        <f t="shared" si="240"/>
        <v>1.36121982441504</v>
      </c>
      <c r="BZ62">
        <f t="shared" si="241"/>
        <v>0.16920111964234619</v>
      </c>
      <c r="CA62">
        <f t="shared" si="242"/>
        <v>13.102157129640997</v>
      </c>
      <c r="CB62">
        <f t="shared" si="243"/>
        <v>1.2809896910521905</v>
      </c>
      <c r="CC62">
        <f t="shared" si="244"/>
        <v>65.176542904138444</v>
      </c>
      <c r="CD62">
        <f t="shared" si="245"/>
        <v>104.04226400221866</v>
      </c>
      <c r="CE62">
        <f t="shared" si="246"/>
        <v>-3.3481406137558081E-2</v>
      </c>
      <c r="CF62">
        <f t="shared" si="247"/>
        <v>0</v>
      </c>
      <c r="CG62">
        <f t="shared" si="248"/>
        <v>1487.0846688367963</v>
      </c>
      <c r="CH62">
        <f t="shared" si="249"/>
        <v>0</v>
      </c>
      <c r="CI62" t="e">
        <f t="shared" si="250"/>
        <v>#DIV/0!</v>
      </c>
      <c r="CJ62" t="e">
        <f t="shared" si="251"/>
        <v>#DIV/0!</v>
      </c>
    </row>
    <row r="63" spans="1:88" x14ac:dyDescent="0.35">
      <c r="A63" t="s">
        <v>186</v>
      </c>
      <c r="B63" s="1">
        <v>61</v>
      </c>
      <c r="C63" s="1" t="s">
        <v>151</v>
      </c>
      <c r="D63" s="1" t="s">
        <v>0</v>
      </c>
      <c r="E63" s="1">
        <v>0</v>
      </c>
      <c r="F63" s="1" t="s">
        <v>91</v>
      </c>
      <c r="G63" s="1" t="s">
        <v>0</v>
      </c>
      <c r="H63" s="1">
        <v>16497.000025706366</v>
      </c>
      <c r="I63" s="1">
        <v>0</v>
      </c>
      <c r="J63">
        <f t="shared" si="210"/>
        <v>11.903092140942084</v>
      </c>
      <c r="K63">
        <f t="shared" si="211"/>
        <v>0.28826576929331837</v>
      </c>
      <c r="L63">
        <f t="shared" si="212"/>
        <v>217.82143029187446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t="e">
        <f t="shared" si="213"/>
        <v>#DIV/0!</v>
      </c>
      <c r="U63" t="e">
        <f t="shared" si="214"/>
        <v>#DIV/0!</v>
      </c>
      <c r="V63" t="e">
        <f t="shared" si="215"/>
        <v>#DIV/0!</v>
      </c>
      <c r="W63" s="1">
        <v>-1</v>
      </c>
      <c r="X63" s="1">
        <v>0.87</v>
      </c>
      <c r="Y63" s="1">
        <v>0.92</v>
      </c>
      <c r="Z63" s="1">
        <v>10.168266296386719</v>
      </c>
      <c r="AA63">
        <f t="shared" si="216"/>
        <v>0.87508413314819333</v>
      </c>
      <c r="AB63">
        <f t="shared" si="217"/>
        <v>8.6814206155841813E-3</v>
      </c>
      <c r="AC63" t="e">
        <f t="shared" si="218"/>
        <v>#DIV/0!</v>
      </c>
      <c r="AD63" t="e">
        <f t="shared" si="219"/>
        <v>#DIV/0!</v>
      </c>
      <c r="AE63" t="e">
        <f t="shared" si="220"/>
        <v>#DIV/0!</v>
      </c>
      <c r="AF63" s="1">
        <v>0</v>
      </c>
      <c r="AG63" s="1">
        <v>0.5</v>
      </c>
      <c r="AH63" t="e">
        <f t="shared" si="221"/>
        <v>#DIV/0!</v>
      </c>
      <c r="AI63">
        <f t="shared" si="222"/>
        <v>3.7907243500689694</v>
      </c>
      <c r="AJ63">
        <f t="shared" si="223"/>
        <v>1.3003944019311828</v>
      </c>
      <c r="AK63">
        <f t="shared" si="224"/>
        <v>27.95562744140625</v>
      </c>
      <c r="AL63" s="1">
        <v>2</v>
      </c>
      <c r="AM63">
        <f t="shared" si="225"/>
        <v>4.644859790802002</v>
      </c>
      <c r="AN63" s="1">
        <v>1</v>
      </c>
      <c r="AO63">
        <f t="shared" si="226"/>
        <v>9.2897195816040039</v>
      </c>
      <c r="AP63" s="1">
        <v>28.467561721801758</v>
      </c>
      <c r="AQ63" s="1">
        <v>27.95562744140625</v>
      </c>
      <c r="AR63" s="1">
        <v>27.942708969116211</v>
      </c>
      <c r="AS63" s="1">
        <v>299.8079833984375</v>
      </c>
      <c r="AT63" s="1">
        <v>291.1407470703125</v>
      </c>
      <c r="AU63" s="1">
        <v>22.622781753540039</v>
      </c>
      <c r="AV63" s="1">
        <v>25.085424423217773</v>
      </c>
      <c r="AW63" s="1">
        <v>57.4617919921875</v>
      </c>
      <c r="AX63" s="1">
        <v>63.716548919677734</v>
      </c>
      <c r="AY63" s="1">
        <v>300.135498046875</v>
      </c>
      <c r="AZ63" s="1">
        <v>1698.45166015625</v>
      </c>
      <c r="BA63" s="1">
        <v>1912.170654296875</v>
      </c>
      <c r="BB63" s="1">
        <v>99.047157287597656</v>
      </c>
      <c r="BC63" s="1">
        <v>4.3853378295898438</v>
      </c>
      <c r="BD63" s="1">
        <v>-0.29042574763298035</v>
      </c>
      <c r="BE63" s="1">
        <v>1</v>
      </c>
      <c r="BF63" s="1">
        <v>-1.355140209197998</v>
      </c>
      <c r="BG63" s="1">
        <v>7.355140209197998</v>
      </c>
      <c r="BH63" s="1">
        <v>1</v>
      </c>
      <c r="BI63" s="1">
        <v>0</v>
      </c>
      <c r="BJ63" s="1">
        <v>0.15999999642372131</v>
      </c>
      <c r="BK63" s="1">
        <v>111115</v>
      </c>
      <c r="BL63">
        <f t="shared" si="227"/>
        <v>1.5006774902343749</v>
      </c>
      <c r="BM63">
        <f t="shared" si="228"/>
        <v>3.7907243500689696E-3</v>
      </c>
      <c r="BN63">
        <f t="shared" si="229"/>
        <v>301.10562744140623</v>
      </c>
      <c r="BO63">
        <f t="shared" si="230"/>
        <v>301.61756172180174</v>
      </c>
      <c r="BP63">
        <f t="shared" si="231"/>
        <v>271.75225955086353</v>
      </c>
      <c r="BQ63">
        <f t="shared" si="232"/>
        <v>0.44157588381887974</v>
      </c>
      <c r="BR63">
        <f t="shared" si="233"/>
        <v>3.7850343804037774</v>
      </c>
      <c r="BS63">
        <f t="shared" si="234"/>
        <v>38.214467573394217</v>
      </c>
      <c r="BT63">
        <f t="shared" si="235"/>
        <v>13.129043150176443</v>
      </c>
      <c r="BU63">
        <f t="shared" si="236"/>
        <v>28.211594581604004</v>
      </c>
      <c r="BV63">
        <f t="shared" si="237"/>
        <v>3.8419025740710095</v>
      </c>
      <c r="BW63">
        <f t="shared" si="238"/>
        <v>0.27958992038543884</v>
      </c>
      <c r="BX63">
        <f t="shared" si="239"/>
        <v>2.4846399784725945</v>
      </c>
      <c r="BY63">
        <f t="shared" si="240"/>
        <v>1.357262595598415</v>
      </c>
      <c r="BZ63">
        <f t="shared" si="241"/>
        <v>0.17550299656122492</v>
      </c>
      <c r="CA63">
        <f t="shared" si="242"/>
        <v>21.574593466728782</v>
      </c>
      <c r="CB63">
        <f t="shared" si="243"/>
        <v>0.74816538902151364</v>
      </c>
      <c r="CC63">
        <f t="shared" si="244"/>
        <v>65.588681158832856</v>
      </c>
      <c r="CD63">
        <f t="shared" si="245"/>
        <v>289.41096672020456</v>
      </c>
      <c r="CE63">
        <f t="shared" si="246"/>
        <v>2.6975761287969052E-2</v>
      </c>
      <c r="CF63">
        <f t="shared" si="247"/>
        <v>0</v>
      </c>
      <c r="CG63">
        <f t="shared" si="248"/>
        <v>1486.2880987219419</v>
      </c>
      <c r="CH63">
        <f t="shared" si="249"/>
        <v>0</v>
      </c>
      <c r="CI63" t="e">
        <f t="shared" si="250"/>
        <v>#DIV/0!</v>
      </c>
      <c r="CJ63" t="e">
        <f t="shared" si="251"/>
        <v>#DIV/0!</v>
      </c>
    </row>
    <row r="64" spans="1:88" x14ac:dyDescent="0.35">
      <c r="A64" t="s">
        <v>186</v>
      </c>
      <c r="B64" s="1">
        <v>62</v>
      </c>
      <c r="C64" s="1" t="s">
        <v>152</v>
      </c>
      <c r="D64" s="1" t="s">
        <v>0</v>
      </c>
      <c r="E64" s="1">
        <v>0</v>
      </c>
      <c r="F64" s="1" t="s">
        <v>91</v>
      </c>
      <c r="G64" s="1" t="s">
        <v>0</v>
      </c>
      <c r="H64" s="1">
        <v>16643.000025706366</v>
      </c>
      <c r="I64" s="1">
        <v>0</v>
      </c>
      <c r="J64">
        <f t="shared" si="210"/>
        <v>19.326344108087216</v>
      </c>
      <c r="K64">
        <f t="shared" si="211"/>
        <v>0.30079106740042921</v>
      </c>
      <c r="L64">
        <f t="shared" si="212"/>
        <v>273.67768041352929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t="e">
        <f t="shared" si="213"/>
        <v>#DIV/0!</v>
      </c>
      <c r="U64" t="e">
        <f t="shared" si="214"/>
        <v>#DIV/0!</v>
      </c>
      <c r="V64" t="e">
        <f t="shared" si="215"/>
        <v>#DIV/0!</v>
      </c>
      <c r="W64" s="1">
        <v>-1</v>
      </c>
      <c r="X64" s="1">
        <v>0.87</v>
      </c>
      <c r="Y64" s="1">
        <v>0.92</v>
      </c>
      <c r="Z64" s="1">
        <v>10.168266296386719</v>
      </c>
      <c r="AA64">
        <f t="shared" si="216"/>
        <v>0.87508413314819333</v>
      </c>
      <c r="AB64">
        <f t="shared" si="217"/>
        <v>1.366284809176173E-2</v>
      </c>
      <c r="AC64" t="e">
        <f t="shared" si="218"/>
        <v>#DIV/0!</v>
      </c>
      <c r="AD64" t="e">
        <f t="shared" si="219"/>
        <v>#DIV/0!</v>
      </c>
      <c r="AE64" t="e">
        <f t="shared" si="220"/>
        <v>#DIV/0!</v>
      </c>
      <c r="AF64" s="1">
        <v>0</v>
      </c>
      <c r="AG64" s="1">
        <v>0.5</v>
      </c>
      <c r="AH64" t="e">
        <f t="shared" si="221"/>
        <v>#DIV/0!</v>
      </c>
      <c r="AI64">
        <f t="shared" si="222"/>
        <v>3.8713215511608592</v>
      </c>
      <c r="AJ64">
        <f t="shared" si="223"/>
        <v>1.2742102156941635</v>
      </c>
      <c r="AK64">
        <f t="shared" si="224"/>
        <v>27.957738876342773</v>
      </c>
      <c r="AL64" s="1">
        <v>2</v>
      </c>
      <c r="AM64">
        <f t="shared" si="225"/>
        <v>4.644859790802002</v>
      </c>
      <c r="AN64" s="1">
        <v>1</v>
      </c>
      <c r="AO64">
        <f t="shared" si="226"/>
        <v>9.2897195816040039</v>
      </c>
      <c r="AP64" s="1">
        <v>28.597375869750977</v>
      </c>
      <c r="AQ64" s="1">
        <v>27.957738876342773</v>
      </c>
      <c r="AR64" s="1">
        <v>27.940547943115234</v>
      </c>
      <c r="AS64" s="1">
        <v>400.18917846679688</v>
      </c>
      <c r="AT64" s="1">
        <v>386.31451416015625</v>
      </c>
      <c r="AU64" s="1">
        <v>22.840545654296875</v>
      </c>
      <c r="AV64" s="1">
        <v>25.354793548583984</v>
      </c>
      <c r="AW64" s="1">
        <v>57.576839447021484</v>
      </c>
      <c r="AX64" s="1">
        <v>63.914642333984375</v>
      </c>
      <c r="AY64" s="1">
        <v>300.14263916015625</v>
      </c>
      <c r="AZ64" s="1">
        <v>1700.0755615234375</v>
      </c>
      <c r="BA64" s="1">
        <v>1537.906982421875</v>
      </c>
      <c r="BB64" s="1">
        <v>99.045974731445313</v>
      </c>
      <c r="BC64" s="1">
        <v>4.6433196067810059</v>
      </c>
      <c r="BD64" s="1">
        <v>-0.3126901388168335</v>
      </c>
      <c r="BE64" s="1">
        <v>1</v>
      </c>
      <c r="BF64" s="1">
        <v>-1.355140209197998</v>
      </c>
      <c r="BG64" s="1">
        <v>7.355140209197998</v>
      </c>
      <c r="BH64" s="1">
        <v>1</v>
      </c>
      <c r="BI64" s="1">
        <v>0</v>
      </c>
      <c r="BJ64" s="1">
        <v>0.15999999642372131</v>
      </c>
      <c r="BK64" s="1">
        <v>111115</v>
      </c>
      <c r="BL64">
        <f t="shared" si="227"/>
        <v>1.5007131958007809</v>
      </c>
      <c r="BM64">
        <f t="shared" si="228"/>
        <v>3.8713215511608592E-3</v>
      </c>
      <c r="BN64">
        <f t="shared" si="229"/>
        <v>301.10773887634275</v>
      </c>
      <c r="BO64">
        <f t="shared" si="230"/>
        <v>301.74737586975095</v>
      </c>
      <c r="BP64">
        <f t="shared" si="231"/>
        <v>272.012083763806</v>
      </c>
      <c r="BQ64">
        <f t="shared" si="232"/>
        <v>0.43445624938579724</v>
      </c>
      <c r="BR64">
        <f t="shared" si="233"/>
        <v>3.7855004568282253</v>
      </c>
      <c r="BS64">
        <f t="shared" si="234"/>
        <v>38.21962949117605</v>
      </c>
      <c r="BT64">
        <f t="shared" si="235"/>
        <v>12.864835942592066</v>
      </c>
      <c r="BU64">
        <f t="shared" si="236"/>
        <v>28.277557373046875</v>
      </c>
      <c r="BV64">
        <f t="shared" si="237"/>
        <v>3.856677750184784</v>
      </c>
      <c r="BW64">
        <f t="shared" si="238"/>
        <v>0.29135723540345609</v>
      </c>
      <c r="BX64">
        <f t="shared" si="239"/>
        <v>2.5112902411340619</v>
      </c>
      <c r="BY64">
        <f t="shared" si="240"/>
        <v>1.3453875090507221</v>
      </c>
      <c r="BZ64">
        <f t="shared" si="241"/>
        <v>0.18292297844291766</v>
      </c>
      <c r="CA64">
        <f t="shared" si="242"/>
        <v>27.106672618798989</v>
      </c>
      <c r="CB64">
        <f t="shared" si="243"/>
        <v>0.70843230161440274</v>
      </c>
      <c r="CC64">
        <f t="shared" si="244"/>
        <v>66.324981904356932</v>
      </c>
      <c r="CD64">
        <f t="shared" si="245"/>
        <v>383.50597249033194</v>
      </c>
      <c r="CE64">
        <f t="shared" si="246"/>
        <v>3.3423714757886178E-2</v>
      </c>
      <c r="CF64">
        <f t="shared" si="247"/>
        <v>0</v>
      </c>
      <c r="CG64">
        <f t="shared" si="248"/>
        <v>1487.7091490421653</v>
      </c>
      <c r="CH64">
        <f t="shared" si="249"/>
        <v>0</v>
      </c>
      <c r="CI64" t="e">
        <f t="shared" si="250"/>
        <v>#DIV/0!</v>
      </c>
      <c r="CJ64" t="e">
        <f t="shared" si="251"/>
        <v>#DIV/0!</v>
      </c>
    </row>
    <row r="65" spans="1:88" x14ac:dyDescent="0.35">
      <c r="A65" t="s">
        <v>186</v>
      </c>
      <c r="B65" s="1">
        <v>63</v>
      </c>
      <c r="C65" s="1" t="s">
        <v>153</v>
      </c>
      <c r="D65" s="1" t="s">
        <v>0</v>
      </c>
      <c r="E65" s="1">
        <v>0</v>
      </c>
      <c r="F65" s="1" t="s">
        <v>91</v>
      </c>
      <c r="G65" s="1" t="s">
        <v>0</v>
      </c>
      <c r="H65" s="1">
        <v>16795.000025706366</v>
      </c>
      <c r="I65" s="1">
        <v>0</v>
      </c>
      <c r="J65">
        <f t="shared" si="210"/>
        <v>40.509561414237112</v>
      </c>
      <c r="K65">
        <f t="shared" si="211"/>
        <v>0.29699191960068644</v>
      </c>
      <c r="L65">
        <f t="shared" si="212"/>
        <v>435.57373265305779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t="e">
        <f t="shared" si="213"/>
        <v>#DIV/0!</v>
      </c>
      <c r="U65" t="e">
        <f t="shared" si="214"/>
        <v>#DIV/0!</v>
      </c>
      <c r="V65" t="e">
        <f t="shared" si="215"/>
        <v>#DIV/0!</v>
      </c>
      <c r="W65" s="1">
        <v>-1</v>
      </c>
      <c r="X65" s="1">
        <v>0.87</v>
      </c>
      <c r="Y65" s="1">
        <v>0.92</v>
      </c>
      <c r="Z65" s="1">
        <v>10.168266296386719</v>
      </c>
      <c r="AA65">
        <f t="shared" si="216"/>
        <v>0.87508413314819333</v>
      </c>
      <c r="AB65">
        <f t="shared" si="217"/>
        <v>2.7893494852361658E-2</v>
      </c>
      <c r="AC65" t="e">
        <f t="shared" si="218"/>
        <v>#DIV/0!</v>
      </c>
      <c r="AD65" t="e">
        <f t="shared" si="219"/>
        <v>#DIV/0!</v>
      </c>
      <c r="AE65" t="e">
        <f t="shared" si="220"/>
        <v>#DIV/0!</v>
      </c>
      <c r="AF65" s="1">
        <v>0</v>
      </c>
      <c r="AG65" s="1">
        <v>0.5</v>
      </c>
      <c r="AH65" t="e">
        <f t="shared" si="221"/>
        <v>#DIV/0!</v>
      </c>
      <c r="AI65">
        <f t="shared" si="222"/>
        <v>3.8024523137456869</v>
      </c>
      <c r="AJ65">
        <f t="shared" si="223"/>
        <v>1.2670034761129649</v>
      </c>
      <c r="AK65">
        <f t="shared" si="224"/>
        <v>27.95659065246582</v>
      </c>
      <c r="AL65" s="1">
        <v>2</v>
      </c>
      <c r="AM65">
        <f t="shared" si="225"/>
        <v>4.644859790802002</v>
      </c>
      <c r="AN65" s="1">
        <v>1</v>
      </c>
      <c r="AO65">
        <f t="shared" si="226"/>
        <v>9.2897195816040039</v>
      </c>
      <c r="AP65" s="1">
        <v>28.586282730102539</v>
      </c>
      <c r="AQ65" s="1">
        <v>27.95659065246582</v>
      </c>
      <c r="AR65" s="1">
        <v>27.934825897216797</v>
      </c>
      <c r="AS65" s="1">
        <v>700.13189697265625</v>
      </c>
      <c r="AT65" s="1">
        <v>671.4361572265625</v>
      </c>
      <c r="AU65" s="1">
        <v>22.955621719360352</v>
      </c>
      <c r="AV65" s="1">
        <v>25.425045013427734</v>
      </c>
      <c r="AW65" s="1">
        <v>57.904476165771484</v>
      </c>
      <c r="AX65" s="1">
        <v>64.133438110351563</v>
      </c>
      <c r="AY65" s="1">
        <v>300.1328125</v>
      </c>
      <c r="AZ65" s="1">
        <v>1700.573486328125</v>
      </c>
      <c r="BA65" s="1">
        <v>1075.52197265625</v>
      </c>
      <c r="BB65" s="1">
        <v>99.045783996582031</v>
      </c>
      <c r="BC65" s="1">
        <v>5.1664185523986816</v>
      </c>
      <c r="BD65" s="1">
        <v>-0.32351663708686829</v>
      </c>
      <c r="BE65" s="1">
        <v>1</v>
      </c>
      <c r="BF65" s="1">
        <v>-1.355140209197998</v>
      </c>
      <c r="BG65" s="1">
        <v>7.355140209197998</v>
      </c>
      <c r="BH65" s="1">
        <v>1</v>
      </c>
      <c r="BI65" s="1">
        <v>0</v>
      </c>
      <c r="BJ65" s="1">
        <v>0.15999999642372131</v>
      </c>
      <c r="BK65" s="1">
        <v>111115</v>
      </c>
      <c r="BL65">
        <f t="shared" si="227"/>
        <v>1.5006640624999998</v>
      </c>
      <c r="BM65">
        <f t="shared" si="228"/>
        <v>3.802452313745687E-3</v>
      </c>
      <c r="BN65">
        <f t="shared" si="229"/>
        <v>301.1065906524658</v>
      </c>
      <c r="BO65">
        <f t="shared" si="230"/>
        <v>301.73628273010252</v>
      </c>
      <c r="BP65">
        <f t="shared" si="231"/>
        <v>272.09175173077529</v>
      </c>
      <c r="BQ65">
        <f t="shared" si="232"/>
        <v>0.44642799202041739</v>
      </c>
      <c r="BR65">
        <f t="shared" si="233"/>
        <v>3.7852469926163033</v>
      </c>
      <c r="BS65">
        <f t="shared" si="234"/>
        <v>38.217144030551857</v>
      </c>
      <c r="BT65">
        <f t="shared" si="235"/>
        <v>12.792099017124123</v>
      </c>
      <c r="BU65">
        <f t="shared" si="236"/>
        <v>28.27143669128418</v>
      </c>
      <c r="BV65">
        <f t="shared" si="237"/>
        <v>3.8553046797482939</v>
      </c>
      <c r="BW65">
        <f t="shared" si="238"/>
        <v>0.28779124632528674</v>
      </c>
      <c r="BX65">
        <f t="shared" si="239"/>
        <v>2.5182435165033383</v>
      </c>
      <c r="BY65">
        <f t="shared" si="240"/>
        <v>1.3370611632449556</v>
      </c>
      <c r="BZ65">
        <f t="shared" si="241"/>
        <v>0.18067412666451571</v>
      </c>
      <c r="CA65">
        <f t="shared" si="242"/>
        <v>43.14174183893973</v>
      </c>
      <c r="CB65">
        <f t="shared" si="243"/>
        <v>0.64871950663521127</v>
      </c>
      <c r="CC65">
        <f t="shared" si="244"/>
        <v>66.498757555679006</v>
      </c>
      <c r="CD65">
        <f t="shared" si="245"/>
        <v>665.54922948576007</v>
      </c>
      <c r="CE65">
        <f t="shared" si="246"/>
        <v>4.0475375581963312E-2</v>
      </c>
      <c r="CF65">
        <f t="shared" si="247"/>
        <v>0</v>
      </c>
      <c r="CG65">
        <f t="shared" si="248"/>
        <v>1488.1448751382484</v>
      </c>
      <c r="CH65">
        <f t="shared" si="249"/>
        <v>0</v>
      </c>
      <c r="CI65" t="e">
        <f t="shared" si="250"/>
        <v>#DIV/0!</v>
      </c>
      <c r="CJ65" t="e">
        <f t="shared" si="251"/>
        <v>#DIV/0!</v>
      </c>
    </row>
    <row r="66" spans="1:88" x14ac:dyDescent="0.35">
      <c r="A66" t="s">
        <v>186</v>
      </c>
      <c r="B66" s="1">
        <v>64</v>
      </c>
      <c r="C66" s="1" t="s">
        <v>154</v>
      </c>
      <c r="D66" s="1" t="s">
        <v>0</v>
      </c>
      <c r="E66" s="1">
        <v>0</v>
      </c>
      <c r="F66" s="1" t="s">
        <v>91</v>
      </c>
      <c r="G66" s="1" t="s">
        <v>0</v>
      </c>
      <c r="H66" s="1">
        <v>16947.500025671907</v>
      </c>
      <c r="I66" s="1">
        <v>0</v>
      </c>
      <c r="J66">
        <f t="shared" si="210"/>
        <v>54.355507403167266</v>
      </c>
      <c r="K66">
        <f t="shared" si="211"/>
        <v>0.291486875872073</v>
      </c>
      <c r="L66">
        <f t="shared" si="212"/>
        <v>638.06667270449645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t="e">
        <f t="shared" si="213"/>
        <v>#DIV/0!</v>
      </c>
      <c r="U66" t="e">
        <f t="shared" si="214"/>
        <v>#DIV/0!</v>
      </c>
      <c r="V66" t="e">
        <f t="shared" si="215"/>
        <v>#DIV/0!</v>
      </c>
      <c r="W66" s="1">
        <v>-1</v>
      </c>
      <c r="X66" s="1">
        <v>0.87</v>
      </c>
      <c r="Y66" s="1">
        <v>0.92</v>
      </c>
      <c r="Z66" s="1">
        <v>10.168266296386719</v>
      </c>
      <c r="AA66">
        <f t="shared" si="216"/>
        <v>0.87508413314819333</v>
      </c>
      <c r="AB66">
        <f t="shared" si="217"/>
        <v>3.7190115986345793E-2</v>
      </c>
      <c r="AC66" t="e">
        <f t="shared" si="218"/>
        <v>#DIV/0!</v>
      </c>
      <c r="AD66" t="e">
        <f t="shared" si="219"/>
        <v>#DIV/0!</v>
      </c>
      <c r="AE66" t="e">
        <f t="shared" si="220"/>
        <v>#DIV/0!</v>
      </c>
      <c r="AF66" s="1">
        <v>0</v>
      </c>
      <c r="AG66" s="1">
        <v>0.5</v>
      </c>
      <c r="AH66" t="e">
        <f t="shared" si="221"/>
        <v>#DIV/0!</v>
      </c>
      <c r="AI66">
        <f t="shared" si="222"/>
        <v>3.7374085586203516</v>
      </c>
      <c r="AJ66">
        <f t="shared" si="223"/>
        <v>1.2681235550606922</v>
      </c>
      <c r="AK66">
        <f t="shared" si="224"/>
        <v>27.955739974975586</v>
      </c>
      <c r="AL66" s="1">
        <v>2</v>
      </c>
      <c r="AM66">
        <f t="shared" si="225"/>
        <v>4.644859790802002</v>
      </c>
      <c r="AN66" s="1">
        <v>1</v>
      </c>
      <c r="AO66">
        <f t="shared" si="226"/>
        <v>9.2897195816040039</v>
      </c>
      <c r="AP66" s="1">
        <v>28.540390014648438</v>
      </c>
      <c r="AQ66" s="1">
        <v>27.955739974975586</v>
      </c>
      <c r="AR66" s="1">
        <v>27.937585830688477</v>
      </c>
      <c r="AS66" s="1">
        <v>999.90753173828125</v>
      </c>
      <c r="AT66" s="1">
        <v>961.2916259765625</v>
      </c>
      <c r="AU66" s="1">
        <v>22.984720230102539</v>
      </c>
      <c r="AV66" s="1">
        <v>25.4119873046875</v>
      </c>
      <c r="AW66" s="1">
        <v>58.131370544433594</v>
      </c>
      <c r="AX66" s="1">
        <v>64.271415710449219</v>
      </c>
      <c r="AY66" s="1">
        <v>300.12631225585938</v>
      </c>
      <c r="AZ66" s="1">
        <v>1700.91845703125</v>
      </c>
      <c r="BA66" s="1">
        <v>1391.3802490234375</v>
      </c>
      <c r="BB66" s="1">
        <v>99.045211791992188</v>
      </c>
      <c r="BC66" s="1">
        <v>5.2812347412109375</v>
      </c>
      <c r="BD66" s="1">
        <v>-0.34730491042137146</v>
      </c>
      <c r="BE66" s="1">
        <v>1</v>
      </c>
      <c r="BF66" s="1">
        <v>-1.355140209197998</v>
      </c>
      <c r="BG66" s="1">
        <v>7.355140209197998</v>
      </c>
      <c r="BH66" s="1">
        <v>1</v>
      </c>
      <c r="BI66" s="1">
        <v>0</v>
      </c>
      <c r="BJ66" s="1">
        <v>0.15999999642372131</v>
      </c>
      <c r="BK66" s="1">
        <v>111115</v>
      </c>
      <c r="BL66">
        <f t="shared" si="227"/>
        <v>1.5006315612792966</v>
      </c>
      <c r="BM66">
        <f t="shared" si="228"/>
        <v>3.7374085586203516E-3</v>
      </c>
      <c r="BN66">
        <f t="shared" si="229"/>
        <v>301.10573997497556</v>
      </c>
      <c r="BO66">
        <f t="shared" si="230"/>
        <v>301.69039001464841</v>
      </c>
      <c r="BP66">
        <f t="shared" si="231"/>
        <v>272.14694704204157</v>
      </c>
      <c r="BQ66">
        <f t="shared" si="232"/>
        <v>0.45597062073515127</v>
      </c>
      <c r="BR66">
        <f t="shared" si="233"/>
        <v>3.7850592197088822</v>
      </c>
      <c r="BS66">
        <f t="shared" si="234"/>
        <v>38.215468988627116</v>
      </c>
      <c r="BT66">
        <f t="shared" si="235"/>
        <v>12.803481683939616</v>
      </c>
      <c r="BU66">
        <f t="shared" si="236"/>
        <v>28.248064994812012</v>
      </c>
      <c r="BV66">
        <f t="shared" si="237"/>
        <v>3.8500655609584422</v>
      </c>
      <c r="BW66">
        <f t="shared" si="238"/>
        <v>0.28261903660957965</v>
      </c>
      <c r="BX66">
        <f t="shared" si="239"/>
        <v>2.51693566464819</v>
      </c>
      <c r="BY66">
        <f t="shared" si="240"/>
        <v>1.3331298963102522</v>
      </c>
      <c r="BZ66">
        <f t="shared" si="241"/>
        <v>0.17741277249654311</v>
      </c>
      <c r="CA66">
        <f t="shared" si="242"/>
        <v>63.197448735428608</v>
      </c>
      <c r="CB66">
        <f t="shared" si="243"/>
        <v>0.66375973269952659</v>
      </c>
      <c r="CC66">
        <f t="shared" si="244"/>
        <v>66.448466360238868</v>
      </c>
      <c r="CD66">
        <f t="shared" si="245"/>
        <v>953.39257861031194</v>
      </c>
      <c r="CE66">
        <f t="shared" si="246"/>
        <v>3.7884080348493804E-2</v>
      </c>
      <c r="CF66">
        <f t="shared" si="247"/>
        <v>0</v>
      </c>
      <c r="CG66">
        <f t="shared" si="248"/>
        <v>1488.4467535269539</v>
      </c>
      <c r="CH66">
        <f t="shared" si="249"/>
        <v>0</v>
      </c>
      <c r="CI66" t="e">
        <f t="shared" si="250"/>
        <v>#DIV/0!</v>
      </c>
      <c r="CJ66" t="e">
        <f t="shared" si="251"/>
        <v>#DIV/0!</v>
      </c>
    </row>
    <row r="67" spans="1:88" x14ac:dyDescent="0.35">
      <c r="A67" t="s">
        <v>186</v>
      </c>
      <c r="B67" s="1">
        <v>65</v>
      </c>
      <c r="C67" s="1" t="s">
        <v>155</v>
      </c>
      <c r="D67" s="1" t="s">
        <v>0</v>
      </c>
      <c r="E67" s="1">
        <v>0</v>
      </c>
      <c r="F67" s="1" t="s">
        <v>91</v>
      </c>
      <c r="G67" s="1" t="s">
        <v>0</v>
      </c>
      <c r="H67" s="1">
        <v>17118.000025430694</v>
      </c>
      <c r="I67" s="1">
        <v>0</v>
      </c>
      <c r="J67">
        <f t="shared" si="210"/>
        <v>65.896518345398846</v>
      </c>
      <c r="K67">
        <f t="shared" si="211"/>
        <v>0.28621393773549431</v>
      </c>
      <c r="L67">
        <f t="shared" si="212"/>
        <v>852.65083162845451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t="e">
        <f t="shared" si="213"/>
        <v>#DIV/0!</v>
      </c>
      <c r="U67" t="e">
        <f t="shared" si="214"/>
        <v>#DIV/0!</v>
      </c>
      <c r="V67" t="e">
        <f t="shared" si="215"/>
        <v>#DIV/0!</v>
      </c>
      <c r="W67" s="1">
        <v>-1</v>
      </c>
      <c r="X67" s="1">
        <v>0.87</v>
      </c>
      <c r="Y67" s="1">
        <v>0.92</v>
      </c>
      <c r="Z67" s="1">
        <v>10.168266296386719</v>
      </c>
      <c r="AA67">
        <f t="shared" si="216"/>
        <v>0.87508413314819333</v>
      </c>
      <c r="AB67">
        <f t="shared" si="217"/>
        <v>4.4943737325405492E-2</v>
      </c>
      <c r="AC67" t="e">
        <f t="shared" si="218"/>
        <v>#DIV/0!</v>
      </c>
      <c r="AD67" t="e">
        <f t="shared" si="219"/>
        <v>#DIV/0!</v>
      </c>
      <c r="AE67" t="e">
        <f t="shared" si="220"/>
        <v>#DIV/0!</v>
      </c>
      <c r="AF67" s="1">
        <v>0</v>
      </c>
      <c r="AG67" s="1">
        <v>0.5</v>
      </c>
      <c r="AH67" t="e">
        <f t="shared" si="221"/>
        <v>#DIV/0!</v>
      </c>
      <c r="AI67">
        <f t="shared" si="222"/>
        <v>3.6724470216833462</v>
      </c>
      <c r="AJ67">
        <f t="shared" si="223"/>
        <v>1.2682878981045671</v>
      </c>
      <c r="AK67">
        <f t="shared" si="224"/>
        <v>27.960403442382813</v>
      </c>
      <c r="AL67" s="1">
        <v>2</v>
      </c>
      <c r="AM67">
        <f t="shared" si="225"/>
        <v>4.644859790802002</v>
      </c>
      <c r="AN67" s="1">
        <v>1</v>
      </c>
      <c r="AO67">
        <f t="shared" si="226"/>
        <v>9.2897195816040039</v>
      </c>
      <c r="AP67" s="1">
        <v>28.539247512817383</v>
      </c>
      <c r="AQ67" s="1">
        <v>27.960403442382813</v>
      </c>
      <c r="AR67" s="1">
        <v>27.937404632568359</v>
      </c>
      <c r="AS67" s="1">
        <v>1299.90625</v>
      </c>
      <c r="AT67" s="1">
        <v>1252.928955078125</v>
      </c>
      <c r="AU67" s="1">
        <v>23.036510467529297</v>
      </c>
      <c r="AV67" s="1">
        <v>25.421489715576172</v>
      </c>
      <c r="AW67" s="1">
        <v>58.266059875488281</v>
      </c>
      <c r="AX67" s="1">
        <v>64.298599243164063</v>
      </c>
      <c r="AY67" s="1">
        <v>300.13577270507813</v>
      </c>
      <c r="AZ67" s="1">
        <v>1700.9224853515625</v>
      </c>
      <c r="BA67" s="1">
        <v>997.893798828125</v>
      </c>
      <c r="BB67" s="1">
        <v>99.042221069335938</v>
      </c>
      <c r="BC67" s="1">
        <v>4.6740021705627441</v>
      </c>
      <c r="BD67" s="1">
        <v>-0.35069417953491211</v>
      </c>
      <c r="BE67" s="1">
        <v>1</v>
      </c>
      <c r="BF67" s="1">
        <v>-1.355140209197998</v>
      </c>
      <c r="BG67" s="1">
        <v>7.355140209197998</v>
      </c>
      <c r="BH67" s="1">
        <v>1</v>
      </c>
      <c r="BI67" s="1">
        <v>0</v>
      </c>
      <c r="BJ67" s="1">
        <v>0.15999999642372131</v>
      </c>
      <c r="BK67" s="1">
        <v>111115</v>
      </c>
      <c r="BL67">
        <f t="shared" si="227"/>
        <v>1.5006788635253905</v>
      </c>
      <c r="BM67">
        <f t="shared" si="228"/>
        <v>3.6724470216833462E-3</v>
      </c>
      <c r="BN67">
        <f t="shared" si="229"/>
        <v>301.11040344238279</v>
      </c>
      <c r="BO67">
        <f t="shared" si="230"/>
        <v>301.68924751281736</v>
      </c>
      <c r="BP67">
        <f t="shared" si="231"/>
        <v>272.14759157327717</v>
      </c>
      <c r="BQ67">
        <f t="shared" si="232"/>
        <v>0.46713510438237593</v>
      </c>
      <c r="BR67">
        <f t="shared" si="233"/>
        <v>3.7860887024265124</v>
      </c>
      <c r="BS67">
        <f t="shared" si="234"/>
        <v>38.227017342189917</v>
      </c>
      <c r="BT67">
        <f t="shared" si="235"/>
        <v>12.805527626613745</v>
      </c>
      <c r="BU67">
        <f t="shared" si="236"/>
        <v>28.249825477600098</v>
      </c>
      <c r="BV67">
        <f t="shared" si="237"/>
        <v>3.8504599833604187</v>
      </c>
      <c r="BW67">
        <f t="shared" si="238"/>
        <v>0.27765932340065003</v>
      </c>
      <c r="BX67">
        <f t="shared" si="239"/>
        <v>2.5178008043219453</v>
      </c>
      <c r="BY67">
        <f t="shared" si="240"/>
        <v>1.3326591790384734</v>
      </c>
      <c r="BZ67">
        <f t="shared" si="241"/>
        <v>0.17428590114411835</v>
      </c>
      <c r="CA67">
        <f t="shared" si="242"/>
        <v>84.448432161098523</v>
      </c>
      <c r="CB67">
        <f t="shared" si="243"/>
        <v>0.68052608104606249</v>
      </c>
      <c r="CC67">
        <f t="shared" si="244"/>
        <v>66.434405231359833</v>
      </c>
      <c r="CD67">
        <f t="shared" si="245"/>
        <v>1243.3527457012076</v>
      </c>
      <c r="CE67">
        <f t="shared" si="246"/>
        <v>3.5209605787495483E-2</v>
      </c>
      <c r="CF67">
        <f t="shared" si="247"/>
        <v>0</v>
      </c>
      <c r="CG67">
        <f t="shared" si="248"/>
        <v>1488.4502786461426</v>
      </c>
      <c r="CH67">
        <f t="shared" si="249"/>
        <v>0</v>
      </c>
      <c r="CI67" t="e">
        <f t="shared" si="250"/>
        <v>#DIV/0!</v>
      </c>
      <c r="CJ67" t="e">
        <f t="shared" si="251"/>
        <v>#DIV/0!</v>
      </c>
    </row>
    <row r="68" spans="1:88" x14ac:dyDescent="0.35">
      <c r="A68" t="s">
        <v>186</v>
      </c>
      <c r="B68" s="1">
        <v>66</v>
      </c>
      <c r="C68" s="1" t="s">
        <v>156</v>
      </c>
      <c r="D68" s="1" t="s">
        <v>0</v>
      </c>
      <c r="E68" s="1">
        <v>0</v>
      </c>
      <c r="F68" s="1" t="s">
        <v>91</v>
      </c>
      <c r="G68" s="1" t="s">
        <v>0</v>
      </c>
      <c r="H68" s="1">
        <v>17319.000025223941</v>
      </c>
      <c r="I68" s="1">
        <v>0</v>
      </c>
      <c r="J68">
        <f t="shared" si="210"/>
        <v>77.504869366815271</v>
      </c>
      <c r="K68">
        <f t="shared" si="211"/>
        <v>0.26897238291401981</v>
      </c>
      <c r="L68">
        <f t="shared" si="212"/>
        <v>1142.2702030229525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t="e">
        <f t="shared" si="213"/>
        <v>#DIV/0!</v>
      </c>
      <c r="U68" t="e">
        <f t="shared" si="214"/>
        <v>#DIV/0!</v>
      </c>
      <c r="V68" t="e">
        <f t="shared" si="215"/>
        <v>#DIV/0!</v>
      </c>
      <c r="W68" s="1">
        <v>-1</v>
      </c>
      <c r="X68" s="1">
        <v>0.87</v>
      </c>
      <c r="Y68" s="1">
        <v>0.92</v>
      </c>
      <c r="Z68" s="1">
        <v>10.168266296386719</v>
      </c>
      <c r="AA68">
        <f t="shared" si="216"/>
        <v>0.87508413314819333</v>
      </c>
      <c r="AB68">
        <f t="shared" si="217"/>
        <v>5.2722343360552815E-2</v>
      </c>
      <c r="AC68" t="e">
        <f t="shared" si="218"/>
        <v>#DIV/0!</v>
      </c>
      <c r="AD68" t="e">
        <f t="shared" si="219"/>
        <v>#DIV/0!</v>
      </c>
      <c r="AE68" t="e">
        <f t="shared" si="220"/>
        <v>#DIV/0!</v>
      </c>
      <c r="AF68" s="1">
        <v>0</v>
      </c>
      <c r="AG68" s="1">
        <v>0.5</v>
      </c>
      <c r="AH68" t="e">
        <f t="shared" si="221"/>
        <v>#DIV/0!</v>
      </c>
      <c r="AI68">
        <f t="shared" si="222"/>
        <v>3.5229390835904981</v>
      </c>
      <c r="AJ68">
        <f t="shared" si="223"/>
        <v>1.2924964022244279</v>
      </c>
      <c r="AK68">
        <f t="shared" si="224"/>
        <v>27.958278656005859</v>
      </c>
      <c r="AL68" s="1">
        <v>2</v>
      </c>
      <c r="AM68">
        <f t="shared" si="225"/>
        <v>4.644859790802002</v>
      </c>
      <c r="AN68" s="1">
        <v>1</v>
      </c>
      <c r="AO68">
        <f t="shared" si="226"/>
        <v>9.2897195816040039</v>
      </c>
      <c r="AP68" s="1">
        <v>28.460544586181641</v>
      </c>
      <c r="AQ68" s="1">
        <v>27.958278656005859</v>
      </c>
      <c r="AR68" s="1">
        <v>27.938016891479492</v>
      </c>
      <c r="AS68" s="1">
        <v>1700.1798095703125</v>
      </c>
      <c r="AT68" s="1">
        <v>1644.669189453125</v>
      </c>
      <c r="AU68" s="1">
        <v>22.883474349975586</v>
      </c>
      <c r="AV68" s="1">
        <v>25.172073364257813</v>
      </c>
      <c r="AW68" s="1">
        <v>58.144557952880859</v>
      </c>
      <c r="AX68" s="1">
        <v>63.960647583007813</v>
      </c>
      <c r="AY68" s="1">
        <v>300.11892700195313</v>
      </c>
      <c r="AZ68" s="1">
        <v>1701.578857421875</v>
      </c>
      <c r="BA68" s="1">
        <v>964.23779296875</v>
      </c>
      <c r="BB68" s="1">
        <v>99.043220520019531</v>
      </c>
      <c r="BC68" s="1">
        <v>3.6067352294921875</v>
      </c>
      <c r="BD68" s="1">
        <v>-0.35763788223266602</v>
      </c>
      <c r="BE68" s="1">
        <v>1</v>
      </c>
      <c r="BF68" s="1">
        <v>-1.355140209197998</v>
      </c>
      <c r="BG68" s="1">
        <v>7.355140209197998</v>
      </c>
      <c r="BH68" s="1">
        <v>1</v>
      </c>
      <c r="BI68" s="1">
        <v>0</v>
      </c>
      <c r="BJ68" s="1">
        <v>0.15999999642372131</v>
      </c>
      <c r="BK68" s="1">
        <v>111115</v>
      </c>
      <c r="BL68">
        <f t="shared" si="227"/>
        <v>1.5005946350097654</v>
      </c>
      <c r="BM68">
        <f t="shared" si="228"/>
        <v>3.5229390835904979E-3</v>
      </c>
      <c r="BN68">
        <f t="shared" si="229"/>
        <v>301.10827865600584</v>
      </c>
      <c r="BO68">
        <f t="shared" si="230"/>
        <v>301.61054458618162</v>
      </c>
      <c r="BP68">
        <f t="shared" si="231"/>
        <v>272.2526111021798</v>
      </c>
      <c r="BQ68">
        <f t="shared" si="232"/>
        <v>0.49025811021603899</v>
      </c>
      <c r="BR68">
        <f t="shared" si="233"/>
        <v>3.7856196153867243</v>
      </c>
      <c r="BS68">
        <f t="shared" si="234"/>
        <v>38.221895405971175</v>
      </c>
      <c r="BT68">
        <f t="shared" si="235"/>
        <v>13.049822041713362</v>
      </c>
      <c r="BU68">
        <f t="shared" si="236"/>
        <v>28.20941162109375</v>
      </c>
      <c r="BV68">
        <f t="shared" si="237"/>
        <v>3.8414144523963354</v>
      </c>
      <c r="BW68">
        <f t="shared" si="238"/>
        <v>0.26140375919029318</v>
      </c>
      <c r="BX68">
        <f t="shared" si="239"/>
        <v>2.4931232131622965</v>
      </c>
      <c r="BY68">
        <f t="shared" si="240"/>
        <v>1.3482912392340389</v>
      </c>
      <c r="BZ68">
        <f t="shared" si="241"/>
        <v>0.16404089269186012</v>
      </c>
      <c r="CA68">
        <f t="shared" si="242"/>
        <v>113.13411961144976</v>
      </c>
      <c r="CB68">
        <f t="shared" si="243"/>
        <v>0.69452885136297404</v>
      </c>
      <c r="CC68">
        <f t="shared" si="244"/>
        <v>65.732278911019947</v>
      </c>
      <c r="CD68">
        <f t="shared" si="245"/>
        <v>1633.4060320751134</v>
      </c>
      <c r="CE68">
        <f t="shared" si="246"/>
        <v>3.1189867002691402E-2</v>
      </c>
      <c r="CF68">
        <f t="shared" si="247"/>
        <v>0</v>
      </c>
      <c r="CG68">
        <f t="shared" si="248"/>
        <v>1489.0246594303148</v>
      </c>
      <c r="CH68">
        <f t="shared" si="249"/>
        <v>0</v>
      </c>
      <c r="CI68" t="e">
        <f t="shared" si="250"/>
        <v>#DIV/0!</v>
      </c>
      <c r="CJ68" t="e">
        <f t="shared" si="251"/>
        <v>#DIV/0!</v>
      </c>
    </row>
    <row r="69" spans="1:88" x14ac:dyDescent="0.35">
      <c r="A69" t="s">
        <v>186</v>
      </c>
      <c r="B69" s="1">
        <v>67</v>
      </c>
      <c r="C69" s="1" t="s">
        <v>157</v>
      </c>
      <c r="D69" s="1" t="s">
        <v>0</v>
      </c>
      <c r="E69" s="1">
        <v>0</v>
      </c>
      <c r="F69" s="1" t="s">
        <v>91</v>
      </c>
      <c r="G69" s="1" t="s">
        <v>0</v>
      </c>
      <c r="H69" s="1">
        <v>17469.000025155023</v>
      </c>
      <c r="I69" s="1">
        <v>0</v>
      </c>
      <c r="J69">
        <f t="shared" si="210"/>
        <v>85.186459190553762</v>
      </c>
      <c r="K69">
        <f t="shared" si="211"/>
        <v>0.26091569169957252</v>
      </c>
      <c r="L69">
        <f t="shared" si="212"/>
        <v>1368.0534092670866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t="e">
        <f t="shared" si="213"/>
        <v>#DIV/0!</v>
      </c>
      <c r="U69" t="e">
        <f t="shared" si="214"/>
        <v>#DIV/0!</v>
      </c>
      <c r="V69" t="e">
        <f t="shared" si="215"/>
        <v>#DIV/0!</v>
      </c>
      <c r="W69" s="1">
        <v>-1</v>
      </c>
      <c r="X69" s="1">
        <v>0.87</v>
      </c>
      <c r="Y69" s="1">
        <v>0.92</v>
      </c>
      <c r="Z69" s="1">
        <v>10.168266296386719</v>
      </c>
      <c r="AA69">
        <f t="shared" si="216"/>
        <v>0.87508413314819333</v>
      </c>
      <c r="AB69">
        <f t="shared" si="217"/>
        <v>5.7905260023951785E-2</v>
      </c>
      <c r="AC69" t="e">
        <f t="shared" si="218"/>
        <v>#DIV/0!</v>
      </c>
      <c r="AD69" t="e">
        <f t="shared" si="219"/>
        <v>#DIV/0!</v>
      </c>
      <c r="AE69" t="e">
        <f t="shared" si="220"/>
        <v>#DIV/0!</v>
      </c>
      <c r="AF69" s="1">
        <v>0</v>
      </c>
      <c r="AG69" s="1">
        <v>0.5</v>
      </c>
      <c r="AH69" t="e">
        <f t="shared" si="221"/>
        <v>#DIV/0!</v>
      </c>
      <c r="AI69">
        <f t="shared" si="222"/>
        <v>3.4480197960188219</v>
      </c>
      <c r="AJ69">
        <f t="shared" si="223"/>
        <v>1.3029393116681307</v>
      </c>
      <c r="AK69">
        <f t="shared" si="224"/>
        <v>27.984334945678711</v>
      </c>
      <c r="AL69" s="1">
        <v>2</v>
      </c>
      <c r="AM69">
        <f t="shared" si="225"/>
        <v>4.644859790802002</v>
      </c>
      <c r="AN69" s="1">
        <v>1</v>
      </c>
      <c r="AO69">
        <f t="shared" si="226"/>
        <v>9.2897195816040039</v>
      </c>
      <c r="AP69" s="1">
        <v>28.52056884765625</v>
      </c>
      <c r="AQ69" s="1">
        <v>27.984334945678711</v>
      </c>
      <c r="AR69" s="1">
        <v>27.939363479614258</v>
      </c>
      <c r="AS69" s="1">
        <v>2000.022216796875</v>
      </c>
      <c r="AT69" s="1">
        <v>1938.8018798828125</v>
      </c>
      <c r="AU69" s="1">
        <v>22.885309219360352</v>
      </c>
      <c r="AV69" s="1">
        <v>25.125234603881836</v>
      </c>
      <c r="AW69" s="1">
        <v>57.946964263916016</v>
      </c>
      <c r="AX69" s="1">
        <v>63.619461059570313</v>
      </c>
      <c r="AY69" s="1">
        <v>300.13388061523438</v>
      </c>
      <c r="AZ69" s="1">
        <v>1700.870361328125</v>
      </c>
      <c r="BA69" s="1">
        <v>1523.236572265625</v>
      </c>
      <c r="BB69" s="1">
        <v>99.041313171386719</v>
      </c>
      <c r="BC69" s="1">
        <v>2.5486969947814941</v>
      </c>
      <c r="BD69" s="1">
        <v>-0.36791563034057617</v>
      </c>
      <c r="BE69" s="1">
        <v>1</v>
      </c>
      <c r="BF69" s="1">
        <v>-1.355140209197998</v>
      </c>
      <c r="BG69" s="1">
        <v>7.355140209197998</v>
      </c>
      <c r="BH69" s="1">
        <v>1</v>
      </c>
      <c r="BI69" s="1">
        <v>0</v>
      </c>
      <c r="BJ69" s="1">
        <v>0.15999999642372131</v>
      </c>
      <c r="BK69" s="1">
        <v>111115</v>
      </c>
      <c r="BL69">
        <f t="shared" si="227"/>
        <v>1.5006694030761718</v>
      </c>
      <c r="BM69">
        <f t="shared" si="228"/>
        <v>3.4480197960188221E-3</v>
      </c>
      <c r="BN69">
        <f t="shared" si="229"/>
        <v>301.13433494567869</v>
      </c>
      <c r="BO69">
        <f t="shared" si="230"/>
        <v>301.67056884765623</v>
      </c>
      <c r="BP69">
        <f t="shared" si="231"/>
        <v>272.13925172971358</v>
      </c>
      <c r="BQ69">
        <f t="shared" si="232"/>
        <v>0.50459829226089992</v>
      </c>
      <c r="BR69">
        <f t="shared" si="233"/>
        <v>3.7913755405757543</v>
      </c>
      <c r="BS69">
        <f t="shared" si="234"/>
        <v>38.28074789370919</v>
      </c>
      <c r="BT69">
        <f t="shared" si="235"/>
        <v>13.155513289827354</v>
      </c>
      <c r="BU69">
        <f t="shared" si="236"/>
        <v>28.25245189666748</v>
      </c>
      <c r="BV69">
        <f t="shared" si="237"/>
        <v>3.8510484775328342</v>
      </c>
      <c r="BW69">
        <f t="shared" si="238"/>
        <v>0.25378768437577087</v>
      </c>
      <c r="BX69">
        <f t="shared" si="239"/>
        <v>2.4884362289076236</v>
      </c>
      <c r="BY69">
        <f t="shared" si="240"/>
        <v>1.3626122486252106</v>
      </c>
      <c r="BZ69">
        <f t="shared" si="241"/>
        <v>0.15924267014203841</v>
      </c>
      <c r="CA69">
        <f t="shared" si="242"/>
        <v>135.49380614240482</v>
      </c>
      <c r="CB69">
        <f t="shared" si="243"/>
        <v>0.70561795068497468</v>
      </c>
      <c r="CC69">
        <f t="shared" si="244"/>
        <v>65.478541355394853</v>
      </c>
      <c r="CD69">
        <f t="shared" si="245"/>
        <v>1926.4224190285818</v>
      </c>
      <c r="CE69">
        <f t="shared" si="246"/>
        <v>2.8954631320377993E-2</v>
      </c>
      <c r="CF69">
        <f t="shared" si="247"/>
        <v>0</v>
      </c>
      <c r="CG69">
        <f t="shared" si="248"/>
        <v>1488.4046657402766</v>
      </c>
      <c r="CH69">
        <f t="shared" si="249"/>
        <v>0</v>
      </c>
      <c r="CI69" t="e">
        <f t="shared" si="250"/>
        <v>#DIV/0!</v>
      </c>
      <c r="CJ69" t="e">
        <f t="shared" si="251"/>
        <v>#DIV/0!</v>
      </c>
    </row>
    <row r="70" spans="1:88" x14ac:dyDescent="0.35">
      <c r="A70" t="s">
        <v>187</v>
      </c>
      <c r="B70" s="1">
        <v>68</v>
      </c>
      <c r="C70" s="1" t="s">
        <v>158</v>
      </c>
      <c r="D70" s="1" t="s">
        <v>0</v>
      </c>
      <c r="E70" s="1">
        <v>0</v>
      </c>
      <c r="F70" s="1" t="s">
        <v>91</v>
      </c>
      <c r="G70" s="1" t="s">
        <v>0</v>
      </c>
      <c r="H70" s="1">
        <v>18113.000025706366</v>
      </c>
      <c r="I70" s="1">
        <v>0</v>
      </c>
      <c r="J70">
        <f t="shared" ref="J70:J80" si="252">(AS70-AT70*(1000-AU70)/(1000-AV70))*BL70</f>
        <v>19.222032672621104</v>
      </c>
      <c r="K70">
        <f t="shared" ref="K70:K80" si="253">IF(BW70&lt;&gt;0,1/(1/BW70-1/AO70),0)</f>
        <v>0.42997441251640223</v>
      </c>
      <c r="L70">
        <f t="shared" ref="L70:L80" si="254">((BZ70-BM70/2)*AT70-J70)/(BZ70+BM70/2)</f>
        <v>305.61172651456957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t="e">
        <f t="shared" ref="T70:T80" si="255">CF70/P70</f>
        <v>#DIV/0!</v>
      </c>
      <c r="U70" t="e">
        <f t="shared" ref="U70:U80" si="256">CH70/R70</f>
        <v>#DIV/0!</v>
      </c>
      <c r="V70" t="e">
        <f t="shared" ref="V70:V80" si="257">(R70-S70)/R70</f>
        <v>#DIV/0!</v>
      </c>
      <c r="W70" s="1">
        <v>-1</v>
      </c>
      <c r="X70" s="1">
        <v>0.87</v>
      </c>
      <c r="Y70" s="1">
        <v>0.92</v>
      </c>
      <c r="Z70" s="1">
        <v>10.168266296386719</v>
      </c>
      <c r="AA70">
        <f t="shared" ref="AA70:AA80" si="258">(Z70*Y70+(100-Z70)*X70)/100</f>
        <v>0.87508413314819333</v>
      </c>
      <c r="AB70">
        <f t="shared" ref="AB70:AB80" si="259">(J70-W70)/CG70</f>
        <v>1.3591329276353465E-2</v>
      </c>
      <c r="AC70" t="e">
        <f t="shared" ref="AC70:AC80" si="260">(R70-S70)/(R70-Q70)</f>
        <v>#DIV/0!</v>
      </c>
      <c r="AD70" t="e">
        <f t="shared" ref="AD70:AD80" si="261">(P70-R70)/(P70-Q70)</f>
        <v>#DIV/0!</v>
      </c>
      <c r="AE70" t="e">
        <f t="shared" ref="AE70:AE80" si="262">(P70-R70)/R70</f>
        <v>#DIV/0!</v>
      </c>
      <c r="AF70" s="1">
        <v>0</v>
      </c>
      <c r="AG70" s="1">
        <v>0.5</v>
      </c>
      <c r="AH70" t="e">
        <f t="shared" ref="AH70:AH80" si="263">V70*AG70*AA70*AF70</f>
        <v>#DIV/0!</v>
      </c>
      <c r="AI70">
        <f t="shared" ref="AI70:AI80" si="264">BM70*1000</f>
        <v>4.6220249791767518</v>
      </c>
      <c r="AJ70">
        <f t="shared" ref="AJ70:AJ80" si="265">(BR70-BX70)</f>
        <v>1.0781750552379279</v>
      </c>
      <c r="AK70">
        <f t="shared" ref="AK70:AK80" si="266">(AQ70+BQ70*I70)</f>
        <v>27.595661163330078</v>
      </c>
      <c r="AL70" s="1">
        <v>2</v>
      </c>
      <c r="AM70">
        <f t="shared" ref="AM70:AM80" si="267">(AL70*BF70+BG70)</f>
        <v>4.644859790802002</v>
      </c>
      <c r="AN70" s="1">
        <v>1</v>
      </c>
      <c r="AO70">
        <f t="shared" ref="AO70:AO80" si="268">AM70*(AN70+1)*(AN70+1)/(AN70*AN70+1)</f>
        <v>9.2897195816040039</v>
      </c>
      <c r="AP70" s="1">
        <v>28.822494506835938</v>
      </c>
      <c r="AQ70" s="1">
        <v>27.595661163330078</v>
      </c>
      <c r="AR70" s="1">
        <v>27.935993194580078</v>
      </c>
      <c r="AS70" s="1">
        <v>400.15692138671875</v>
      </c>
      <c r="AT70" s="1">
        <v>386.15933227539063</v>
      </c>
      <c r="AU70" s="1">
        <v>23.540660858154297</v>
      </c>
      <c r="AV70" s="1">
        <v>26.538738250732422</v>
      </c>
      <c r="AW70" s="1">
        <v>58.562374114990234</v>
      </c>
      <c r="AX70" s="1">
        <v>66.023368835449219</v>
      </c>
      <c r="AY70" s="1">
        <v>300.14984130859375</v>
      </c>
      <c r="AZ70" s="1">
        <v>1700.2510986328125</v>
      </c>
      <c r="BA70" s="1">
        <v>1373.436279296875</v>
      </c>
      <c r="BB70" s="1">
        <v>99.0299072265625</v>
      </c>
      <c r="BC70" s="1">
        <v>4.5701708793640137</v>
      </c>
      <c r="BD70" s="1">
        <v>-0.32334461808204651</v>
      </c>
      <c r="BE70" s="1">
        <v>0.5</v>
      </c>
      <c r="BF70" s="1">
        <v>-1.355140209197998</v>
      </c>
      <c r="BG70" s="1">
        <v>7.355140209197998</v>
      </c>
      <c r="BH70" s="1">
        <v>1</v>
      </c>
      <c r="BI70" s="1">
        <v>0</v>
      </c>
      <c r="BJ70" s="1">
        <v>0.15999999642372131</v>
      </c>
      <c r="BK70" s="1">
        <v>111115</v>
      </c>
      <c r="BL70">
        <f t="shared" ref="BL70:BL80" si="269">AY70*0.000001/(AL70*0.0001)</f>
        <v>1.5007492065429686</v>
      </c>
      <c r="BM70">
        <f t="shared" ref="BM70:BM80" si="270">(AV70-AU70)/(1000-AV70)*BL70</f>
        <v>4.6220249791767516E-3</v>
      </c>
      <c r="BN70">
        <f t="shared" ref="BN70:BN80" si="271">(AQ70+273.15)</f>
        <v>300.74566116333006</v>
      </c>
      <c r="BO70">
        <f t="shared" ref="BO70:BO80" si="272">(AP70+273.15)</f>
        <v>301.97249450683591</v>
      </c>
      <c r="BP70">
        <f t="shared" ref="BP70:BP80" si="273">(AZ70*BH70+BA70*BI70)*BJ70</f>
        <v>272.04016970067823</v>
      </c>
      <c r="BQ70">
        <f t="shared" ref="BQ70:BQ80" si="274">((BP70+0.00000010773*(BO70^4-BN70^4))-BM70*44100)/(AM70*51.4+0.00000043092*BN70^3)</f>
        <v>0.3300938363723665</v>
      </c>
      <c r="BR70">
        <f t="shared" ref="BR70:BR80" si="275">0.61365*EXP(17.502*AK70/(240.97+AK70))</f>
        <v>3.7063038421179852</v>
      </c>
      <c r="BS70">
        <f t="shared" ref="BS70:BS80" si="276">BR70*1000/BB70</f>
        <v>37.426106374497891</v>
      </c>
      <c r="BT70">
        <f t="shared" ref="BT70:BT80" si="277">(BS70-AV70)</f>
        <v>10.887368123765469</v>
      </c>
      <c r="BU70">
        <f t="shared" ref="BU70:BU80" si="278">IF(I70,AQ70,(AP70+AQ70)/2)</f>
        <v>28.209077835083008</v>
      </c>
      <c r="BV70">
        <f t="shared" ref="BV70:BV80" si="279">0.61365*EXP(17.502*BU70/(240.97+BU70))</f>
        <v>3.8413398208233964</v>
      </c>
      <c r="BW70">
        <f t="shared" ref="BW70:BW80" si="280">IF(BT70&lt;&gt;0,(1000-(BS70+AV70)/2)/BT70*BM70,0)</f>
        <v>0.41095344379756599</v>
      </c>
      <c r="BX70">
        <f t="shared" ref="BX70:BX80" si="281">AV70*BB70/1000</f>
        <v>2.6281287868800574</v>
      </c>
      <c r="BY70">
        <f t="shared" ref="BY70:BY80" si="282">(BV70-BX70)</f>
        <v>1.2132110339433391</v>
      </c>
      <c r="BZ70">
        <f t="shared" ref="BZ70:BZ80" si="283">1/(1.6/K70+1.37/AO70)</f>
        <v>0.25848967244595411</v>
      </c>
      <c r="CA70">
        <f t="shared" ref="CA70:CA80" si="284">L70*BB70*0.001</f>
        <v>30.264700924087414</v>
      </c>
      <c r="CB70">
        <f t="shared" ref="CB70:CB80" si="285">L70/AT70</f>
        <v>0.79141354609713721</v>
      </c>
      <c r="CC70">
        <f t="shared" ref="CC70:CC80" si="286">(1-BM70*BB70/BR70/K70)*100</f>
        <v>71.277976789075922</v>
      </c>
      <c r="CD70">
        <f t="shared" ref="CD70:CD80" si="287">(AT70-J70/(AO70/1.35))</f>
        <v>383.36594934492786</v>
      </c>
      <c r="CE70">
        <f t="shared" ref="CE70:CE80" si="288">J70*CC70/100/CD70</f>
        <v>3.5738896503956639E-2</v>
      </c>
      <c r="CF70">
        <f t="shared" ref="CF70:CF80" si="289">(P70-O70)</f>
        <v>0</v>
      </c>
      <c r="CG70">
        <f t="shared" ref="CG70:CG80" si="290">AZ70*AA70</f>
        <v>1487.862758781358</v>
      </c>
      <c r="CH70">
        <f t="shared" ref="CH70:CH80" si="291">(R70-Q70)</f>
        <v>0</v>
      </c>
      <c r="CI70" t="e">
        <f t="shared" ref="CI70:CI80" si="292">(R70-S70)/(R70-O70)</f>
        <v>#DIV/0!</v>
      </c>
      <c r="CJ70" t="e">
        <f t="shared" ref="CJ70:CJ80" si="293">(P70-R70)/(P70-O70)</f>
        <v>#DIV/0!</v>
      </c>
    </row>
    <row r="71" spans="1:88" x14ac:dyDescent="0.35">
      <c r="A71" t="s">
        <v>187</v>
      </c>
      <c r="B71" s="1">
        <v>69</v>
      </c>
      <c r="C71" s="1" t="s">
        <v>159</v>
      </c>
      <c r="D71" s="1" t="s">
        <v>0</v>
      </c>
      <c r="E71" s="1">
        <v>0</v>
      </c>
      <c r="F71" s="1" t="s">
        <v>91</v>
      </c>
      <c r="G71" s="1" t="s">
        <v>0</v>
      </c>
      <c r="H71" s="1">
        <v>18266.000025706366</v>
      </c>
      <c r="I71" s="1">
        <v>0</v>
      </c>
      <c r="J71">
        <f t="shared" si="252"/>
        <v>-0.87437031437647283</v>
      </c>
      <c r="K71">
        <f t="shared" si="253"/>
        <v>0.39637120440415025</v>
      </c>
      <c r="L71">
        <f t="shared" si="254"/>
        <v>199.85249968044482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t="e">
        <f t="shared" si="255"/>
        <v>#DIV/0!</v>
      </c>
      <c r="U71" t="e">
        <f t="shared" si="256"/>
        <v>#DIV/0!</v>
      </c>
      <c r="V71" t="e">
        <f t="shared" si="257"/>
        <v>#DIV/0!</v>
      </c>
      <c r="W71" s="1">
        <v>-1</v>
      </c>
      <c r="X71" s="1">
        <v>0.87</v>
      </c>
      <c r="Y71" s="1">
        <v>0.92</v>
      </c>
      <c r="Z71" s="1">
        <v>10.168266296386719</v>
      </c>
      <c r="AA71">
        <f t="shared" si="258"/>
        <v>0.87508413314819333</v>
      </c>
      <c r="AB71">
        <f t="shared" si="259"/>
        <v>8.444422142441642E-5</v>
      </c>
      <c r="AC71" t="e">
        <f t="shared" si="260"/>
        <v>#DIV/0!</v>
      </c>
      <c r="AD71" t="e">
        <f t="shared" si="261"/>
        <v>#DIV/0!</v>
      </c>
      <c r="AE71" t="e">
        <f t="shared" si="262"/>
        <v>#DIV/0!</v>
      </c>
      <c r="AF71" s="1">
        <v>0</v>
      </c>
      <c r="AG71" s="1">
        <v>0.5</v>
      </c>
      <c r="AH71" t="e">
        <f t="shared" si="263"/>
        <v>#DIV/0!</v>
      </c>
      <c r="AI71">
        <f t="shared" si="264"/>
        <v>4.4144471467524893</v>
      </c>
      <c r="AJ71">
        <f t="shared" si="265"/>
        <v>1.1129898473656876</v>
      </c>
      <c r="AK71">
        <f t="shared" si="266"/>
        <v>27.740573883056641</v>
      </c>
      <c r="AL71" s="1">
        <v>2</v>
      </c>
      <c r="AM71">
        <f t="shared" si="267"/>
        <v>4.644859790802002</v>
      </c>
      <c r="AN71" s="1">
        <v>1</v>
      </c>
      <c r="AO71">
        <f t="shared" si="268"/>
        <v>9.2897195816040039</v>
      </c>
      <c r="AP71" s="1">
        <v>28.80108642578125</v>
      </c>
      <c r="AQ71" s="1">
        <v>27.740573883056641</v>
      </c>
      <c r="AR71" s="1">
        <v>27.936553955078125</v>
      </c>
      <c r="AS71" s="1">
        <v>199.89106750488281</v>
      </c>
      <c r="AT71" s="1">
        <v>199.88572692871094</v>
      </c>
      <c r="AU71" s="1">
        <v>23.642744064331055</v>
      </c>
      <c r="AV71" s="1">
        <v>26.506343841552734</v>
      </c>
      <c r="AW71" s="1">
        <v>58.887664794921875</v>
      </c>
      <c r="AX71" s="1">
        <v>66.0211181640625</v>
      </c>
      <c r="AY71" s="1">
        <v>300.14224243164063</v>
      </c>
      <c r="AZ71" s="1">
        <v>1700.0924072265625</v>
      </c>
      <c r="BA71" s="1">
        <v>866.17413330078125</v>
      </c>
      <c r="BB71" s="1">
        <v>99.026679992675781</v>
      </c>
      <c r="BC71" s="1">
        <v>3.7781984806060791</v>
      </c>
      <c r="BD71" s="1">
        <v>-0.3203919529914856</v>
      </c>
      <c r="BE71" s="1">
        <v>1</v>
      </c>
      <c r="BF71" s="1">
        <v>-1.355140209197998</v>
      </c>
      <c r="BG71" s="1">
        <v>7.355140209197998</v>
      </c>
      <c r="BH71" s="1">
        <v>1</v>
      </c>
      <c r="BI71" s="1">
        <v>0</v>
      </c>
      <c r="BJ71" s="1">
        <v>0.15999999642372131</v>
      </c>
      <c r="BK71" s="1">
        <v>111115</v>
      </c>
      <c r="BL71">
        <f t="shared" si="269"/>
        <v>1.5007112121582029</v>
      </c>
      <c r="BM71">
        <f t="shared" si="270"/>
        <v>4.4144471467524897E-3</v>
      </c>
      <c r="BN71">
        <f t="shared" si="271"/>
        <v>300.89057388305662</v>
      </c>
      <c r="BO71">
        <f t="shared" si="272"/>
        <v>301.95108642578123</v>
      </c>
      <c r="BP71">
        <f t="shared" si="273"/>
        <v>272.01477907624576</v>
      </c>
      <c r="BQ71">
        <f t="shared" si="274"/>
        <v>0.35871568071921861</v>
      </c>
      <c r="BR71">
        <f t="shared" si="275"/>
        <v>3.7378250767389627</v>
      </c>
      <c r="BS71">
        <f t="shared" si="276"/>
        <v>37.745636600312359</v>
      </c>
      <c r="BT71">
        <f t="shared" si="277"/>
        <v>11.239292758759625</v>
      </c>
      <c r="BU71">
        <f t="shared" si="278"/>
        <v>28.270830154418945</v>
      </c>
      <c r="BV71">
        <f t="shared" si="279"/>
        <v>3.8551686367853404</v>
      </c>
      <c r="BW71">
        <f t="shared" si="280"/>
        <v>0.38015102485475483</v>
      </c>
      <c r="BX71">
        <f t="shared" si="281"/>
        <v>2.6248352293732751</v>
      </c>
      <c r="BY71">
        <f t="shared" si="282"/>
        <v>1.2303334074120653</v>
      </c>
      <c r="BZ71">
        <f t="shared" si="283"/>
        <v>0.23900030815883941</v>
      </c>
      <c r="CA71">
        <f t="shared" si="284"/>
        <v>19.790729531591747</v>
      </c>
      <c r="CB71">
        <f t="shared" si="285"/>
        <v>0.99983376877990915</v>
      </c>
      <c r="CC71">
        <f t="shared" si="286"/>
        <v>70.49419480369356</v>
      </c>
      <c r="CD71">
        <f t="shared" si="287"/>
        <v>200.01279211233023</v>
      </c>
      <c r="CE71">
        <f t="shared" si="288"/>
        <v>-3.0817044560632403E-3</v>
      </c>
      <c r="CF71">
        <f t="shared" si="289"/>
        <v>0</v>
      </c>
      <c r="CG71">
        <f t="shared" si="290"/>
        <v>1487.7238904496817</v>
      </c>
      <c r="CH71">
        <f t="shared" si="291"/>
        <v>0</v>
      </c>
      <c r="CI71" t="e">
        <f t="shared" si="292"/>
        <v>#DIV/0!</v>
      </c>
      <c r="CJ71" t="e">
        <f t="shared" si="293"/>
        <v>#DIV/0!</v>
      </c>
    </row>
    <row r="72" spans="1:88" x14ac:dyDescent="0.35">
      <c r="A72" t="s">
        <v>187</v>
      </c>
      <c r="B72" s="1">
        <v>70</v>
      </c>
      <c r="C72" s="1" t="s">
        <v>160</v>
      </c>
      <c r="D72" s="1" t="s">
        <v>0</v>
      </c>
      <c r="E72" s="1">
        <v>0</v>
      </c>
      <c r="F72" s="1" t="s">
        <v>91</v>
      </c>
      <c r="G72" s="1" t="s">
        <v>0</v>
      </c>
      <c r="H72" s="1">
        <v>18454.000025706366</v>
      </c>
      <c r="I72" s="1">
        <v>0</v>
      </c>
      <c r="J72">
        <f t="shared" si="252"/>
        <v>-13.218706417832838</v>
      </c>
      <c r="K72">
        <f t="shared" si="253"/>
        <v>0.35609468607179773</v>
      </c>
      <c r="L72">
        <f t="shared" si="254"/>
        <v>118.40909227654279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t="e">
        <f t="shared" si="255"/>
        <v>#DIV/0!</v>
      </c>
      <c r="U72" t="e">
        <f t="shared" si="256"/>
        <v>#DIV/0!</v>
      </c>
      <c r="V72" t="e">
        <f t="shared" si="257"/>
        <v>#DIV/0!</v>
      </c>
      <c r="W72" s="1">
        <v>-1</v>
      </c>
      <c r="X72" s="1">
        <v>0.87</v>
      </c>
      <c r="Y72" s="1">
        <v>0.92</v>
      </c>
      <c r="Z72" s="1">
        <v>10.168266296386719</v>
      </c>
      <c r="AA72">
        <f t="shared" si="258"/>
        <v>0.87508413314819333</v>
      </c>
      <c r="AB72">
        <f t="shared" si="259"/>
        <v>-8.2053670073095816E-3</v>
      </c>
      <c r="AC72" t="e">
        <f t="shared" si="260"/>
        <v>#DIV/0!</v>
      </c>
      <c r="AD72" t="e">
        <f t="shared" si="261"/>
        <v>#DIV/0!</v>
      </c>
      <c r="AE72" t="e">
        <f t="shared" si="262"/>
        <v>#DIV/0!</v>
      </c>
      <c r="AF72" s="1">
        <v>0</v>
      </c>
      <c r="AG72" s="1">
        <v>0.5</v>
      </c>
      <c r="AH72" t="e">
        <f t="shared" si="263"/>
        <v>#DIV/0!</v>
      </c>
      <c r="AI72">
        <f t="shared" si="264"/>
        <v>4.0803978126902116</v>
      </c>
      <c r="AJ72">
        <f t="shared" si="265"/>
        <v>1.1406070438843572</v>
      </c>
      <c r="AK72">
        <f t="shared" si="266"/>
        <v>27.726804733276367</v>
      </c>
      <c r="AL72" s="1">
        <v>2</v>
      </c>
      <c r="AM72">
        <f t="shared" si="267"/>
        <v>4.644859790802002</v>
      </c>
      <c r="AN72" s="1">
        <v>1</v>
      </c>
      <c r="AO72">
        <f t="shared" si="268"/>
        <v>9.2897195816040039</v>
      </c>
      <c r="AP72" s="1">
        <v>28.647216796875</v>
      </c>
      <c r="AQ72" s="1">
        <v>27.726804733276367</v>
      </c>
      <c r="AR72" s="1">
        <v>27.936592102050781</v>
      </c>
      <c r="AS72" s="1">
        <v>50.094161987304688</v>
      </c>
      <c r="AT72" s="1">
        <v>58.7427978515625</v>
      </c>
      <c r="AU72" s="1">
        <v>23.548437118530273</v>
      </c>
      <c r="AV72" s="1">
        <v>26.196205139160156</v>
      </c>
      <c r="AW72" s="1">
        <v>59.182682037353516</v>
      </c>
      <c r="AX72" s="1">
        <v>65.836700439453125</v>
      </c>
      <c r="AY72" s="1">
        <v>300.14010620117188</v>
      </c>
      <c r="AZ72" s="1">
        <v>1701.6781005859375</v>
      </c>
      <c r="BA72" s="1">
        <v>710.01678466796875</v>
      </c>
      <c r="BB72" s="1">
        <v>99.030105590820313</v>
      </c>
      <c r="BC72" s="1">
        <v>3.0155899524688721</v>
      </c>
      <c r="BD72" s="1">
        <v>-0.29407322406768799</v>
      </c>
      <c r="BE72" s="1">
        <v>1</v>
      </c>
      <c r="BF72" s="1">
        <v>-1.355140209197998</v>
      </c>
      <c r="BG72" s="1">
        <v>7.355140209197998</v>
      </c>
      <c r="BH72" s="1">
        <v>1</v>
      </c>
      <c r="BI72" s="1">
        <v>0</v>
      </c>
      <c r="BJ72" s="1">
        <v>0.15999999642372131</v>
      </c>
      <c r="BK72" s="1">
        <v>111115</v>
      </c>
      <c r="BL72">
        <f t="shared" si="269"/>
        <v>1.5007005310058592</v>
      </c>
      <c r="BM72">
        <f t="shared" si="270"/>
        <v>4.0803978126902115E-3</v>
      </c>
      <c r="BN72">
        <f t="shared" si="271"/>
        <v>300.87680473327634</v>
      </c>
      <c r="BO72">
        <f t="shared" si="272"/>
        <v>301.79721679687498</v>
      </c>
      <c r="BP72">
        <f t="shared" si="273"/>
        <v>272.26849000807488</v>
      </c>
      <c r="BQ72">
        <f t="shared" si="274"/>
        <v>0.41190682957691727</v>
      </c>
      <c r="BR72">
        <f t="shared" si="275"/>
        <v>3.7348200048941771</v>
      </c>
      <c r="BS72">
        <f t="shared" si="276"/>
        <v>37.71398588956346</v>
      </c>
      <c r="BT72">
        <f t="shared" si="277"/>
        <v>11.517780750403304</v>
      </c>
      <c r="BU72">
        <f t="shared" si="278"/>
        <v>28.187010765075684</v>
      </c>
      <c r="BV72">
        <f t="shared" si="279"/>
        <v>3.8364086260580255</v>
      </c>
      <c r="BW72">
        <f t="shared" si="280"/>
        <v>0.34294873261160058</v>
      </c>
      <c r="BX72">
        <f t="shared" si="281"/>
        <v>2.5942129610098199</v>
      </c>
      <c r="BY72">
        <f t="shared" si="282"/>
        <v>1.2421956650482056</v>
      </c>
      <c r="BZ72">
        <f t="shared" si="283"/>
        <v>0.21548650623011692</v>
      </c>
      <c r="CA72">
        <f t="shared" si="284"/>
        <v>11.726064911059218</v>
      </c>
      <c r="CB72">
        <f t="shared" si="285"/>
        <v>2.0157210178471816</v>
      </c>
      <c r="CC72">
        <f t="shared" si="286"/>
        <v>69.616725381611971</v>
      </c>
      <c r="CD72">
        <f t="shared" si="287"/>
        <v>60.663765810532162</v>
      </c>
      <c r="CE72">
        <f t="shared" si="288"/>
        <v>-0.15169566911895405</v>
      </c>
      <c r="CF72">
        <f t="shared" si="289"/>
        <v>0</v>
      </c>
      <c r="CG72">
        <f t="shared" si="290"/>
        <v>1489.1115055485093</v>
      </c>
      <c r="CH72">
        <f t="shared" si="291"/>
        <v>0</v>
      </c>
      <c r="CI72" t="e">
        <f t="shared" si="292"/>
        <v>#DIV/0!</v>
      </c>
      <c r="CJ72" t="e">
        <f t="shared" si="293"/>
        <v>#DIV/0!</v>
      </c>
    </row>
    <row r="73" spans="1:88" x14ac:dyDescent="0.35">
      <c r="A73" t="s">
        <v>187</v>
      </c>
      <c r="B73" s="1">
        <v>71</v>
      </c>
      <c r="C73" s="1" t="s">
        <v>161</v>
      </c>
      <c r="D73" s="1" t="s">
        <v>0</v>
      </c>
      <c r="E73" s="1">
        <v>0</v>
      </c>
      <c r="F73" s="1" t="s">
        <v>91</v>
      </c>
      <c r="G73" s="1" t="s">
        <v>0</v>
      </c>
      <c r="H73" s="1">
        <v>18609.000025706366</v>
      </c>
      <c r="I73" s="1">
        <v>0</v>
      </c>
      <c r="J73">
        <f t="shared" si="252"/>
        <v>-6.6058238548964887</v>
      </c>
      <c r="K73">
        <f t="shared" si="253"/>
        <v>0.34352212387083381</v>
      </c>
      <c r="L73">
        <f t="shared" si="254"/>
        <v>133.51216021595977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t="e">
        <f t="shared" si="255"/>
        <v>#DIV/0!</v>
      </c>
      <c r="U73" t="e">
        <f t="shared" si="256"/>
        <v>#DIV/0!</v>
      </c>
      <c r="V73" t="e">
        <f t="shared" si="257"/>
        <v>#DIV/0!</v>
      </c>
      <c r="W73" s="1">
        <v>-1</v>
      </c>
      <c r="X73" s="1">
        <v>0.87</v>
      </c>
      <c r="Y73" s="1">
        <v>0.92</v>
      </c>
      <c r="Z73" s="1">
        <v>10.168266296386719</v>
      </c>
      <c r="AA73">
        <f t="shared" si="258"/>
        <v>0.87508413314819333</v>
      </c>
      <c r="AB73">
        <f t="shared" si="259"/>
        <v>-3.7692704666075099E-3</v>
      </c>
      <c r="AC73" t="e">
        <f t="shared" si="260"/>
        <v>#DIV/0!</v>
      </c>
      <c r="AD73" t="e">
        <f t="shared" si="261"/>
        <v>#DIV/0!</v>
      </c>
      <c r="AE73" t="e">
        <f t="shared" si="262"/>
        <v>#DIV/0!</v>
      </c>
      <c r="AF73" s="1">
        <v>0</v>
      </c>
      <c r="AG73" s="1">
        <v>0.5</v>
      </c>
      <c r="AH73" t="e">
        <f t="shared" si="263"/>
        <v>#DIV/0!</v>
      </c>
      <c r="AI73">
        <f t="shared" si="264"/>
        <v>4.052296935974196</v>
      </c>
      <c r="AJ73">
        <f t="shared" si="265"/>
        <v>1.1726645731303811</v>
      </c>
      <c r="AK73">
        <f t="shared" si="266"/>
        <v>27.781473159790039</v>
      </c>
      <c r="AL73" s="1">
        <v>2</v>
      </c>
      <c r="AM73">
        <f t="shared" si="267"/>
        <v>4.644859790802002</v>
      </c>
      <c r="AN73" s="1">
        <v>1</v>
      </c>
      <c r="AO73">
        <f t="shared" si="268"/>
        <v>9.2897195816040039</v>
      </c>
      <c r="AP73" s="1">
        <v>28.584159851074219</v>
      </c>
      <c r="AQ73" s="1">
        <v>27.781473159790039</v>
      </c>
      <c r="AR73" s="1">
        <v>27.936691284179688</v>
      </c>
      <c r="AS73" s="1">
        <v>99.962898254394531</v>
      </c>
      <c r="AT73" s="1">
        <v>104.08366394042969</v>
      </c>
      <c r="AU73" s="1">
        <v>23.364404678344727</v>
      </c>
      <c r="AV73" s="1">
        <v>25.994478225708008</v>
      </c>
      <c r="AW73" s="1">
        <v>58.933170318603516</v>
      </c>
      <c r="AX73" s="1">
        <v>65.566932678222656</v>
      </c>
      <c r="AY73" s="1">
        <v>300.140625</v>
      </c>
      <c r="AZ73" s="1">
        <v>1699.543701171875</v>
      </c>
      <c r="BA73" s="1">
        <v>977.505126953125</v>
      </c>
      <c r="BB73" s="1">
        <v>99.02484130859375</v>
      </c>
      <c r="BC73" s="1">
        <v>3.1967639923095703</v>
      </c>
      <c r="BD73" s="1">
        <v>-0.29496729373931885</v>
      </c>
      <c r="BE73" s="1">
        <v>1</v>
      </c>
      <c r="BF73" s="1">
        <v>-1.355140209197998</v>
      </c>
      <c r="BG73" s="1">
        <v>7.355140209197998</v>
      </c>
      <c r="BH73" s="1">
        <v>1</v>
      </c>
      <c r="BI73" s="1">
        <v>0</v>
      </c>
      <c r="BJ73" s="1">
        <v>0.15999999642372131</v>
      </c>
      <c r="BK73" s="1">
        <v>111115</v>
      </c>
      <c r="BL73">
        <f t="shared" si="269"/>
        <v>1.500703125</v>
      </c>
      <c r="BM73">
        <f t="shared" si="270"/>
        <v>4.0522969359741961E-3</v>
      </c>
      <c r="BN73">
        <f t="shared" si="271"/>
        <v>300.93147315979002</v>
      </c>
      <c r="BO73">
        <f t="shared" si="272"/>
        <v>301.7341598510742</v>
      </c>
      <c r="BP73">
        <f t="shared" si="273"/>
        <v>271.92698610945808</v>
      </c>
      <c r="BQ73">
        <f t="shared" si="274"/>
        <v>0.40993706275681091</v>
      </c>
      <c r="BR73">
        <f t="shared" si="275"/>
        <v>3.7467636543308123</v>
      </c>
      <c r="BS73">
        <f t="shared" si="276"/>
        <v>37.836603470584443</v>
      </c>
      <c r="BT73">
        <f t="shared" si="277"/>
        <v>11.842125244876435</v>
      </c>
      <c r="BU73">
        <f t="shared" si="278"/>
        <v>28.182816505432129</v>
      </c>
      <c r="BV73">
        <f t="shared" si="279"/>
        <v>3.8354719850208552</v>
      </c>
      <c r="BW73">
        <f t="shared" si="280"/>
        <v>0.33127209909239796</v>
      </c>
      <c r="BX73">
        <f t="shared" si="281"/>
        <v>2.5740990812004312</v>
      </c>
      <c r="BY73">
        <f t="shared" si="282"/>
        <v>1.261372903820424</v>
      </c>
      <c r="BZ73">
        <f t="shared" si="283"/>
        <v>0.20811187165123235</v>
      </c>
      <c r="CA73">
        <f t="shared" si="284"/>
        <v>13.22102047815296</v>
      </c>
      <c r="CB73">
        <f t="shared" si="285"/>
        <v>1.2827388579669228</v>
      </c>
      <c r="CC73">
        <f t="shared" si="286"/>
        <v>68.822994079963678</v>
      </c>
      <c r="CD73">
        <f t="shared" si="287"/>
        <v>105.04363502736862</v>
      </c>
      <c r="CE73">
        <f t="shared" si="288"/>
        <v>-4.3280354487006428E-2</v>
      </c>
      <c r="CF73">
        <f t="shared" si="289"/>
        <v>0</v>
      </c>
      <c r="CG73">
        <f t="shared" si="290"/>
        <v>1487.2437264874623</v>
      </c>
      <c r="CH73">
        <f t="shared" si="291"/>
        <v>0</v>
      </c>
      <c r="CI73" t="e">
        <f t="shared" si="292"/>
        <v>#DIV/0!</v>
      </c>
      <c r="CJ73" t="e">
        <f t="shared" si="293"/>
        <v>#DIV/0!</v>
      </c>
    </row>
    <row r="74" spans="1:88" x14ac:dyDescent="0.35">
      <c r="A74" t="s">
        <v>187</v>
      </c>
      <c r="B74" s="1">
        <v>72</v>
      </c>
      <c r="C74" s="1" t="s">
        <v>162</v>
      </c>
      <c r="D74" s="1" t="s">
        <v>0</v>
      </c>
      <c r="E74" s="1">
        <v>0</v>
      </c>
      <c r="F74" s="1" t="s">
        <v>91</v>
      </c>
      <c r="G74" s="1" t="s">
        <v>0</v>
      </c>
      <c r="H74" s="1">
        <v>18774.000025706366</v>
      </c>
      <c r="I74" s="1">
        <v>0</v>
      </c>
      <c r="J74">
        <f t="shared" si="252"/>
        <v>10.256303393602701</v>
      </c>
      <c r="K74">
        <f t="shared" si="253"/>
        <v>0.37848703681212009</v>
      </c>
      <c r="L74">
        <f t="shared" si="254"/>
        <v>242.2351945660146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t="e">
        <f t="shared" si="255"/>
        <v>#DIV/0!</v>
      </c>
      <c r="U74" t="e">
        <f t="shared" si="256"/>
        <v>#DIV/0!</v>
      </c>
      <c r="V74" t="e">
        <f t="shared" si="257"/>
        <v>#DIV/0!</v>
      </c>
      <c r="W74" s="1">
        <v>-1</v>
      </c>
      <c r="X74" s="1">
        <v>0.87</v>
      </c>
      <c r="Y74" s="1">
        <v>0.92</v>
      </c>
      <c r="Z74" s="1">
        <v>10.168266296386719</v>
      </c>
      <c r="AA74">
        <f t="shared" si="258"/>
        <v>0.87508413314819333</v>
      </c>
      <c r="AB74">
        <f t="shared" si="259"/>
        <v>7.5659474168802924E-3</v>
      </c>
      <c r="AC74" t="e">
        <f t="shared" si="260"/>
        <v>#DIV/0!</v>
      </c>
      <c r="AD74" t="e">
        <f t="shared" si="261"/>
        <v>#DIV/0!</v>
      </c>
      <c r="AE74" t="e">
        <f t="shared" si="262"/>
        <v>#DIV/0!</v>
      </c>
      <c r="AF74" s="1">
        <v>0</v>
      </c>
      <c r="AG74" s="1">
        <v>0.5</v>
      </c>
      <c r="AH74" t="e">
        <f t="shared" si="263"/>
        <v>#DIV/0!</v>
      </c>
      <c r="AI74">
        <f t="shared" si="264"/>
        <v>4.3516337128318625</v>
      </c>
      <c r="AJ74">
        <f t="shared" si="265"/>
        <v>1.1467997353693238</v>
      </c>
      <c r="AK74">
        <f t="shared" si="266"/>
        <v>27.819242477416992</v>
      </c>
      <c r="AL74" s="1">
        <v>2</v>
      </c>
      <c r="AM74">
        <f t="shared" si="267"/>
        <v>4.644859790802002</v>
      </c>
      <c r="AN74" s="1">
        <v>1</v>
      </c>
      <c r="AO74">
        <f t="shared" si="268"/>
        <v>9.2897195816040039</v>
      </c>
      <c r="AP74" s="1">
        <v>28.833942413330078</v>
      </c>
      <c r="AQ74" s="1">
        <v>27.819242477416992</v>
      </c>
      <c r="AR74" s="1">
        <v>27.941616058349609</v>
      </c>
      <c r="AS74" s="1">
        <v>299.87371826171875</v>
      </c>
      <c r="AT74" s="1">
        <v>292.19192504882813</v>
      </c>
      <c r="AU74" s="1">
        <v>23.516860961914063</v>
      </c>
      <c r="AV74" s="1">
        <v>26.340278625488281</v>
      </c>
      <c r="AW74" s="1">
        <v>58.461677551269531</v>
      </c>
      <c r="AX74" s="1">
        <v>65.479591369628906</v>
      </c>
      <c r="AY74" s="1">
        <v>300.13345336914063</v>
      </c>
      <c r="AZ74" s="1">
        <v>1700.132080078125</v>
      </c>
      <c r="BA74" s="1">
        <v>2331.6171875</v>
      </c>
      <c r="BB74" s="1">
        <v>99.020782470703125</v>
      </c>
      <c r="BC74" s="1">
        <v>4.0836000442504883</v>
      </c>
      <c r="BD74" s="1">
        <v>-0.32875198125839233</v>
      </c>
      <c r="BE74" s="1">
        <v>1</v>
      </c>
      <c r="BF74" s="1">
        <v>-1.355140209197998</v>
      </c>
      <c r="BG74" s="1">
        <v>7.355140209197998</v>
      </c>
      <c r="BH74" s="1">
        <v>1</v>
      </c>
      <c r="BI74" s="1">
        <v>0</v>
      </c>
      <c r="BJ74" s="1">
        <v>0.15999999642372131</v>
      </c>
      <c r="BK74" s="1">
        <v>111115</v>
      </c>
      <c r="BL74">
        <f t="shared" si="269"/>
        <v>1.5006672668457031</v>
      </c>
      <c r="BM74">
        <f t="shared" si="270"/>
        <v>4.3516337128318627E-3</v>
      </c>
      <c r="BN74">
        <f t="shared" si="271"/>
        <v>300.96924247741697</v>
      </c>
      <c r="BO74">
        <f t="shared" si="272"/>
        <v>301.98394241333006</v>
      </c>
      <c r="BP74">
        <f t="shared" si="273"/>
        <v>272.02112673235388</v>
      </c>
      <c r="BQ74">
        <f t="shared" si="274"/>
        <v>0.36765453359422329</v>
      </c>
      <c r="BR74">
        <f t="shared" si="275"/>
        <v>3.7550347353615101</v>
      </c>
      <c r="BS74">
        <f t="shared" si="276"/>
        <v>37.921683122151627</v>
      </c>
      <c r="BT74">
        <f t="shared" si="277"/>
        <v>11.581404496663346</v>
      </c>
      <c r="BU74">
        <f t="shared" si="278"/>
        <v>28.326592445373535</v>
      </c>
      <c r="BV74">
        <f t="shared" si="279"/>
        <v>3.8676933382498508</v>
      </c>
      <c r="BW74">
        <f t="shared" si="280"/>
        <v>0.36367017959250397</v>
      </c>
      <c r="BX74">
        <f t="shared" si="281"/>
        <v>2.6082349999921863</v>
      </c>
      <c r="BY74">
        <f t="shared" si="282"/>
        <v>1.2594583382576645</v>
      </c>
      <c r="BZ74">
        <f t="shared" si="283"/>
        <v>0.2285801896686368</v>
      </c>
      <c r="CA74">
        <f t="shared" si="284"/>
        <v>23.986318507869779</v>
      </c>
      <c r="CB74">
        <f t="shared" si="285"/>
        <v>0.82902768283392747</v>
      </c>
      <c r="CC74">
        <f t="shared" si="286"/>
        <v>69.681080616553288</v>
      </c>
      <c r="CD74">
        <f t="shared" si="287"/>
        <v>290.70145922155143</v>
      </c>
      <c r="CE74">
        <f t="shared" si="288"/>
        <v>2.4584338362498188E-2</v>
      </c>
      <c r="CF74">
        <f t="shared" si="289"/>
        <v>0</v>
      </c>
      <c r="CG74">
        <f t="shared" si="290"/>
        <v>1487.7586075326008</v>
      </c>
      <c r="CH74">
        <f t="shared" si="291"/>
        <v>0</v>
      </c>
      <c r="CI74" t="e">
        <f t="shared" si="292"/>
        <v>#DIV/0!</v>
      </c>
      <c r="CJ74" t="e">
        <f t="shared" si="293"/>
        <v>#DIV/0!</v>
      </c>
    </row>
    <row r="75" spans="1:88" x14ac:dyDescent="0.35">
      <c r="A75" t="s">
        <v>187</v>
      </c>
      <c r="B75" s="1">
        <v>73</v>
      </c>
      <c r="C75" s="1" t="s">
        <v>163</v>
      </c>
      <c r="D75" s="1" t="s">
        <v>0</v>
      </c>
      <c r="E75" s="1">
        <v>0</v>
      </c>
      <c r="F75" s="1" t="s">
        <v>91</v>
      </c>
      <c r="G75" s="1" t="s">
        <v>0</v>
      </c>
      <c r="H75" s="1">
        <v>18917.000025706366</v>
      </c>
      <c r="I75" s="1">
        <v>0</v>
      </c>
      <c r="J75">
        <f t="shared" si="252"/>
        <v>17.634611919051991</v>
      </c>
      <c r="K75">
        <f t="shared" si="253"/>
        <v>0.41275265081376378</v>
      </c>
      <c r="L75">
        <f t="shared" si="254"/>
        <v>310.11538022054901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t="e">
        <f t="shared" si="255"/>
        <v>#DIV/0!</v>
      </c>
      <c r="U75" t="e">
        <f t="shared" si="256"/>
        <v>#DIV/0!</v>
      </c>
      <c r="V75" t="e">
        <f t="shared" si="257"/>
        <v>#DIV/0!</v>
      </c>
      <c r="W75" s="1">
        <v>-1</v>
      </c>
      <c r="X75" s="1">
        <v>0.87</v>
      </c>
      <c r="Y75" s="1">
        <v>0.92</v>
      </c>
      <c r="Z75" s="1">
        <v>10.168266296386719</v>
      </c>
      <c r="AA75">
        <f t="shared" si="258"/>
        <v>0.87508413314819333</v>
      </c>
      <c r="AB75">
        <f t="shared" si="259"/>
        <v>1.2529183404315754E-2</v>
      </c>
      <c r="AC75" t="e">
        <f t="shared" si="260"/>
        <v>#DIV/0!</v>
      </c>
      <c r="AD75" t="e">
        <f t="shared" si="261"/>
        <v>#DIV/0!</v>
      </c>
      <c r="AE75" t="e">
        <f t="shared" si="262"/>
        <v>#DIV/0!</v>
      </c>
      <c r="AF75" s="1">
        <v>0</v>
      </c>
      <c r="AG75" s="1">
        <v>0.5</v>
      </c>
      <c r="AH75" t="e">
        <f t="shared" si="263"/>
        <v>#DIV/0!</v>
      </c>
      <c r="AI75">
        <f t="shared" si="264"/>
        <v>4.5214658176142564</v>
      </c>
      <c r="AJ75">
        <f t="shared" si="265"/>
        <v>1.0964522821347922</v>
      </c>
      <c r="AK75">
        <f t="shared" si="266"/>
        <v>27.7403564453125</v>
      </c>
      <c r="AL75" s="1">
        <v>2</v>
      </c>
      <c r="AM75">
        <f t="shared" si="267"/>
        <v>4.644859790802002</v>
      </c>
      <c r="AN75" s="1">
        <v>1</v>
      </c>
      <c r="AO75">
        <f t="shared" si="268"/>
        <v>9.2897195816040039</v>
      </c>
      <c r="AP75" s="1">
        <v>28.925878524780273</v>
      </c>
      <c r="AQ75" s="1">
        <v>27.7403564453125</v>
      </c>
      <c r="AR75" s="1">
        <v>27.931539535522461</v>
      </c>
      <c r="AS75" s="1">
        <v>400.33828735351563</v>
      </c>
      <c r="AT75" s="1">
        <v>387.4205322265625</v>
      </c>
      <c r="AU75" s="1">
        <v>23.7412109375</v>
      </c>
      <c r="AV75" s="1">
        <v>26.673652648925781</v>
      </c>
      <c r="AW75" s="1">
        <v>58.703842163085938</v>
      </c>
      <c r="AX75" s="1">
        <v>65.955490112304688</v>
      </c>
      <c r="AY75" s="1">
        <v>300.14999389648438</v>
      </c>
      <c r="AZ75" s="1">
        <v>1699.6041259765625</v>
      </c>
      <c r="BA75" s="1">
        <v>962.387451171875</v>
      </c>
      <c r="BB75" s="1">
        <v>99.023757934570313</v>
      </c>
      <c r="BC75" s="1">
        <v>4.3447084426879883</v>
      </c>
      <c r="BD75" s="1">
        <v>-0.33337128162384033</v>
      </c>
      <c r="BE75" s="1">
        <v>1</v>
      </c>
      <c r="BF75" s="1">
        <v>-1.355140209197998</v>
      </c>
      <c r="BG75" s="1">
        <v>7.355140209197998</v>
      </c>
      <c r="BH75" s="1">
        <v>1</v>
      </c>
      <c r="BI75" s="1">
        <v>0</v>
      </c>
      <c r="BJ75" s="1">
        <v>0.15999999642372131</v>
      </c>
      <c r="BK75" s="1">
        <v>111115</v>
      </c>
      <c r="BL75">
        <f t="shared" si="269"/>
        <v>1.5007499694824218</v>
      </c>
      <c r="BM75">
        <f t="shared" si="270"/>
        <v>4.5214658176142564E-3</v>
      </c>
      <c r="BN75">
        <f t="shared" si="271"/>
        <v>300.89035644531248</v>
      </c>
      <c r="BO75">
        <f t="shared" si="272"/>
        <v>302.07587852478025</v>
      </c>
      <c r="BP75">
        <f t="shared" si="273"/>
        <v>271.93665407799199</v>
      </c>
      <c r="BQ75">
        <f t="shared" si="274"/>
        <v>0.34548644266526785</v>
      </c>
      <c r="BR75">
        <f t="shared" si="275"/>
        <v>3.7377776052728291</v>
      </c>
      <c r="BS75">
        <f t="shared" si="276"/>
        <v>37.746271028640983</v>
      </c>
      <c r="BT75">
        <f t="shared" si="277"/>
        <v>11.072618379715202</v>
      </c>
      <c r="BU75">
        <f t="shared" si="278"/>
        <v>28.333117485046387</v>
      </c>
      <c r="BV75">
        <f t="shared" si="279"/>
        <v>3.8691612366854851</v>
      </c>
      <c r="BW75">
        <f t="shared" si="280"/>
        <v>0.3951937496726125</v>
      </c>
      <c r="BX75">
        <f t="shared" si="281"/>
        <v>2.6413253231380369</v>
      </c>
      <c r="BY75">
        <f t="shared" si="282"/>
        <v>1.2278359135474481</v>
      </c>
      <c r="BZ75">
        <f t="shared" si="283"/>
        <v>0.24851583384638498</v>
      </c>
      <c r="CA75">
        <f t="shared" si="284"/>
        <v>30.70879034274688</v>
      </c>
      <c r="CB75">
        <f t="shared" si="285"/>
        <v>0.80046191263604571</v>
      </c>
      <c r="CC75">
        <f t="shared" si="286"/>
        <v>70.978802624666827</v>
      </c>
      <c r="CD75">
        <f t="shared" si="287"/>
        <v>384.85783634736032</v>
      </c>
      <c r="CE75">
        <f t="shared" si="288"/>
        <v>3.2523272765979466E-2</v>
      </c>
      <c r="CF75">
        <f t="shared" si="289"/>
        <v>0</v>
      </c>
      <c r="CG75">
        <f t="shared" si="290"/>
        <v>1487.2966032752929</v>
      </c>
      <c r="CH75">
        <f t="shared" si="291"/>
        <v>0</v>
      </c>
      <c r="CI75" t="e">
        <f t="shared" si="292"/>
        <v>#DIV/0!</v>
      </c>
      <c r="CJ75" t="e">
        <f t="shared" si="293"/>
        <v>#DIV/0!</v>
      </c>
    </row>
    <row r="76" spans="1:88" x14ac:dyDescent="0.35">
      <c r="A76" t="s">
        <v>187</v>
      </c>
      <c r="B76" s="1">
        <v>74</v>
      </c>
      <c r="C76" s="1" t="s">
        <v>164</v>
      </c>
      <c r="D76" s="1" t="s">
        <v>0</v>
      </c>
      <c r="E76" s="1">
        <v>0</v>
      </c>
      <c r="F76" s="1" t="s">
        <v>91</v>
      </c>
      <c r="G76" s="1" t="s">
        <v>0</v>
      </c>
      <c r="H76" s="1">
        <v>19079.000025706366</v>
      </c>
      <c r="I76" s="1">
        <v>0</v>
      </c>
      <c r="J76">
        <f t="shared" si="252"/>
        <v>35.251326434153086</v>
      </c>
      <c r="K76">
        <f t="shared" si="253"/>
        <v>0.40115829772471895</v>
      </c>
      <c r="L76">
        <f t="shared" si="254"/>
        <v>517.47181564189771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t="e">
        <f t="shared" si="255"/>
        <v>#DIV/0!</v>
      </c>
      <c r="U76" t="e">
        <f t="shared" si="256"/>
        <v>#DIV/0!</v>
      </c>
      <c r="V76" t="e">
        <f t="shared" si="257"/>
        <v>#DIV/0!</v>
      </c>
      <c r="W76" s="1">
        <v>-1</v>
      </c>
      <c r="X76" s="1">
        <v>0.87</v>
      </c>
      <c r="Y76" s="1">
        <v>0.92</v>
      </c>
      <c r="Z76" s="1">
        <v>10.168266296386719</v>
      </c>
      <c r="AA76">
        <f t="shared" si="258"/>
        <v>0.87508413314819333</v>
      </c>
      <c r="AB76">
        <f t="shared" si="259"/>
        <v>2.4369986970879894E-2</v>
      </c>
      <c r="AC76" t="e">
        <f t="shared" si="260"/>
        <v>#DIV/0!</v>
      </c>
      <c r="AD76" t="e">
        <f t="shared" si="261"/>
        <v>#DIV/0!</v>
      </c>
      <c r="AE76" t="e">
        <f t="shared" si="262"/>
        <v>#DIV/0!</v>
      </c>
      <c r="AF76" s="1">
        <v>0</v>
      </c>
      <c r="AG76" s="1">
        <v>0.5</v>
      </c>
      <c r="AH76" t="e">
        <f t="shared" si="263"/>
        <v>#DIV/0!</v>
      </c>
      <c r="AI76">
        <f t="shared" si="264"/>
        <v>4.4781997311438708</v>
      </c>
      <c r="AJ76">
        <f t="shared" si="265"/>
        <v>1.1159291450322071</v>
      </c>
      <c r="AK76">
        <f t="shared" si="266"/>
        <v>27.818639755249023</v>
      </c>
      <c r="AL76" s="1">
        <v>2</v>
      </c>
      <c r="AM76">
        <f t="shared" si="267"/>
        <v>4.644859790802002</v>
      </c>
      <c r="AN76" s="1">
        <v>1</v>
      </c>
      <c r="AO76">
        <f t="shared" si="268"/>
        <v>9.2897195816040039</v>
      </c>
      <c r="AP76" s="1">
        <v>28.877532958984375</v>
      </c>
      <c r="AQ76" s="1">
        <v>27.818639755249023</v>
      </c>
      <c r="AR76" s="1">
        <v>27.93901252746582</v>
      </c>
      <c r="AS76" s="1">
        <v>699.80657958984375</v>
      </c>
      <c r="AT76" s="1">
        <v>674.305419921875</v>
      </c>
      <c r="AU76" s="1">
        <v>23.745380401611328</v>
      </c>
      <c r="AV76" s="1">
        <v>26.649822235107422</v>
      </c>
      <c r="AW76" s="1">
        <v>58.881637573242188</v>
      </c>
      <c r="AX76" s="1">
        <v>66.0841064453125</v>
      </c>
      <c r="AY76" s="1">
        <v>300.15106201171875</v>
      </c>
      <c r="AZ76" s="1">
        <v>1699.882080078125</v>
      </c>
      <c r="BA76" s="1">
        <v>2077.47705078125</v>
      </c>
      <c r="BB76" s="1">
        <v>99.024055480957031</v>
      </c>
      <c r="BC76" s="1">
        <v>4.85321044921875</v>
      </c>
      <c r="BD76" s="1">
        <v>-0.35723429918289185</v>
      </c>
      <c r="BE76" s="1">
        <v>1</v>
      </c>
      <c r="BF76" s="1">
        <v>-1.355140209197998</v>
      </c>
      <c r="BG76" s="1">
        <v>7.355140209197998</v>
      </c>
      <c r="BH76" s="1">
        <v>1</v>
      </c>
      <c r="BI76" s="1">
        <v>0</v>
      </c>
      <c r="BJ76" s="1">
        <v>0.15999999642372131</v>
      </c>
      <c r="BK76" s="1">
        <v>111115</v>
      </c>
      <c r="BL76">
        <f t="shared" si="269"/>
        <v>1.5007553100585938</v>
      </c>
      <c r="BM76">
        <f t="shared" si="270"/>
        <v>4.4781997311438707E-3</v>
      </c>
      <c r="BN76">
        <f t="shared" si="271"/>
        <v>300.968639755249</v>
      </c>
      <c r="BO76">
        <f t="shared" si="272"/>
        <v>302.02753295898435</v>
      </c>
      <c r="BP76">
        <f t="shared" si="273"/>
        <v>271.98112673324795</v>
      </c>
      <c r="BQ76">
        <f t="shared" si="274"/>
        <v>0.34730653641358433</v>
      </c>
      <c r="BR76">
        <f t="shared" si="275"/>
        <v>3.7549026205991267</v>
      </c>
      <c r="BS76">
        <f t="shared" si="276"/>
        <v>37.919095540590327</v>
      </c>
      <c r="BT76">
        <f t="shared" si="277"/>
        <v>11.269273305482905</v>
      </c>
      <c r="BU76">
        <f t="shared" si="278"/>
        <v>28.348086357116699</v>
      </c>
      <c r="BV76">
        <f t="shared" si="279"/>
        <v>3.8725305289585461</v>
      </c>
      <c r="BW76">
        <f t="shared" si="280"/>
        <v>0.38455216752296867</v>
      </c>
      <c r="BX76">
        <f t="shared" si="281"/>
        <v>2.6389734755669196</v>
      </c>
      <c r="BY76">
        <f t="shared" si="282"/>
        <v>1.2335570533916265</v>
      </c>
      <c r="BZ76">
        <f t="shared" si="283"/>
        <v>0.24178386294305668</v>
      </c>
      <c r="CA76">
        <f t="shared" si="284"/>
        <v>51.242157781954852</v>
      </c>
      <c r="CB76">
        <f t="shared" si="285"/>
        <v>0.76741458744592617</v>
      </c>
      <c r="CC76">
        <f t="shared" si="286"/>
        <v>70.560548789024736</v>
      </c>
      <c r="CD76">
        <f t="shared" si="287"/>
        <v>669.18262904879577</v>
      </c>
      <c r="CE76">
        <f t="shared" si="288"/>
        <v>3.7170016536001896E-2</v>
      </c>
      <c r="CF76">
        <f t="shared" si="289"/>
        <v>0</v>
      </c>
      <c r="CG76">
        <f t="shared" si="290"/>
        <v>1487.5398364993139</v>
      </c>
      <c r="CH76">
        <f t="shared" si="291"/>
        <v>0</v>
      </c>
      <c r="CI76" t="e">
        <f t="shared" si="292"/>
        <v>#DIV/0!</v>
      </c>
      <c r="CJ76" t="e">
        <f t="shared" si="293"/>
        <v>#DIV/0!</v>
      </c>
    </row>
    <row r="77" spans="1:88" x14ac:dyDescent="0.35">
      <c r="A77" t="s">
        <v>187</v>
      </c>
      <c r="B77" s="1">
        <v>75</v>
      </c>
      <c r="C77" s="1" t="s">
        <v>165</v>
      </c>
      <c r="D77" s="1" t="s">
        <v>0</v>
      </c>
      <c r="E77" s="1">
        <v>0</v>
      </c>
      <c r="F77" s="1" t="s">
        <v>91</v>
      </c>
      <c r="G77" s="1" t="s">
        <v>0</v>
      </c>
      <c r="H77" s="1">
        <v>19233.00002556853</v>
      </c>
      <c r="I77" s="1">
        <v>0</v>
      </c>
      <c r="J77">
        <f t="shared" si="252"/>
        <v>47.168379861664064</v>
      </c>
      <c r="K77">
        <f t="shared" si="253"/>
        <v>0.41577523090626484</v>
      </c>
      <c r="L77">
        <f t="shared" si="254"/>
        <v>761.78104174409373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t="e">
        <f t="shared" si="255"/>
        <v>#DIV/0!</v>
      </c>
      <c r="U77" t="e">
        <f t="shared" si="256"/>
        <v>#DIV/0!</v>
      </c>
      <c r="V77" t="e">
        <f t="shared" si="257"/>
        <v>#DIV/0!</v>
      </c>
      <c r="W77" s="1">
        <v>-1</v>
      </c>
      <c r="X77" s="1">
        <v>0.87</v>
      </c>
      <c r="Y77" s="1">
        <v>0.92</v>
      </c>
      <c r="Z77" s="1">
        <v>10.168266296386719</v>
      </c>
      <c r="AA77">
        <f t="shared" si="258"/>
        <v>0.87508413314819333</v>
      </c>
      <c r="AB77">
        <f t="shared" si="259"/>
        <v>3.2395951310955122E-2</v>
      </c>
      <c r="AC77" t="e">
        <f t="shared" si="260"/>
        <v>#DIV/0!</v>
      </c>
      <c r="AD77" t="e">
        <f t="shared" si="261"/>
        <v>#DIV/0!</v>
      </c>
      <c r="AE77" t="e">
        <f t="shared" si="262"/>
        <v>#DIV/0!</v>
      </c>
      <c r="AF77" s="1">
        <v>0</v>
      </c>
      <c r="AG77" s="1">
        <v>0.5</v>
      </c>
      <c r="AH77" t="e">
        <f t="shared" si="263"/>
        <v>#DIV/0!</v>
      </c>
      <c r="AI77">
        <f t="shared" si="264"/>
        <v>4.5260932355838266</v>
      </c>
      <c r="AJ77">
        <f t="shared" si="265"/>
        <v>1.0897328584250605</v>
      </c>
      <c r="AK77">
        <f t="shared" si="266"/>
        <v>27.805273056030273</v>
      </c>
      <c r="AL77" s="1">
        <v>2</v>
      </c>
      <c r="AM77">
        <f t="shared" si="267"/>
        <v>4.644859790802002</v>
      </c>
      <c r="AN77" s="1">
        <v>1</v>
      </c>
      <c r="AO77">
        <f t="shared" si="268"/>
        <v>9.2897195816040039</v>
      </c>
      <c r="AP77" s="1">
        <v>28.985170364379883</v>
      </c>
      <c r="AQ77" s="1">
        <v>27.805273056030273</v>
      </c>
      <c r="AR77" s="1">
        <v>27.935667037963867</v>
      </c>
      <c r="AS77" s="1">
        <v>1000.2177124023438</v>
      </c>
      <c r="AT77" s="1">
        <v>965.8743896484375</v>
      </c>
      <c r="AU77" s="1">
        <v>23.950077056884766</v>
      </c>
      <c r="AV77" s="1">
        <v>26.884923934936523</v>
      </c>
      <c r="AW77" s="1">
        <v>59.019496917724609</v>
      </c>
      <c r="AX77" s="1">
        <v>66.251541137695313</v>
      </c>
      <c r="AY77" s="1">
        <v>300.14578247070313</v>
      </c>
      <c r="AZ77" s="1">
        <v>1699.1099853515625</v>
      </c>
      <c r="BA77" s="1">
        <v>2327.840576171875</v>
      </c>
      <c r="BB77" s="1">
        <v>99.0235595703125</v>
      </c>
      <c r="BC77" s="1">
        <v>4.8158721923828125</v>
      </c>
      <c r="BD77" s="1">
        <v>-0.36539041996002197</v>
      </c>
      <c r="BE77" s="1">
        <v>1</v>
      </c>
      <c r="BF77" s="1">
        <v>-1.355140209197998</v>
      </c>
      <c r="BG77" s="1">
        <v>7.355140209197998</v>
      </c>
      <c r="BH77" s="1">
        <v>1</v>
      </c>
      <c r="BI77" s="1">
        <v>0</v>
      </c>
      <c r="BJ77" s="1">
        <v>0.15999999642372131</v>
      </c>
      <c r="BK77" s="1">
        <v>111115</v>
      </c>
      <c r="BL77">
        <f t="shared" si="269"/>
        <v>1.5007289123535155</v>
      </c>
      <c r="BM77">
        <f t="shared" si="270"/>
        <v>4.5260932355838269E-3</v>
      </c>
      <c r="BN77">
        <f t="shared" si="271"/>
        <v>300.95527305603025</v>
      </c>
      <c r="BO77">
        <f t="shared" si="272"/>
        <v>302.13517036437986</v>
      </c>
      <c r="BP77">
        <f t="shared" si="273"/>
        <v>271.85759157975917</v>
      </c>
      <c r="BQ77">
        <f t="shared" si="274"/>
        <v>0.34411488370211601</v>
      </c>
      <c r="BR77">
        <f t="shared" si="275"/>
        <v>3.7519737252395675</v>
      </c>
      <c r="BS77">
        <f t="shared" si="276"/>
        <v>37.889707676842775</v>
      </c>
      <c r="BT77">
        <f t="shared" si="277"/>
        <v>11.004783741906252</v>
      </c>
      <c r="BU77">
        <f t="shared" si="278"/>
        <v>28.395221710205078</v>
      </c>
      <c r="BV77">
        <f t="shared" si="279"/>
        <v>3.8831567881206621</v>
      </c>
      <c r="BW77">
        <f t="shared" si="280"/>
        <v>0.39796376987572252</v>
      </c>
      <c r="BX77">
        <f t="shared" si="281"/>
        <v>2.662240866814507</v>
      </c>
      <c r="BY77">
        <f t="shared" si="282"/>
        <v>1.2209159213061551</v>
      </c>
      <c r="BZ77">
        <f t="shared" si="283"/>
        <v>0.25026854214928401</v>
      </c>
      <c r="CA77">
        <f t="shared" si="284"/>
        <v>75.434270366680991</v>
      </c>
      <c r="CB77">
        <f t="shared" si="285"/>
        <v>0.78869576614550219</v>
      </c>
      <c r="CC77">
        <f t="shared" si="286"/>
        <v>71.269470641942505</v>
      </c>
      <c r="CD77">
        <f t="shared" si="287"/>
        <v>959.0197895441089</v>
      </c>
      <c r="CE77">
        <f t="shared" si="288"/>
        <v>3.5053139678972639E-2</v>
      </c>
      <c r="CF77">
        <f t="shared" si="289"/>
        <v>0</v>
      </c>
      <c r="CG77">
        <f t="shared" si="290"/>
        <v>1486.8641886548116</v>
      </c>
      <c r="CH77">
        <f t="shared" si="291"/>
        <v>0</v>
      </c>
      <c r="CI77" t="e">
        <f t="shared" si="292"/>
        <v>#DIV/0!</v>
      </c>
      <c r="CJ77" t="e">
        <f t="shared" si="293"/>
        <v>#DIV/0!</v>
      </c>
    </row>
    <row r="78" spans="1:88" x14ac:dyDescent="0.35">
      <c r="A78" t="s">
        <v>187</v>
      </c>
      <c r="B78" s="1">
        <v>76</v>
      </c>
      <c r="C78" s="1" t="s">
        <v>166</v>
      </c>
      <c r="D78" s="1" t="s">
        <v>0</v>
      </c>
      <c r="E78" s="1">
        <v>0</v>
      </c>
      <c r="F78" s="1" t="s">
        <v>91</v>
      </c>
      <c r="G78" s="1" t="s">
        <v>0</v>
      </c>
      <c r="H78" s="1">
        <v>19388.500025465153</v>
      </c>
      <c r="I78" s="1">
        <v>0</v>
      </c>
      <c r="J78">
        <f t="shared" si="252"/>
        <v>55.27527400753052</v>
      </c>
      <c r="K78">
        <f t="shared" si="253"/>
        <v>0.43712474724050898</v>
      </c>
      <c r="L78">
        <f t="shared" si="254"/>
        <v>1028.652260799689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t="e">
        <f t="shared" si="255"/>
        <v>#DIV/0!</v>
      </c>
      <c r="U78" t="e">
        <f t="shared" si="256"/>
        <v>#DIV/0!</v>
      </c>
      <c r="V78" t="e">
        <f t="shared" si="257"/>
        <v>#DIV/0!</v>
      </c>
      <c r="W78" s="1">
        <v>-1</v>
      </c>
      <c r="X78" s="1">
        <v>0.87</v>
      </c>
      <c r="Y78" s="1">
        <v>0.92</v>
      </c>
      <c r="Z78" s="1">
        <v>10.168266296386719</v>
      </c>
      <c r="AA78">
        <f t="shared" si="258"/>
        <v>0.87508413314819333</v>
      </c>
      <c r="AB78">
        <f t="shared" si="259"/>
        <v>3.7814330270015954E-2</v>
      </c>
      <c r="AC78" t="e">
        <f t="shared" si="260"/>
        <v>#DIV/0!</v>
      </c>
      <c r="AD78" t="e">
        <f t="shared" si="261"/>
        <v>#DIV/0!</v>
      </c>
      <c r="AE78" t="e">
        <f t="shared" si="262"/>
        <v>#DIV/0!</v>
      </c>
      <c r="AF78" s="1">
        <v>0</v>
      </c>
      <c r="AG78" s="1">
        <v>0.5</v>
      </c>
      <c r="AH78" t="e">
        <f t="shared" si="263"/>
        <v>#DIV/0!</v>
      </c>
      <c r="AI78">
        <f t="shared" si="264"/>
        <v>4.6197323051862771</v>
      </c>
      <c r="AJ78">
        <f t="shared" si="265"/>
        <v>1.0600989498116933</v>
      </c>
      <c r="AK78">
        <f t="shared" si="266"/>
        <v>27.805967330932617</v>
      </c>
      <c r="AL78" s="1">
        <v>2</v>
      </c>
      <c r="AM78">
        <f t="shared" si="267"/>
        <v>4.644859790802002</v>
      </c>
      <c r="AN78" s="1">
        <v>1</v>
      </c>
      <c r="AO78">
        <f t="shared" si="268"/>
        <v>9.2897195816040039</v>
      </c>
      <c r="AP78" s="1">
        <v>29.119846343994141</v>
      </c>
      <c r="AQ78" s="1">
        <v>27.805967330932617</v>
      </c>
      <c r="AR78" s="1">
        <v>27.935356140136719</v>
      </c>
      <c r="AS78" s="1">
        <v>1299.9561767578125</v>
      </c>
      <c r="AT78" s="1">
        <v>1259.2501220703125</v>
      </c>
      <c r="AU78" s="1">
        <v>24.191675186157227</v>
      </c>
      <c r="AV78" s="1">
        <v>27.186120986938477</v>
      </c>
      <c r="AW78" s="1">
        <v>59.149707794189453</v>
      </c>
      <c r="AX78" s="1">
        <v>66.472442626953125</v>
      </c>
      <c r="AY78" s="1">
        <v>300.1650390625</v>
      </c>
      <c r="AZ78" s="1">
        <v>1700.6361083984375</v>
      </c>
      <c r="BA78" s="1">
        <v>2194.777587890625</v>
      </c>
      <c r="BB78" s="1">
        <v>99.022102355957031</v>
      </c>
      <c r="BC78" s="1">
        <v>4.3222379684448242</v>
      </c>
      <c r="BD78" s="1">
        <v>-0.37649396061897278</v>
      </c>
      <c r="BE78" s="1">
        <v>1</v>
      </c>
      <c r="BF78" s="1">
        <v>-1.355140209197998</v>
      </c>
      <c r="BG78" s="1">
        <v>7.355140209197998</v>
      </c>
      <c r="BH78" s="1">
        <v>1</v>
      </c>
      <c r="BI78" s="1">
        <v>0</v>
      </c>
      <c r="BJ78" s="1">
        <v>0.15999999642372131</v>
      </c>
      <c r="BK78" s="1">
        <v>111115</v>
      </c>
      <c r="BL78">
        <f t="shared" si="269"/>
        <v>1.5008251953125</v>
      </c>
      <c r="BM78">
        <f t="shared" si="270"/>
        <v>4.6197323051862769E-3</v>
      </c>
      <c r="BN78">
        <f t="shared" si="271"/>
        <v>300.95596733093259</v>
      </c>
      <c r="BO78">
        <f t="shared" si="272"/>
        <v>302.26984634399412</v>
      </c>
      <c r="BP78">
        <f t="shared" si="273"/>
        <v>272.10177126180133</v>
      </c>
      <c r="BQ78">
        <f t="shared" si="274"/>
        <v>0.33496574865568157</v>
      </c>
      <c r="BR78">
        <f t="shared" si="275"/>
        <v>3.7521258048417465</v>
      </c>
      <c r="BS78">
        <f t="shared" si="276"/>
        <v>37.89180107844907</v>
      </c>
      <c r="BT78">
        <f t="shared" si="277"/>
        <v>10.705680091510594</v>
      </c>
      <c r="BU78">
        <f t="shared" si="278"/>
        <v>28.462906837463379</v>
      </c>
      <c r="BV78">
        <f t="shared" si="279"/>
        <v>3.8984602980222065</v>
      </c>
      <c r="BW78">
        <f t="shared" si="280"/>
        <v>0.41748034478169249</v>
      </c>
      <c r="BX78">
        <f t="shared" si="281"/>
        <v>2.6920268550300532</v>
      </c>
      <c r="BY78">
        <f t="shared" si="282"/>
        <v>1.2064334429921533</v>
      </c>
      <c r="BZ78">
        <f t="shared" si="283"/>
        <v>0.26262178646612666</v>
      </c>
      <c r="CA78">
        <f t="shared" si="284"/>
        <v>101.85930945759341</v>
      </c>
      <c r="CB78">
        <f t="shared" si="285"/>
        <v>0.81687684024878127</v>
      </c>
      <c r="CC78">
        <f t="shared" si="286"/>
        <v>72.108866284939836</v>
      </c>
      <c r="CD78">
        <f t="shared" si="287"/>
        <v>1251.2174124438632</v>
      </c>
      <c r="CE78">
        <f t="shared" si="288"/>
        <v>3.1855673543475856E-2</v>
      </c>
      <c r="CF78">
        <f t="shared" si="289"/>
        <v>0</v>
      </c>
      <c r="CG78">
        <f t="shared" si="290"/>
        <v>1488.1996747183637</v>
      </c>
      <c r="CH78">
        <f t="shared" si="291"/>
        <v>0</v>
      </c>
      <c r="CI78" t="e">
        <f t="shared" si="292"/>
        <v>#DIV/0!</v>
      </c>
      <c r="CJ78" t="e">
        <f t="shared" si="293"/>
        <v>#DIV/0!</v>
      </c>
    </row>
    <row r="79" spans="1:88" x14ac:dyDescent="0.35">
      <c r="A79" t="s">
        <v>187</v>
      </c>
      <c r="B79" s="1">
        <v>77</v>
      </c>
      <c r="C79" s="1" t="s">
        <v>167</v>
      </c>
      <c r="D79" s="1" t="s">
        <v>0</v>
      </c>
      <c r="E79" s="1">
        <v>0</v>
      </c>
      <c r="F79" s="1" t="s">
        <v>91</v>
      </c>
      <c r="G79" s="1" t="s">
        <v>0</v>
      </c>
      <c r="H79" s="1">
        <v>19616.000025361776</v>
      </c>
      <c r="I79" s="1">
        <v>0</v>
      </c>
      <c r="J79">
        <f t="shared" si="252"/>
        <v>66.427014883658444</v>
      </c>
      <c r="K79">
        <f t="shared" si="253"/>
        <v>0.42349301589720223</v>
      </c>
      <c r="L79">
        <f t="shared" si="254"/>
        <v>1363.9093200497327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t="e">
        <f t="shared" si="255"/>
        <v>#DIV/0!</v>
      </c>
      <c r="U79" t="e">
        <f t="shared" si="256"/>
        <v>#DIV/0!</v>
      </c>
      <c r="V79" t="e">
        <f t="shared" si="257"/>
        <v>#DIV/0!</v>
      </c>
      <c r="W79" s="1">
        <v>-1</v>
      </c>
      <c r="X79" s="1">
        <v>0.87</v>
      </c>
      <c r="Y79" s="1">
        <v>0.92</v>
      </c>
      <c r="Z79" s="1">
        <v>10.168266296386719</v>
      </c>
      <c r="AA79">
        <f t="shared" si="258"/>
        <v>0.87508413314819333</v>
      </c>
      <c r="AB79">
        <f t="shared" si="259"/>
        <v>4.532800191965021E-2</v>
      </c>
      <c r="AC79" t="e">
        <f t="shared" si="260"/>
        <v>#DIV/0!</v>
      </c>
      <c r="AD79" t="e">
        <f t="shared" si="261"/>
        <v>#DIV/0!</v>
      </c>
      <c r="AE79" t="e">
        <f t="shared" si="262"/>
        <v>#DIV/0!</v>
      </c>
      <c r="AF79" s="1">
        <v>0</v>
      </c>
      <c r="AG79" s="1">
        <v>0.5</v>
      </c>
      <c r="AH79" t="e">
        <f t="shared" si="263"/>
        <v>#DIV/0!</v>
      </c>
      <c r="AI79">
        <f t="shared" si="264"/>
        <v>4.4125339217916482</v>
      </c>
      <c r="AJ79">
        <f t="shared" si="265"/>
        <v>1.0434741697113998</v>
      </c>
      <c r="AK79">
        <f t="shared" si="266"/>
        <v>27.829402923583984</v>
      </c>
      <c r="AL79" s="1">
        <v>2</v>
      </c>
      <c r="AM79">
        <f t="shared" si="267"/>
        <v>4.644859790802002</v>
      </c>
      <c r="AN79" s="1">
        <v>1</v>
      </c>
      <c r="AO79">
        <f t="shared" si="268"/>
        <v>9.2897195816040039</v>
      </c>
      <c r="AP79" s="1">
        <v>29.195407867431641</v>
      </c>
      <c r="AQ79" s="1">
        <v>27.829402923583984</v>
      </c>
      <c r="AR79" s="1">
        <v>27.934440612792969</v>
      </c>
      <c r="AS79" s="1">
        <v>1699.89599609375</v>
      </c>
      <c r="AT79" s="1">
        <v>1650.7835693359375</v>
      </c>
      <c r="AU79" s="1">
        <v>24.547998428344727</v>
      </c>
      <c r="AV79" s="1">
        <v>27.407413482666016</v>
      </c>
      <c r="AW79" s="1">
        <v>59.756381988525391</v>
      </c>
      <c r="AX79" s="1">
        <v>66.718406677246094</v>
      </c>
      <c r="AY79" s="1">
        <v>300.17312622070313</v>
      </c>
      <c r="AZ79" s="1">
        <v>1699.877197265625</v>
      </c>
      <c r="BA79" s="1">
        <v>2231.773193359375</v>
      </c>
      <c r="BB79" s="1">
        <v>99.016578674316406</v>
      </c>
      <c r="BC79" s="1">
        <v>2.666921854019165</v>
      </c>
      <c r="BD79" s="1">
        <v>-0.38665267825126648</v>
      </c>
      <c r="BE79" s="1">
        <v>0.75</v>
      </c>
      <c r="BF79" s="1">
        <v>-1.355140209197998</v>
      </c>
      <c r="BG79" s="1">
        <v>7.355140209197998</v>
      </c>
      <c r="BH79" s="1">
        <v>1</v>
      </c>
      <c r="BI79" s="1">
        <v>0</v>
      </c>
      <c r="BJ79" s="1">
        <v>0.15999999642372131</v>
      </c>
      <c r="BK79" s="1">
        <v>111115</v>
      </c>
      <c r="BL79">
        <f t="shared" si="269"/>
        <v>1.5008656311035153</v>
      </c>
      <c r="BM79">
        <f t="shared" si="270"/>
        <v>4.412533921791648E-3</v>
      </c>
      <c r="BN79">
        <f t="shared" si="271"/>
        <v>300.97940292358396</v>
      </c>
      <c r="BO79">
        <f t="shared" si="272"/>
        <v>302.34540786743162</v>
      </c>
      <c r="BP79">
        <f t="shared" si="273"/>
        <v>271.98034548326541</v>
      </c>
      <c r="BQ79">
        <f t="shared" si="274"/>
        <v>0.37344707145835693</v>
      </c>
      <c r="BR79">
        <f t="shared" si="275"/>
        <v>3.7572624830773198</v>
      </c>
      <c r="BS79">
        <f t="shared" si="276"/>
        <v>37.945791839926542</v>
      </c>
      <c r="BT79">
        <f t="shared" si="277"/>
        <v>10.538378357260527</v>
      </c>
      <c r="BU79">
        <f t="shared" si="278"/>
        <v>28.512405395507813</v>
      </c>
      <c r="BV79">
        <f t="shared" si="279"/>
        <v>3.9096851274829332</v>
      </c>
      <c r="BW79">
        <f t="shared" si="280"/>
        <v>0.40502885352935231</v>
      </c>
      <c r="BX79">
        <f t="shared" si="281"/>
        <v>2.71378831336592</v>
      </c>
      <c r="BY79">
        <f t="shared" si="282"/>
        <v>1.1958968141170132</v>
      </c>
      <c r="BZ79">
        <f t="shared" si="283"/>
        <v>0.25473960240275845</v>
      </c>
      <c r="CA79">
        <f t="shared" si="284"/>
        <v>135.04963449333778</v>
      </c>
      <c r="CB79">
        <f t="shared" si="285"/>
        <v>0.82621934539752784</v>
      </c>
      <c r="CC79">
        <f t="shared" si="286"/>
        <v>72.541413021866092</v>
      </c>
      <c r="CD79">
        <f t="shared" si="287"/>
        <v>1641.130267177009</v>
      </c>
      <c r="CE79">
        <f t="shared" si="288"/>
        <v>2.9362139123629831E-2</v>
      </c>
      <c r="CF79">
        <f t="shared" si="289"/>
        <v>0</v>
      </c>
      <c r="CG79">
        <f t="shared" si="290"/>
        <v>1487.5355636275699</v>
      </c>
      <c r="CH79">
        <f t="shared" si="291"/>
        <v>0</v>
      </c>
      <c r="CI79" t="e">
        <f t="shared" si="292"/>
        <v>#DIV/0!</v>
      </c>
      <c r="CJ79" t="e">
        <f t="shared" si="293"/>
        <v>#DIV/0!</v>
      </c>
    </row>
    <row r="80" spans="1:88" x14ac:dyDescent="0.35">
      <c r="A80" t="s">
        <v>187</v>
      </c>
      <c r="B80" s="1">
        <v>78</v>
      </c>
      <c r="C80" s="1" t="s">
        <v>168</v>
      </c>
      <c r="D80" s="1" t="s">
        <v>0</v>
      </c>
      <c r="E80" s="1">
        <v>0</v>
      </c>
      <c r="F80" s="1" t="s">
        <v>91</v>
      </c>
      <c r="G80" s="1" t="s">
        <v>0</v>
      </c>
      <c r="H80" s="1">
        <v>19847.500025051646</v>
      </c>
      <c r="I80" s="1">
        <v>0</v>
      </c>
      <c r="J80">
        <f t="shared" si="252"/>
        <v>79.454439513914949</v>
      </c>
      <c r="K80">
        <f t="shared" si="253"/>
        <v>0.31724367930520381</v>
      </c>
      <c r="L80">
        <f t="shared" si="254"/>
        <v>1498.1672469101604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t="e">
        <f t="shared" si="255"/>
        <v>#DIV/0!</v>
      </c>
      <c r="U80" t="e">
        <f t="shared" si="256"/>
        <v>#DIV/0!</v>
      </c>
      <c r="V80" t="e">
        <f t="shared" si="257"/>
        <v>#DIV/0!</v>
      </c>
      <c r="W80" s="1">
        <v>-1</v>
      </c>
      <c r="X80" s="1">
        <v>0.87</v>
      </c>
      <c r="Y80" s="1">
        <v>0.92</v>
      </c>
      <c r="Z80" s="1">
        <v>10.168266296386719</v>
      </c>
      <c r="AA80">
        <f t="shared" si="258"/>
        <v>0.87508413314819333</v>
      </c>
      <c r="AB80">
        <f t="shared" si="259"/>
        <v>5.408523568673524E-2</v>
      </c>
      <c r="AC80" t="e">
        <f t="shared" si="260"/>
        <v>#DIV/0!</v>
      </c>
      <c r="AD80" t="e">
        <f t="shared" si="261"/>
        <v>#DIV/0!</v>
      </c>
      <c r="AE80" t="e">
        <f t="shared" si="262"/>
        <v>#DIV/0!</v>
      </c>
      <c r="AF80" s="1">
        <v>0</v>
      </c>
      <c r="AG80" s="1">
        <v>0.5</v>
      </c>
      <c r="AH80" t="e">
        <f t="shared" si="263"/>
        <v>#DIV/0!</v>
      </c>
      <c r="AI80">
        <f t="shared" si="264"/>
        <v>3.5893943966700128</v>
      </c>
      <c r="AJ80">
        <f t="shared" si="265"/>
        <v>1.1211239820654555</v>
      </c>
      <c r="AK80">
        <f t="shared" si="266"/>
        <v>27.857114791870117</v>
      </c>
      <c r="AL80" s="1">
        <v>2</v>
      </c>
      <c r="AM80">
        <f t="shared" si="267"/>
        <v>4.644859790802002</v>
      </c>
      <c r="AN80" s="1">
        <v>1</v>
      </c>
      <c r="AO80">
        <f t="shared" si="268"/>
        <v>9.2897195816040039</v>
      </c>
      <c r="AP80" s="1">
        <v>28.946432113647461</v>
      </c>
      <c r="AQ80" s="1">
        <v>27.857114791870117</v>
      </c>
      <c r="AR80" s="1">
        <v>27.933834075927734</v>
      </c>
      <c r="AS80" s="1">
        <v>2000.2523193359375</v>
      </c>
      <c r="AT80" s="1">
        <v>1942.663818359375</v>
      </c>
      <c r="AU80" s="1">
        <v>24.355928421020508</v>
      </c>
      <c r="AV80" s="1">
        <v>26.683801651000977</v>
      </c>
      <c r="AW80" s="1">
        <v>60.153594970703125</v>
      </c>
      <c r="AX80" s="1">
        <v>65.907028198242188</v>
      </c>
      <c r="AY80" s="1">
        <v>300.1551513671875</v>
      </c>
      <c r="AZ80" s="1">
        <v>1699.892578125</v>
      </c>
      <c r="BA80" s="1">
        <v>1403.5391845703125</v>
      </c>
      <c r="BB80" s="1">
        <v>99.019638061523438</v>
      </c>
      <c r="BC80" s="1">
        <v>1.8137235641479492</v>
      </c>
      <c r="BD80" s="1">
        <v>-0.37774384021759033</v>
      </c>
      <c r="BE80" s="1">
        <v>0.5</v>
      </c>
      <c r="BF80" s="1">
        <v>-1.355140209197998</v>
      </c>
      <c r="BG80" s="1">
        <v>7.355140209197998</v>
      </c>
      <c r="BH80" s="1">
        <v>1</v>
      </c>
      <c r="BI80" s="1">
        <v>0</v>
      </c>
      <c r="BJ80" s="1">
        <v>0.15999999642372131</v>
      </c>
      <c r="BK80" s="1">
        <v>111115</v>
      </c>
      <c r="BL80">
        <f t="shared" si="269"/>
        <v>1.5007757568359372</v>
      </c>
      <c r="BM80">
        <f t="shared" si="270"/>
        <v>3.5893943966700129E-3</v>
      </c>
      <c r="BN80">
        <f t="shared" si="271"/>
        <v>301.00711479187009</v>
      </c>
      <c r="BO80">
        <f t="shared" si="272"/>
        <v>302.09643211364744</v>
      </c>
      <c r="BP80">
        <f t="shared" si="273"/>
        <v>271.9828064207104</v>
      </c>
      <c r="BQ80">
        <f t="shared" si="274"/>
        <v>0.50524226504759362</v>
      </c>
      <c r="BR80">
        <f t="shared" si="275"/>
        <v>3.7633443636530539</v>
      </c>
      <c r="BS80">
        <f t="shared" si="276"/>
        <v>38.006040390844404</v>
      </c>
      <c r="BT80">
        <f t="shared" si="277"/>
        <v>11.322238739843428</v>
      </c>
      <c r="BU80">
        <f t="shared" si="278"/>
        <v>28.401773452758789</v>
      </c>
      <c r="BV80">
        <f t="shared" si="279"/>
        <v>3.8846358334854254</v>
      </c>
      <c r="BW80">
        <f t="shared" si="280"/>
        <v>0.30676757470005533</v>
      </c>
      <c r="BX80">
        <f t="shared" si="281"/>
        <v>2.6422203815875984</v>
      </c>
      <c r="BY80">
        <f t="shared" si="282"/>
        <v>1.242415451897827</v>
      </c>
      <c r="BZ80">
        <f t="shared" si="283"/>
        <v>0.19264420669773777</v>
      </c>
      <c r="CA80">
        <f t="shared" si="284"/>
        <v>148.34797854467311</v>
      </c>
      <c r="CB80">
        <f t="shared" si="285"/>
        <v>0.77119223241383972</v>
      </c>
      <c r="CC80">
        <f t="shared" si="286"/>
        <v>70.230223312226968</v>
      </c>
      <c r="CD80">
        <f t="shared" si="287"/>
        <v>1931.1173456804586</v>
      </c>
      <c r="CE80">
        <f t="shared" si="288"/>
        <v>2.8895722171890299E-2</v>
      </c>
      <c r="CF80">
        <f t="shared" si="289"/>
        <v>0</v>
      </c>
      <c r="CG80">
        <f t="shared" si="290"/>
        <v>1487.5490231735632</v>
      </c>
      <c r="CH80">
        <f t="shared" si="291"/>
        <v>0</v>
      </c>
      <c r="CI80" t="e">
        <f t="shared" si="292"/>
        <v>#DIV/0!</v>
      </c>
      <c r="CJ80" t="e">
        <f t="shared" si="293"/>
        <v>#DIV/0!</v>
      </c>
    </row>
    <row r="81" spans="1:88" x14ac:dyDescent="0.35">
      <c r="A81" t="s">
        <v>188</v>
      </c>
      <c r="B81" s="1">
        <v>79</v>
      </c>
      <c r="C81" s="1" t="s">
        <v>169</v>
      </c>
      <c r="D81" s="1" t="s">
        <v>0</v>
      </c>
      <c r="E81" s="1">
        <v>0</v>
      </c>
      <c r="F81" s="1" t="s">
        <v>91</v>
      </c>
      <c r="G81" s="1" t="s">
        <v>0</v>
      </c>
      <c r="H81" s="1">
        <v>20336.000025706366</v>
      </c>
      <c r="I81" s="1">
        <v>0</v>
      </c>
      <c r="J81">
        <f t="shared" ref="J81:J91" si="294">(AS81-AT81*(1000-AU81)/(1000-AV81))*BL81</f>
        <v>21.32192429171641</v>
      </c>
      <c r="K81">
        <f t="shared" ref="K81:K91" si="295">IF(BW81&lt;&gt;0,1/(1/BW81-1/AO81),0)</f>
        <v>0.39109321115865658</v>
      </c>
      <c r="L81">
        <f t="shared" ref="L81:L91" si="296">((BZ81-BM81/2)*AT81-J81)/(BZ81+BM81/2)</f>
        <v>288.75234963590566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t="e">
        <f t="shared" ref="T81:T91" si="297">CF81/P81</f>
        <v>#DIV/0!</v>
      </c>
      <c r="U81" t="e">
        <f t="shared" ref="U81:U91" si="298">CH81/R81</f>
        <v>#DIV/0!</v>
      </c>
      <c r="V81" t="e">
        <f t="shared" ref="V81:V91" si="299">(R81-S81)/R81</f>
        <v>#DIV/0!</v>
      </c>
      <c r="W81" s="1">
        <v>-1</v>
      </c>
      <c r="X81" s="1">
        <v>0.87</v>
      </c>
      <c r="Y81" s="1">
        <v>0.92</v>
      </c>
      <c r="Z81" s="1">
        <v>10.217931747436523</v>
      </c>
      <c r="AA81">
        <f t="shared" ref="AA81:AA91" si="300">(Z81*Y81+(100-Z81)*X81)/100</f>
        <v>0.87510896587371834</v>
      </c>
      <c r="AB81">
        <f t="shared" ref="AB81:AB91" si="301">(J81-W81)/CG81</f>
        <v>1.5013623157457814E-2</v>
      </c>
      <c r="AC81" t="e">
        <f t="shared" ref="AC81:AC91" si="302">(R81-S81)/(R81-Q81)</f>
        <v>#DIV/0!</v>
      </c>
      <c r="AD81" t="e">
        <f t="shared" ref="AD81:AD91" si="303">(P81-R81)/(P81-Q81)</f>
        <v>#DIV/0!</v>
      </c>
      <c r="AE81" t="e">
        <f t="shared" ref="AE81:AE91" si="304">(P81-R81)/R81</f>
        <v>#DIV/0!</v>
      </c>
      <c r="AF81" s="1">
        <v>0</v>
      </c>
      <c r="AG81" s="1">
        <v>0.5</v>
      </c>
      <c r="AH81" t="e">
        <f t="shared" ref="AH81:AH91" si="305">V81*AG81*AA81*AF81</f>
        <v>#DIV/0!</v>
      </c>
      <c r="AI81">
        <f t="shared" ref="AI81:AI91" si="306">BM81*1000</f>
        <v>3.9279971404288152</v>
      </c>
      <c r="AJ81">
        <f t="shared" ref="AJ81:AJ91" si="307">(BR81-BX81)</f>
        <v>1.0020504705942144</v>
      </c>
      <c r="AK81">
        <f t="shared" ref="AK81:AK91" si="308">(AQ81+BQ81*I81)</f>
        <v>27.914993286132813</v>
      </c>
      <c r="AL81" s="1">
        <v>2</v>
      </c>
      <c r="AM81">
        <f t="shared" ref="AM81:AM91" si="309">(AL81*BF81+BG81)</f>
        <v>4.644859790802002</v>
      </c>
      <c r="AN81" s="1">
        <v>1</v>
      </c>
      <c r="AO81">
        <f t="shared" ref="AO81:AO91" si="310">AM81*(AN81+1)*(AN81+1)/(AN81*AN81+1)</f>
        <v>9.2897195816040039</v>
      </c>
      <c r="AP81" s="1">
        <v>28.96568489074707</v>
      </c>
      <c r="AQ81" s="1">
        <v>27.914993286132813</v>
      </c>
      <c r="AR81" s="1">
        <v>27.939693450927734</v>
      </c>
      <c r="AS81" s="1">
        <v>399.94818115234375</v>
      </c>
      <c r="AT81" s="1">
        <v>384.73330688476563</v>
      </c>
      <c r="AU81" s="1">
        <v>25.472341537475586</v>
      </c>
      <c r="AV81" s="1">
        <v>28.01643180847168</v>
      </c>
      <c r="AW81" s="1">
        <v>62.832481384277344</v>
      </c>
      <c r="AX81" s="1">
        <v>69.110763549804688</v>
      </c>
      <c r="AY81" s="1">
        <v>300.14254760742188</v>
      </c>
      <c r="AZ81" s="1">
        <v>1698.9632568359375</v>
      </c>
      <c r="BA81" s="1">
        <v>1596.3642578125</v>
      </c>
      <c r="BB81" s="1">
        <v>99.014183044433594</v>
      </c>
      <c r="BC81" s="1">
        <v>4.2263121604919434</v>
      </c>
      <c r="BD81" s="1">
        <v>-0.34773856401443481</v>
      </c>
      <c r="BE81" s="1">
        <v>1</v>
      </c>
      <c r="BF81" s="1">
        <v>-1.355140209197998</v>
      </c>
      <c r="BG81" s="1">
        <v>7.355140209197998</v>
      </c>
      <c r="BH81" s="1">
        <v>1</v>
      </c>
      <c r="BI81" s="1">
        <v>0</v>
      </c>
      <c r="BJ81" s="1">
        <v>0.15999999642372131</v>
      </c>
      <c r="BK81" s="1">
        <v>111115</v>
      </c>
      <c r="BL81">
        <f t="shared" ref="BL81:BL91" si="311">AY81*0.000001/(AL81*0.0001)</f>
        <v>1.5007127380371093</v>
      </c>
      <c r="BM81">
        <f t="shared" ref="BM81:BM91" si="312">(AV81-AU81)/(1000-AV81)*BL81</f>
        <v>3.9279971404288152E-3</v>
      </c>
      <c r="BN81">
        <f t="shared" ref="BN81:BN91" si="313">(AQ81+273.15)</f>
        <v>301.06499328613279</v>
      </c>
      <c r="BO81">
        <f t="shared" ref="BO81:BO91" si="314">(AP81+273.15)</f>
        <v>302.11568489074705</v>
      </c>
      <c r="BP81">
        <f t="shared" ref="BP81:BP91" si="315">(AZ81*BH81+BA81*BI81)*BJ81</f>
        <v>271.83411501778392</v>
      </c>
      <c r="BQ81">
        <f t="shared" ref="BQ81:BQ91" si="316">((BP81+0.00000010773*(BO81^4-BN81^4))-BM81*44100)/(AM81*51.4+0.00000043092*BN81^3)</f>
        <v>0.44322293019937919</v>
      </c>
      <c r="BR81">
        <f t="shared" ref="BR81:BR91" si="317">0.61365*EXP(17.502*AK81/(240.97+AK81))</f>
        <v>3.776074577930121</v>
      </c>
      <c r="BS81">
        <f t="shared" ref="BS81:BS91" si="318">BR81*1000/BB81</f>
        <v>38.136703872369175</v>
      </c>
      <c r="BT81">
        <f t="shared" ref="BT81:BT91" si="319">(BS81-AV81)</f>
        <v>10.120272063897495</v>
      </c>
      <c r="BU81">
        <f t="shared" ref="BU81:BU91" si="320">IF(I81,AQ81,(AP81+AQ81)/2)</f>
        <v>28.440339088439941</v>
      </c>
      <c r="BV81">
        <f t="shared" ref="BV81:BV91" si="321">0.61365*EXP(17.502*BU81/(240.97+BU81))</f>
        <v>3.8933519270846366</v>
      </c>
      <c r="BW81">
        <f t="shared" ref="BW81:BW91" si="322">IF(BT81&lt;&gt;0,(1000-(BS81+AV81)/2)/BT81*BM81,0)</f>
        <v>0.37529351509091141</v>
      </c>
      <c r="BX81">
        <f t="shared" ref="BX81:BX91" si="323">AV81*BB81/1000</f>
        <v>2.7740241073359067</v>
      </c>
      <c r="BY81">
        <f t="shared" ref="BY81:BY91" si="324">(BV81-BX81)</f>
        <v>1.11932781974873</v>
      </c>
      <c r="BZ81">
        <f t="shared" ref="BZ81:BZ91" si="325">1/(1.6/K81+1.37/AO81)</f>
        <v>0.23592856132357318</v>
      </c>
      <c r="CA81">
        <f t="shared" ref="CA81:CA91" si="326">L81*BB81*0.001</f>
        <v>28.590578001359852</v>
      </c>
      <c r="CB81">
        <f t="shared" ref="CB81:CB91" si="327">L81/AT81</f>
        <v>0.7505259993577631</v>
      </c>
      <c r="CC81">
        <f t="shared" ref="CC81:CC91" si="328">(1-BM81*BB81/BR81/K81)*100</f>
        <v>73.664126279419207</v>
      </c>
      <c r="CD81">
        <f t="shared" ref="CD81:CD91" si="329">(AT81-J81/(AO81/1.35))</f>
        <v>381.63476364662336</v>
      </c>
      <c r="CE81">
        <f t="shared" ref="CE81:CE91" si="330">J81*CC81/100/CD81</f>
        <v>4.115612814034874E-2</v>
      </c>
      <c r="CF81">
        <f t="shared" ref="CF81:CF91" si="331">(P81-O81)</f>
        <v>0</v>
      </c>
      <c r="CG81">
        <f t="shared" ref="CG81:CG91" si="332">AZ81*AA81</f>
        <v>1486.7779787471418</v>
      </c>
      <c r="CH81">
        <f t="shared" ref="CH81:CH91" si="333">(R81-Q81)</f>
        <v>0</v>
      </c>
      <c r="CI81" t="e">
        <f t="shared" ref="CI81:CI91" si="334">(R81-S81)/(R81-O81)</f>
        <v>#DIV/0!</v>
      </c>
      <c r="CJ81" t="e">
        <f t="shared" ref="CJ81:CJ91" si="335">(P81-R81)/(P81-O81)</f>
        <v>#DIV/0!</v>
      </c>
    </row>
    <row r="82" spans="1:88" x14ac:dyDescent="0.35">
      <c r="A82" t="s">
        <v>188</v>
      </c>
      <c r="B82" s="1">
        <v>80</v>
      </c>
      <c r="C82" s="1" t="s">
        <v>170</v>
      </c>
      <c r="D82" s="1" t="s">
        <v>0</v>
      </c>
      <c r="E82" s="1">
        <v>0</v>
      </c>
      <c r="F82" s="1" t="s">
        <v>91</v>
      </c>
      <c r="G82" s="1" t="s">
        <v>0</v>
      </c>
      <c r="H82" s="1">
        <v>20481.000025706366</v>
      </c>
      <c r="I82" s="1">
        <v>0</v>
      </c>
      <c r="J82">
        <f t="shared" si="294"/>
        <v>0.52376639112890766</v>
      </c>
      <c r="K82">
        <f t="shared" si="295"/>
        <v>0.39556542895648433</v>
      </c>
      <c r="L82">
        <f t="shared" si="296"/>
        <v>193.95859731126794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t="e">
        <f t="shared" si="297"/>
        <v>#DIV/0!</v>
      </c>
      <c r="U82" t="e">
        <f t="shared" si="298"/>
        <v>#DIV/0!</v>
      </c>
      <c r="V82" t="e">
        <f t="shared" si="299"/>
        <v>#DIV/0!</v>
      </c>
      <c r="W82" s="1">
        <v>-1</v>
      </c>
      <c r="X82" s="1">
        <v>0.87</v>
      </c>
      <c r="Y82" s="1">
        <v>0.92</v>
      </c>
      <c r="Z82" s="1">
        <v>10.217931747436523</v>
      </c>
      <c r="AA82">
        <f t="shared" si="300"/>
        <v>0.87510896587371834</v>
      </c>
      <c r="AB82">
        <f t="shared" si="301"/>
        <v>1.0246398529082038E-3</v>
      </c>
      <c r="AC82" t="e">
        <f t="shared" si="302"/>
        <v>#DIV/0!</v>
      </c>
      <c r="AD82" t="e">
        <f t="shared" si="303"/>
        <v>#DIV/0!</v>
      </c>
      <c r="AE82" t="e">
        <f t="shared" si="304"/>
        <v>#DIV/0!</v>
      </c>
      <c r="AF82" s="1">
        <v>0</v>
      </c>
      <c r="AG82" s="1">
        <v>0.5</v>
      </c>
      <c r="AH82" t="e">
        <f t="shared" si="305"/>
        <v>#DIV/0!</v>
      </c>
      <c r="AI82">
        <f t="shared" si="306"/>
        <v>3.8461897938697582</v>
      </c>
      <c r="AJ82">
        <f t="shared" si="307"/>
        <v>0.97038473268788961</v>
      </c>
      <c r="AK82">
        <f t="shared" si="308"/>
        <v>27.919439315795898</v>
      </c>
      <c r="AL82" s="1">
        <v>2</v>
      </c>
      <c r="AM82">
        <f t="shared" si="309"/>
        <v>4.644859790802002</v>
      </c>
      <c r="AN82" s="1">
        <v>1</v>
      </c>
      <c r="AO82">
        <f t="shared" si="310"/>
        <v>9.2897195816040039</v>
      </c>
      <c r="AP82" s="1">
        <v>28.960262298583984</v>
      </c>
      <c r="AQ82" s="1">
        <v>27.919439315795898</v>
      </c>
      <c r="AR82" s="1">
        <v>27.936546325683594</v>
      </c>
      <c r="AS82" s="1">
        <v>200.18496704101563</v>
      </c>
      <c r="AT82" s="1">
        <v>199.32513427734375</v>
      </c>
      <c r="AU82" s="1">
        <v>25.855422973632813</v>
      </c>
      <c r="AV82" s="1">
        <v>28.34559440612793</v>
      </c>
      <c r="AW82" s="1">
        <v>63.798084259033203</v>
      </c>
      <c r="AX82" s="1">
        <v>69.943710327148438</v>
      </c>
      <c r="AY82" s="1">
        <v>300.15341186523438</v>
      </c>
      <c r="AZ82" s="1">
        <v>1699.3585205078125</v>
      </c>
      <c r="BA82" s="1">
        <v>1773.6739501953125</v>
      </c>
      <c r="BB82" s="1">
        <v>99.016067504882813</v>
      </c>
      <c r="BC82" s="1">
        <v>3.4891510009765625</v>
      </c>
      <c r="BD82" s="1">
        <v>-0.34314519166946411</v>
      </c>
      <c r="BE82" s="1">
        <v>1</v>
      </c>
      <c r="BF82" s="1">
        <v>-1.355140209197998</v>
      </c>
      <c r="BG82" s="1">
        <v>7.355140209197998</v>
      </c>
      <c r="BH82" s="1">
        <v>1</v>
      </c>
      <c r="BI82" s="1">
        <v>0</v>
      </c>
      <c r="BJ82" s="1">
        <v>0.15999999642372131</v>
      </c>
      <c r="BK82" s="1">
        <v>111115</v>
      </c>
      <c r="BL82">
        <f t="shared" si="311"/>
        <v>1.5007670593261717</v>
      </c>
      <c r="BM82">
        <f t="shared" si="312"/>
        <v>3.8461897938697584E-3</v>
      </c>
      <c r="BN82">
        <f t="shared" si="313"/>
        <v>301.06943931579588</v>
      </c>
      <c r="BO82">
        <f t="shared" si="314"/>
        <v>302.11026229858396</v>
      </c>
      <c r="BP82">
        <f t="shared" si="315"/>
        <v>271.89735720387034</v>
      </c>
      <c r="BQ82">
        <f t="shared" si="316"/>
        <v>0.4574102387557355</v>
      </c>
      <c r="BR82">
        <f t="shared" si="317"/>
        <v>3.7770540218710815</v>
      </c>
      <c r="BS82">
        <f t="shared" si="318"/>
        <v>38.145869827488582</v>
      </c>
      <c r="BT82">
        <f t="shared" si="319"/>
        <v>9.8002754213606522</v>
      </c>
      <c r="BU82">
        <f t="shared" si="320"/>
        <v>28.439850807189941</v>
      </c>
      <c r="BV82">
        <f t="shared" si="321"/>
        <v>3.8932414657016867</v>
      </c>
      <c r="BW82">
        <f t="shared" si="322"/>
        <v>0.37940978579111378</v>
      </c>
      <c r="BX82">
        <f t="shared" si="323"/>
        <v>2.8066692891831919</v>
      </c>
      <c r="BY82">
        <f t="shared" si="324"/>
        <v>1.0865721765184948</v>
      </c>
      <c r="BZ82">
        <f t="shared" si="325"/>
        <v>0.23853154026264214</v>
      </c>
      <c r="CA82">
        <f t="shared" si="326"/>
        <v>19.205017564524891</v>
      </c>
      <c r="CB82">
        <f t="shared" si="327"/>
        <v>0.97307646631955236</v>
      </c>
      <c r="CC82">
        <f t="shared" si="328"/>
        <v>74.510292027041558</v>
      </c>
      <c r="CD82">
        <f t="shared" si="329"/>
        <v>199.24901953331809</v>
      </c>
      <c r="CE82">
        <f t="shared" si="330"/>
        <v>1.9586538919173307E-3</v>
      </c>
      <c r="CF82">
        <f t="shared" si="331"/>
        <v>0</v>
      </c>
      <c r="CG82">
        <f t="shared" si="332"/>
        <v>1487.1238775302838</v>
      </c>
      <c r="CH82">
        <f t="shared" si="333"/>
        <v>0</v>
      </c>
      <c r="CI82" t="e">
        <f t="shared" si="334"/>
        <v>#DIV/0!</v>
      </c>
      <c r="CJ82" t="e">
        <f t="shared" si="335"/>
        <v>#DIV/0!</v>
      </c>
    </row>
    <row r="83" spans="1:88" x14ac:dyDescent="0.35">
      <c r="A83" t="s">
        <v>188</v>
      </c>
      <c r="B83" s="1">
        <v>81</v>
      </c>
      <c r="C83" s="1" t="s">
        <v>171</v>
      </c>
      <c r="D83" s="1" t="s">
        <v>0</v>
      </c>
      <c r="E83" s="1">
        <v>0</v>
      </c>
      <c r="F83" s="1" t="s">
        <v>91</v>
      </c>
      <c r="G83" s="1" t="s">
        <v>0</v>
      </c>
      <c r="H83" s="1">
        <v>20634.000025706366</v>
      </c>
      <c r="I83" s="1">
        <v>0</v>
      </c>
      <c r="J83">
        <f t="shared" si="294"/>
        <v>-13.560403302968234</v>
      </c>
      <c r="K83">
        <f t="shared" si="295"/>
        <v>0.42577954783020938</v>
      </c>
      <c r="L83">
        <f t="shared" si="296"/>
        <v>110.65886922456063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t="e">
        <f t="shared" si="297"/>
        <v>#DIV/0!</v>
      </c>
      <c r="U83" t="e">
        <f t="shared" si="298"/>
        <v>#DIV/0!</v>
      </c>
      <c r="V83" t="e">
        <f t="shared" si="299"/>
        <v>#DIV/0!</v>
      </c>
      <c r="W83" s="1">
        <v>-1</v>
      </c>
      <c r="X83" s="1">
        <v>0.87</v>
      </c>
      <c r="Y83" s="1">
        <v>0.92</v>
      </c>
      <c r="Z83" s="1">
        <v>10.217931747436523</v>
      </c>
      <c r="AA83">
        <f t="shared" si="300"/>
        <v>0.87510896587371834</v>
      </c>
      <c r="AB83">
        <f t="shared" si="301"/>
        <v>-8.445970169576893E-3</v>
      </c>
      <c r="AC83" t="e">
        <f t="shared" si="302"/>
        <v>#DIV/0!</v>
      </c>
      <c r="AD83" t="e">
        <f t="shared" si="303"/>
        <v>#DIV/0!</v>
      </c>
      <c r="AE83" t="e">
        <f t="shared" si="304"/>
        <v>#DIV/0!</v>
      </c>
      <c r="AF83" s="1">
        <v>0</v>
      </c>
      <c r="AG83" s="1">
        <v>0.5</v>
      </c>
      <c r="AH83" t="e">
        <f t="shared" si="305"/>
        <v>#DIV/0!</v>
      </c>
      <c r="AI83">
        <f t="shared" si="306"/>
        <v>3.886609757613559</v>
      </c>
      <c r="AJ83">
        <f t="shared" si="307"/>
        <v>0.91354228525434422</v>
      </c>
      <c r="AK83">
        <f t="shared" si="308"/>
        <v>27.918256759643555</v>
      </c>
      <c r="AL83" s="1">
        <v>2</v>
      </c>
      <c r="AM83">
        <f t="shared" si="309"/>
        <v>4.644859790802002</v>
      </c>
      <c r="AN83" s="1">
        <v>1</v>
      </c>
      <c r="AO83">
        <f t="shared" si="310"/>
        <v>9.2897195816040039</v>
      </c>
      <c r="AP83" s="1">
        <v>28.97734260559082</v>
      </c>
      <c r="AQ83" s="1">
        <v>27.918256759643555</v>
      </c>
      <c r="AR83" s="1">
        <v>27.935461044311523</v>
      </c>
      <c r="AS83" s="1">
        <v>50.106376647949219</v>
      </c>
      <c r="AT83" s="1">
        <v>58.98907470703125</v>
      </c>
      <c r="AU83" s="1">
        <v>26.403129577636719</v>
      </c>
      <c r="AV83" s="1">
        <v>28.917936325073242</v>
      </c>
      <c r="AW83" s="1">
        <v>65.083038330078125</v>
      </c>
      <c r="AX83" s="1">
        <v>71.283767700195313</v>
      </c>
      <c r="AY83" s="1">
        <v>300.15960693359375</v>
      </c>
      <c r="AZ83" s="1">
        <v>1699.385498046875</v>
      </c>
      <c r="BA83" s="1">
        <v>1822.5028076171875</v>
      </c>
      <c r="BB83" s="1">
        <v>99.012985229492188</v>
      </c>
      <c r="BC83" s="1">
        <v>2.6912975311279297</v>
      </c>
      <c r="BD83" s="1">
        <v>-0.33487692475318909</v>
      </c>
      <c r="BE83" s="1">
        <v>1</v>
      </c>
      <c r="BF83" s="1">
        <v>-1.355140209197998</v>
      </c>
      <c r="BG83" s="1">
        <v>7.355140209197998</v>
      </c>
      <c r="BH83" s="1">
        <v>1</v>
      </c>
      <c r="BI83" s="1">
        <v>0</v>
      </c>
      <c r="BJ83" s="1">
        <v>0.15999999642372131</v>
      </c>
      <c r="BK83" s="1">
        <v>111115</v>
      </c>
      <c r="BL83">
        <f t="shared" si="311"/>
        <v>1.5007980346679688</v>
      </c>
      <c r="BM83">
        <f t="shared" si="312"/>
        <v>3.8866097576135588E-3</v>
      </c>
      <c r="BN83">
        <f t="shared" si="313"/>
        <v>301.06825675964353</v>
      </c>
      <c r="BO83">
        <f t="shared" si="314"/>
        <v>302.1273426055908</v>
      </c>
      <c r="BP83">
        <f t="shared" si="315"/>
        <v>271.90167361002386</v>
      </c>
      <c r="BQ83">
        <f t="shared" si="316"/>
        <v>0.45117776907125956</v>
      </c>
      <c r="BR83">
        <f t="shared" si="317"/>
        <v>3.7767934874762168</v>
      </c>
      <c r="BS83">
        <f t="shared" si="318"/>
        <v>38.144425993442873</v>
      </c>
      <c r="BT83">
        <f t="shared" si="319"/>
        <v>9.2264896683696307</v>
      </c>
      <c r="BU83">
        <f t="shared" si="320"/>
        <v>28.447799682617188</v>
      </c>
      <c r="BV83">
        <f t="shared" si="321"/>
        <v>3.8950400393615885</v>
      </c>
      <c r="BW83">
        <f t="shared" si="322"/>
        <v>0.40711985562754488</v>
      </c>
      <c r="BX83">
        <f t="shared" si="323"/>
        <v>2.8632512022218726</v>
      </c>
      <c r="BY83">
        <f t="shared" si="324"/>
        <v>1.0317888371397159</v>
      </c>
      <c r="BZ83">
        <f t="shared" si="325"/>
        <v>0.25606305868620799</v>
      </c>
      <c r="CA83">
        <f t="shared" si="326"/>
        <v>10.95666498404373</v>
      </c>
      <c r="CB83">
        <f t="shared" si="327"/>
        <v>1.8759214273854437</v>
      </c>
      <c r="CC83">
        <f t="shared" si="328"/>
        <v>76.069319069506946</v>
      </c>
      <c r="CD83">
        <f t="shared" si="329"/>
        <v>60.959698717605121</v>
      </c>
      <c r="CE83">
        <f t="shared" si="330"/>
        <v>-0.16921518105646099</v>
      </c>
      <c r="CF83">
        <f t="shared" si="331"/>
        <v>0</v>
      </c>
      <c r="CG83">
        <f t="shared" si="332"/>
        <v>1487.1474858165946</v>
      </c>
      <c r="CH83">
        <f t="shared" si="333"/>
        <v>0</v>
      </c>
      <c r="CI83" t="e">
        <f t="shared" si="334"/>
        <v>#DIV/0!</v>
      </c>
      <c r="CJ83" t="e">
        <f t="shared" si="335"/>
        <v>#DIV/0!</v>
      </c>
    </row>
    <row r="84" spans="1:88" x14ac:dyDescent="0.35">
      <c r="A84" t="s">
        <v>188</v>
      </c>
      <c r="B84" s="1">
        <v>82</v>
      </c>
      <c r="C84" s="1" t="s">
        <v>172</v>
      </c>
      <c r="D84" s="1" t="s">
        <v>0</v>
      </c>
      <c r="E84" s="1">
        <v>0</v>
      </c>
      <c r="F84" s="1" t="s">
        <v>91</v>
      </c>
      <c r="G84" s="1" t="s">
        <v>0</v>
      </c>
      <c r="H84" s="1">
        <v>20776.000025706366</v>
      </c>
      <c r="I84" s="1">
        <v>0</v>
      </c>
      <c r="J84">
        <f t="shared" si="294"/>
        <v>-6.732955334177487</v>
      </c>
      <c r="K84">
        <f t="shared" si="295"/>
        <v>0.45970907424356511</v>
      </c>
      <c r="L84">
        <f t="shared" si="296"/>
        <v>126.89528438245362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t="e">
        <f t="shared" si="297"/>
        <v>#DIV/0!</v>
      </c>
      <c r="U84" t="e">
        <f t="shared" si="298"/>
        <v>#DIV/0!</v>
      </c>
      <c r="V84" t="e">
        <f t="shared" si="299"/>
        <v>#DIV/0!</v>
      </c>
      <c r="W84" s="1">
        <v>-1</v>
      </c>
      <c r="X84" s="1">
        <v>0.87</v>
      </c>
      <c r="Y84" s="1">
        <v>0.92</v>
      </c>
      <c r="Z84" s="1">
        <v>10.217931747436523</v>
      </c>
      <c r="AA84">
        <f t="shared" si="300"/>
        <v>0.87510896587371834</v>
      </c>
      <c r="AB84">
        <f t="shared" si="301"/>
        <v>-3.854001799261104E-3</v>
      </c>
      <c r="AC84" t="e">
        <f t="shared" si="302"/>
        <v>#DIV/0!</v>
      </c>
      <c r="AD84" t="e">
        <f t="shared" si="303"/>
        <v>#DIV/0!</v>
      </c>
      <c r="AE84" t="e">
        <f t="shared" si="304"/>
        <v>#DIV/0!</v>
      </c>
      <c r="AF84" s="1">
        <v>0</v>
      </c>
      <c r="AG84" s="1">
        <v>0.5</v>
      </c>
      <c r="AH84" t="e">
        <f t="shared" si="305"/>
        <v>#DIV/0!</v>
      </c>
      <c r="AI84">
        <f t="shared" si="306"/>
        <v>4.0329554317822218</v>
      </c>
      <c r="AJ84">
        <f t="shared" si="307"/>
        <v>0.8808797856863877</v>
      </c>
      <c r="AK84">
        <f t="shared" si="308"/>
        <v>27.911409378051758</v>
      </c>
      <c r="AL84" s="1">
        <v>2</v>
      </c>
      <c r="AM84">
        <f t="shared" si="309"/>
        <v>4.644859790802002</v>
      </c>
      <c r="AN84" s="1">
        <v>1</v>
      </c>
      <c r="AO84">
        <f t="shared" si="310"/>
        <v>9.2897195816040039</v>
      </c>
      <c r="AP84" s="1">
        <v>28.933444976806641</v>
      </c>
      <c r="AQ84" s="1">
        <v>27.911409378051758</v>
      </c>
      <c r="AR84" s="1">
        <v>27.93351936340332</v>
      </c>
      <c r="AS84" s="1">
        <v>99.952522277832031</v>
      </c>
      <c r="AT84" s="1">
        <v>104.15885925292969</v>
      </c>
      <c r="AU84" s="1">
        <v>26.624788284301758</v>
      </c>
      <c r="AV84" s="1">
        <v>29.233428955078125</v>
      </c>
      <c r="AW84" s="1">
        <v>65.79736328125</v>
      </c>
      <c r="AX84" s="1">
        <v>72.244026184082031</v>
      </c>
      <c r="AY84" s="1">
        <v>300.16079711914063</v>
      </c>
      <c r="AZ84" s="1">
        <v>1699.826171875</v>
      </c>
      <c r="BA84" s="1">
        <v>1319.11865234375</v>
      </c>
      <c r="BB84" s="1">
        <v>99.010124206542969</v>
      </c>
      <c r="BC84" s="1">
        <v>2.9978165626525879</v>
      </c>
      <c r="BD84" s="1">
        <v>-0.34833556413650513</v>
      </c>
      <c r="BE84" s="1">
        <v>1</v>
      </c>
      <c r="BF84" s="1">
        <v>-1.355140209197998</v>
      </c>
      <c r="BG84" s="1">
        <v>7.355140209197998</v>
      </c>
      <c r="BH84" s="1">
        <v>1</v>
      </c>
      <c r="BI84" s="1">
        <v>0</v>
      </c>
      <c r="BJ84" s="1">
        <v>0.15999999642372131</v>
      </c>
      <c r="BK84" s="1">
        <v>111115</v>
      </c>
      <c r="BL84">
        <f t="shared" si="311"/>
        <v>1.5008039855957029</v>
      </c>
      <c r="BM84">
        <f t="shared" si="312"/>
        <v>4.0329554317822215E-3</v>
      </c>
      <c r="BN84">
        <f t="shared" si="313"/>
        <v>301.06140937805174</v>
      </c>
      <c r="BO84">
        <f t="shared" si="314"/>
        <v>302.08344497680662</v>
      </c>
      <c r="BP84">
        <f t="shared" si="315"/>
        <v>271.97218142094789</v>
      </c>
      <c r="BQ84">
        <f t="shared" si="316"/>
        <v>0.42393664646215368</v>
      </c>
      <c r="BR84">
        <f t="shared" si="317"/>
        <v>3.7752852175118226</v>
      </c>
      <c r="BS84">
        <f t="shared" si="318"/>
        <v>38.130294732650555</v>
      </c>
      <c r="BT84">
        <f t="shared" si="319"/>
        <v>8.8968657775724296</v>
      </c>
      <c r="BU84">
        <f t="shared" si="320"/>
        <v>28.422427177429199</v>
      </c>
      <c r="BV84">
        <f t="shared" si="321"/>
        <v>3.8893015953015229</v>
      </c>
      <c r="BW84">
        <f t="shared" si="322"/>
        <v>0.43803268269264883</v>
      </c>
      <c r="BX84">
        <f t="shared" si="323"/>
        <v>2.8944054318254349</v>
      </c>
      <c r="BY84">
        <f t="shared" si="324"/>
        <v>0.994896163476088</v>
      </c>
      <c r="BZ84">
        <f t="shared" si="325"/>
        <v>0.27563875000887889</v>
      </c>
      <c r="CA84">
        <f t="shared" si="326"/>
        <v>12.563917867931327</v>
      </c>
      <c r="CB84">
        <f t="shared" si="327"/>
        <v>1.2182860420380845</v>
      </c>
      <c r="CC84">
        <f t="shared" si="328"/>
        <v>76.992460092095854</v>
      </c>
      <c r="CD84">
        <f t="shared" si="329"/>
        <v>105.1373053320922</v>
      </c>
      <c r="CE84">
        <f t="shared" si="330"/>
        <v>-4.9305695369604566E-2</v>
      </c>
      <c r="CF84">
        <f t="shared" si="331"/>
        <v>0</v>
      </c>
      <c r="CG84">
        <f t="shared" si="332"/>
        <v>1487.5331234346127</v>
      </c>
      <c r="CH84">
        <f t="shared" si="333"/>
        <v>0</v>
      </c>
      <c r="CI84" t="e">
        <f t="shared" si="334"/>
        <v>#DIV/0!</v>
      </c>
      <c r="CJ84" t="e">
        <f t="shared" si="335"/>
        <v>#DIV/0!</v>
      </c>
    </row>
    <row r="85" spans="1:88" x14ac:dyDescent="0.35">
      <c r="A85" t="s">
        <v>188</v>
      </c>
      <c r="B85" s="1">
        <v>83</v>
      </c>
      <c r="C85" s="1" t="s">
        <v>173</v>
      </c>
      <c r="D85" s="1" t="s">
        <v>0</v>
      </c>
      <c r="E85" s="1">
        <v>0</v>
      </c>
      <c r="F85" s="1" t="s">
        <v>91</v>
      </c>
      <c r="G85" s="1" t="s">
        <v>0</v>
      </c>
      <c r="H85" s="1">
        <v>20932.000025706366</v>
      </c>
      <c r="I85" s="1">
        <v>0</v>
      </c>
      <c r="J85">
        <f t="shared" si="294"/>
        <v>13.123682927881005</v>
      </c>
      <c r="K85">
        <f t="shared" si="295"/>
        <v>0.4553137108044566</v>
      </c>
      <c r="L85">
        <f t="shared" si="296"/>
        <v>238.58620640814888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t="e">
        <f t="shared" si="297"/>
        <v>#DIV/0!</v>
      </c>
      <c r="U85" t="e">
        <f t="shared" si="298"/>
        <v>#DIV/0!</v>
      </c>
      <c r="V85" t="e">
        <f t="shared" si="299"/>
        <v>#DIV/0!</v>
      </c>
      <c r="W85" s="1">
        <v>-1</v>
      </c>
      <c r="X85" s="1">
        <v>0.87</v>
      </c>
      <c r="Y85" s="1">
        <v>0.92</v>
      </c>
      <c r="Z85" s="1">
        <v>10.217931747436523</v>
      </c>
      <c r="AA85">
        <f t="shared" si="300"/>
        <v>0.87510896587371834</v>
      </c>
      <c r="AB85">
        <f t="shared" si="301"/>
        <v>9.487972318758045E-3</v>
      </c>
      <c r="AC85" t="e">
        <f t="shared" si="302"/>
        <v>#DIV/0!</v>
      </c>
      <c r="AD85" t="e">
        <f t="shared" si="303"/>
        <v>#DIV/0!</v>
      </c>
      <c r="AE85" t="e">
        <f t="shared" si="304"/>
        <v>#DIV/0!</v>
      </c>
      <c r="AF85" s="1">
        <v>0</v>
      </c>
      <c r="AG85" s="1">
        <v>0.5</v>
      </c>
      <c r="AH85" t="e">
        <f t="shared" si="305"/>
        <v>#DIV/0!</v>
      </c>
      <c r="AI85">
        <f t="shared" si="306"/>
        <v>4.0467493330683073</v>
      </c>
      <c r="AJ85">
        <f t="shared" si="307"/>
        <v>0.89201600104729017</v>
      </c>
      <c r="AK85">
        <f t="shared" si="308"/>
        <v>27.920196533203125</v>
      </c>
      <c r="AL85" s="1">
        <v>2</v>
      </c>
      <c r="AM85">
        <f t="shared" si="309"/>
        <v>4.644859790802002</v>
      </c>
      <c r="AN85" s="1">
        <v>1</v>
      </c>
      <c r="AO85">
        <f t="shared" si="310"/>
        <v>9.2897195816040039</v>
      </c>
      <c r="AP85" s="1">
        <v>28.804666519165039</v>
      </c>
      <c r="AQ85" s="1">
        <v>27.920196533203125</v>
      </c>
      <c r="AR85" s="1">
        <v>27.936756134033203</v>
      </c>
      <c r="AS85" s="1">
        <v>300.087646484375</v>
      </c>
      <c r="AT85" s="1">
        <v>290.55929565429688</v>
      </c>
      <c r="AU85" s="1">
        <v>26.523857116699219</v>
      </c>
      <c r="AV85" s="1">
        <v>29.141792297363281</v>
      </c>
      <c r="AW85" s="1">
        <v>66.034919738769531</v>
      </c>
      <c r="AX85" s="1">
        <v>72.553619384765625</v>
      </c>
      <c r="AY85" s="1">
        <v>300.14645385742188</v>
      </c>
      <c r="AZ85" s="1">
        <v>1701.03173828125</v>
      </c>
      <c r="BA85" s="1">
        <v>1518.5926513671875</v>
      </c>
      <c r="BB85" s="1">
        <v>99.005744934082031</v>
      </c>
      <c r="BC85" s="1">
        <v>3.9133362770080566</v>
      </c>
      <c r="BD85" s="1">
        <v>-0.36665070056915283</v>
      </c>
      <c r="BE85" s="1">
        <v>1</v>
      </c>
      <c r="BF85" s="1">
        <v>-1.355140209197998</v>
      </c>
      <c r="BG85" s="1">
        <v>7.355140209197998</v>
      </c>
      <c r="BH85" s="1">
        <v>1</v>
      </c>
      <c r="BI85" s="1">
        <v>0</v>
      </c>
      <c r="BJ85" s="1">
        <v>0.15999999642372131</v>
      </c>
      <c r="BK85" s="1">
        <v>111115</v>
      </c>
      <c r="BL85">
        <f t="shared" si="311"/>
        <v>1.5007322692871092</v>
      </c>
      <c r="BM85">
        <f t="shared" si="312"/>
        <v>4.046749333068307E-3</v>
      </c>
      <c r="BN85">
        <f t="shared" si="313"/>
        <v>301.0701965332031</v>
      </c>
      <c r="BO85">
        <f t="shared" si="314"/>
        <v>301.95466651916502</v>
      </c>
      <c r="BP85">
        <f t="shared" si="315"/>
        <v>272.16507204163645</v>
      </c>
      <c r="BQ85">
        <f t="shared" si="316"/>
        <v>0.41576133869293158</v>
      </c>
      <c r="BR85">
        <f t="shared" si="317"/>
        <v>3.7772208561620357</v>
      </c>
      <c r="BS85">
        <f t="shared" si="318"/>
        <v>38.151532102272526</v>
      </c>
      <c r="BT85">
        <f t="shared" si="319"/>
        <v>9.0097398049092448</v>
      </c>
      <c r="BU85">
        <f t="shared" si="320"/>
        <v>28.362431526184082</v>
      </c>
      <c r="BV85">
        <f t="shared" si="321"/>
        <v>3.8757618353157195</v>
      </c>
      <c r="BW85">
        <f t="shared" si="322"/>
        <v>0.43404025087610293</v>
      </c>
      <c r="BX85">
        <f t="shared" si="323"/>
        <v>2.8852048551147456</v>
      </c>
      <c r="BY85">
        <f t="shared" si="324"/>
        <v>0.99055698020097394</v>
      </c>
      <c r="BZ85">
        <f t="shared" si="325"/>
        <v>0.27310946371571837</v>
      </c>
      <c r="CA85">
        <f t="shared" si="326"/>
        <v>23.621405096435435</v>
      </c>
      <c r="CB85">
        <f t="shared" si="327"/>
        <v>0.82112742554282347</v>
      </c>
      <c r="CC85">
        <f t="shared" si="328"/>
        <v>76.703880131659318</v>
      </c>
      <c r="CD85">
        <f t="shared" si="329"/>
        <v>288.65213669249965</v>
      </c>
      <c r="CE85">
        <f t="shared" si="330"/>
        <v>3.4873720794883864E-2</v>
      </c>
      <c r="CF85">
        <f t="shared" si="331"/>
        <v>0</v>
      </c>
      <c r="CG85">
        <f t="shared" si="332"/>
        <v>1488.5881254056783</v>
      </c>
      <c r="CH85">
        <f t="shared" si="333"/>
        <v>0</v>
      </c>
      <c r="CI85" t="e">
        <f t="shared" si="334"/>
        <v>#DIV/0!</v>
      </c>
      <c r="CJ85" t="e">
        <f t="shared" si="335"/>
        <v>#DIV/0!</v>
      </c>
    </row>
    <row r="86" spans="1:88" x14ac:dyDescent="0.35">
      <c r="A86" t="s">
        <v>188</v>
      </c>
      <c r="B86" s="1">
        <v>84</v>
      </c>
      <c r="C86" s="1" t="s">
        <v>174</v>
      </c>
      <c r="D86" s="1" t="s">
        <v>0</v>
      </c>
      <c r="E86" s="1">
        <v>0</v>
      </c>
      <c r="F86" s="1" t="s">
        <v>91</v>
      </c>
      <c r="G86" s="1" t="s">
        <v>0</v>
      </c>
      <c r="H86" s="1">
        <v>21077.000025706366</v>
      </c>
      <c r="I86" s="1">
        <v>0</v>
      </c>
      <c r="J86">
        <f t="shared" si="294"/>
        <v>21.292425795125141</v>
      </c>
      <c r="K86">
        <f t="shared" si="295"/>
        <v>0.46792373735595005</v>
      </c>
      <c r="L86">
        <f t="shared" si="296"/>
        <v>303.81233665936861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t="e">
        <f t="shared" si="297"/>
        <v>#DIV/0!</v>
      </c>
      <c r="U86" t="e">
        <f t="shared" si="298"/>
        <v>#DIV/0!</v>
      </c>
      <c r="V86" t="e">
        <f t="shared" si="299"/>
        <v>#DIV/0!</v>
      </c>
      <c r="W86" s="1">
        <v>-1</v>
      </c>
      <c r="X86" s="1">
        <v>0.87</v>
      </c>
      <c r="Y86" s="1">
        <v>0.92</v>
      </c>
      <c r="Z86" s="1">
        <v>10.217931747436523</v>
      </c>
      <c r="AA86">
        <f t="shared" si="300"/>
        <v>0.87510896587371834</v>
      </c>
      <c r="AB86">
        <f t="shared" si="301"/>
        <v>1.4978108111293558E-2</v>
      </c>
      <c r="AC86" t="e">
        <f t="shared" si="302"/>
        <v>#DIV/0!</v>
      </c>
      <c r="AD86" t="e">
        <f t="shared" si="303"/>
        <v>#DIV/0!</v>
      </c>
      <c r="AE86" t="e">
        <f t="shared" si="304"/>
        <v>#DIV/0!</v>
      </c>
      <c r="AF86" s="1">
        <v>0</v>
      </c>
      <c r="AG86" s="1">
        <v>0.5</v>
      </c>
      <c r="AH86" t="e">
        <f t="shared" si="305"/>
        <v>#DIV/0!</v>
      </c>
      <c r="AI86">
        <f t="shared" si="306"/>
        <v>4.0766315067836221</v>
      </c>
      <c r="AJ86">
        <f t="shared" si="307"/>
        <v>0.87544229147671482</v>
      </c>
      <c r="AK86">
        <f t="shared" si="308"/>
        <v>27.920150756835938</v>
      </c>
      <c r="AL86" s="1">
        <v>2</v>
      </c>
      <c r="AM86">
        <f t="shared" si="309"/>
        <v>4.644859790802002</v>
      </c>
      <c r="AN86" s="1">
        <v>1</v>
      </c>
      <c r="AO86">
        <f t="shared" si="310"/>
        <v>9.2897195816040039</v>
      </c>
      <c r="AP86" s="1">
        <v>28.798978805541992</v>
      </c>
      <c r="AQ86" s="1">
        <v>27.920150756835938</v>
      </c>
      <c r="AR86" s="1">
        <v>27.939580917358398</v>
      </c>
      <c r="AS86" s="1">
        <v>399.99850463867188</v>
      </c>
      <c r="AT86" s="1">
        <v>384.76510620117188</v>
      </c>
      <c r="AU86" s="1">
        <v>26.672245025634766</v>
      </c>
      <c r="AV86" s="1">
        <v>29.309089660644531</v>
      </c>
      <c r="AW86" s="1">
        <v>66.427436828613281</v>
      </c>
      <c r="AX86" s="1">
        <v>72.99481201171875</v>
      </c>
      <c r="AY86" s="1">
        <v>300.14276123046875</v>
      </c>
      <c r="AZ86" s="1">
        <v>1700.7412109375</v>
      </c>
      <c r="BA86" s="1">
        <v>1984.3603515625</v>
      </c>
      <c r="BB86" s="1">
        <v>99.005752563476563</v>
      </c>
      <c r="BC86" s="1">
        <v>4.1791033744812012</v>
      </c>
      <c r="BD86" s="1">
        <v>-0.37063047289848328</v>
      </c>
      <c r="BE86" s="1">
        <v>1</v>
      </c>
      <c r="BF86" s="1">
        <v>-1.355140209197998</v>
      </c>
      <c r="BG86" s="1">
        <v>7.355140209197998</v>
      </c>
      <c r="BH86" s="1">
        <v>1</v>
      </c>
      <c r="BI86" s="1">
        <v>0</v>
      </c>
      <c r="BJ86" s="1">
        <v>0.15999999642372131</v>
      </c>
      <c r="BK86" s="1">
        <v>111115</v>
      </c>
      <c r="BL86">
        <f t="shared" si="311"/>
        <v>1.5007138061523435</v>
      </c>
      <c r="BM86">
        <f t="shared" si="312"/>
        <v>4.0766315067836218E-3</v>
      </c>
      <c r="BN86">
        <f t="shared" si="313"/>
        <v>301.07015075683591</v>
      </c>
      <c r="BO86">
        <f t="shared" si="314"/>
        <v>301.94897880554197</v>
      </c>
      <c r="BP86">
        <f t="shared" si="315"/>
        <v>272.11858766767546</v>
      </c>
      <c r="BQ86">
        <f t="shared" si="316"/>
        <v>0.41004799958323407</v>
      </c>
      <c r="BR86">
        <f t="shared" si="317"/>
        <v>3.7772107702792366</v>
      </c>
      <c r="BS86">
        <f t="shared" si="318"/>
        <v>38.151427290626522</v>
      </c>
      <c r="BT86">
        <f t="shared" si="319"/>
        <v>8.8423376299819907</v>
      </c>
      <c r="BU86">
        <f t="shared" si="320"/>
        <v>28.359564781188965</v>
      </c>
      <c r="BV86">
        <f t="shared" si="321"/>
        <v>3.8751159016377015</v>
      </c>
      <c r="BW86">
        <f t="shared" si="322"/>
        <v>0.44548464865143511</v>
      </c>
      <c r="BX86">
        <f t="shared" si="323"/>
        <v>2.9017684788025218</v>
      </c>
      <c r="BY86">
        <f t="shared" si="324"/>
        <v>0.97334742283517972</v>
      </c>
      <c r="BZ86">
        <f t="shared" si="325"/>
        <v>0.28036056298997958</v>
      </c>
      <c r="CA86">
        <f t="shared" si="326"/>
        <v>30.079169029029089</v>
      </c>
      <c r="CB86">
        <f t="shared" si="327"/>
        <v>0.78960470105759106</v>
      </c>
      <c r="CC86">
        <f t="shared" si="328"/>
        <v>77.16423371848569</v>
      </c>
      <c r="CD86">
        <f t="shared" si="329"/>
        <v>381.67084974155375</v>
      </c>
      <c r="CE86">
        <f t="shared" si="330"/>
        <v>4.3047922617121717E-2</v>
      </c>
      <c r="CF86">
        <f t="shared" si="331"/>
        <v>0</v>
      </c>
      <c r="CG86">
        <f t="shared" si="332"/>
        <v>1488.3338823223312</v>
      </c>
      <c r="CH86">
        <f t="shared" si="333"/>
        <v>0</v>
      </c>
      <c r="CI86" t="e">
        <f t="shared" si="334"/>
        <v>#DIV/0!</v>
      </c>
      <c r="CJ86" t="e">
        <f t="shared" si="335"/>
        <v>#DIV/0!</v>
      </c>
    </row>
    <row r="87" spans="1:88" x14ac:dyDescent="0.35">
      <c r="A87" t="s">
        <v>188</v>
      </c>
      <c r="B87" s="1">
        <v>85</v>
      </c>
      <c r="C87" s="1" t="s">
        <v>175</v>
      </c>
      <c r="D87" s="1" t="s">
        <v>0</v>
      </c>
      <c r="E87" s="1">
        <v>0</v>
      </c>
      <c r="F87" s="1" t="s">
        <v>91</v>
      </c>
      <c r="G87" s="1" t="s">
        <v>0</v>
      </c>
      <c r="H87" s="1">
        <v>21222.000025706366</v>
      </c>
      <c r="I87" s="1">
        <v>0</v>
      </c>
      <c r="J87">
        <f t="shared" si="294"/>
        <v>43.249371089931557</v>
      </c>
      <c r="K87">
        <f t="shared" si="295"/>
        <v>0.50933053021770425</v>
      </c>
      <c r="L87">
        <f t="shared" si="296"/>
        <v>518.55015281032422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t="e">
        <f t="shared" si="297"/>
        <v>#DIV/0!</v>
      </c>
      <c r="U87" t="e">
        <f t="shared" si="298"/>
        <v>#DIV/0!</v>
      </c>
      <c r="V87" t="e">
        <f t="shared" si="299"/>
        <v>#DIV/0!</v>
      </c>
      <c r="W87" s="1">
        <v>-1</v>
      </c>
      <c r="X87" s="1">
        <v>0.87</v>
      </c>
      <c r="Y87" s="1">
        <v>0.92</v>
      </c>
      <c r="Z87" s="1">
        <v>10.217931747436523</v>
      </c>
      <c r="AA87">
        <f t="shared" si="300"/>
        <v>0.87510896587371834</v>
      </c>
      <c r="AB87">
        <f t="shared" si="301"/>
        <v>2.9735931769938866E-2</v>
      </c>
      <c r="AC87" t="e">
        <f t="shared" si="302"/>
        <v>#DIV/0!</v>
      </c>
      <c r="AD87" t="e">
        <f t="shared" si="303"/>
        <v>#DIV/0!</v>
      </c>
      <c r="AE87" t="e">
        <f t="shared" si="304"/>
        <v>#DIV/0!</v>
      </c>
      <c r="AF87" s="1">
        <v>0</v>
      </c>
      <c r="AG87" s="1">
        <v>0.5</v>
      </c>
      <c r="AH87" t="e">
        <f t="shared" si="305"/>
        <v>#DIV/0!</v>
      </c>
      <c r="AI87">
        <f t="shared" si="306"/>
        <v>4.3424608041646202</v>
      </c>
      <c r="AJ87">
        <f t="shared" si="307"/>
        <v>0.86026647159979586</v>
      </c>
      <c r="AK87">
        <f t="shared" si="308"/>
        <v>27.943302154541016</v>
      </c>
      <c r="AL87" s="1">
        <v>2</v>
      </c>
      <c r="AM87">
        <f t="shared" si="309"/>
        <v>4.644859790802002</v>
      </c>
      <c r="AN87" s="1">
        <v>1</v>
      </c>
      <c r="AO87">
        <f t="shared" si="310"/>
        <v>9.2897195816040039</v>
      </c>
      <c r="AP87" s="1">
        <v>28.853151321411133</v>
      </c>
      <c r="AQ87" s="1">
        <v>27.943302154541016</v>
      </c>
      <c r="AR87" s="1">
        <v>27.935531616210938</v>
      </c>
      <c r="AS87" s="1">
        <v>700.029052734375</v>
      </c>
      <c r="AT87" s="1">
        <v>669.2730712890625</v>
      </c>
      <c r="AU87" s="1">
        <v>26.704774856567383</v>
      </c>
      <c r="AV87" s="1">
        <v>29.512989044189453</v>
      </c>
      <c r="AW87" s="1">
        <v>66.305450439453125</v>
      </c>
      <c r="AX87" s="1">
        <v>73.277595520019531</v>
      </c>
      <c r="AY87" s="1">
        <v>300.14105224609375</v>
      </c>
      <c r="AZ87" s="1">
        <v>1700.4482421875</v>
      </c>
      <c r="BA87" s="1">
        <v>844.5924072265625</v>
      </c>
      <c r="BB87" s="1">
        <v>99.008888244628906</v>
      </c>
      <c r="BC87" s="1">
        <v>4.825352668762207</v>
      </c>
      <c r="BD87" s="1">
        <v>-0.39369919896125793</v>
      </c>
      <c r="BE87" s="1">
        <v>1</v>
      </c>
      <c r="BF87" s="1">
        <v>-1.355140209197998</v>
      </c>
      <c r="BG87" s="1">
        <v>7.355140209197998</v>
      </c>
      <c r="BH87" s="1">
        <v>1</v>
      </c>
      <c r="BI87" s="1">
        <v>0</v>
      </c>
      <c r="BJ87" s="1">
        <v>0.15999999642372131</v>
      </c>
      <c r="BK87" s="1">
        <v>111115</v>
      </c>
      <c r="BL87">
        <f t="shared" si="311"/>
        <v>1.5007052612304688</v>
      </c>
      <c r="BM87">
        <f t="shared" si="312"/>
        <v>4.3424608041646206E-3</v>
      </c>
      <c r="BN87">
        <f t="shared" si="313"/>
        <v>301.09330215454099</v>
      </c>
      <c r="BO87">
        <f t="shared" si="314"/>
        <v>302.00315132141111</v>
      </c>
      <c r="BP87">
        <f t="shared" si="315"/>
        <v>272.07171266872319</v>
      </c>
      <c r="BQ87">
        <f t="shared" si="316"/>
        <v>0.36453844619040249</v>
      </c>
      <c r="BR87">
        <f t="shared" si="317"/>
        <v>3.7823147056409065</v>
      </c>
      <c r="BS87">
        <f t="shared" si="318"/>
        <v>38.201769282527941</v>
      </c>
      <c r="BT87">
        <f t="shared" si="319"/>
        <v>8.688780238338488</v>
      </c>
      <c r="BU87">
        <f t="shared" si="320"/>
        <v>28.398226737976074</v>
      </c>
      <c r="BV87">
        <f t="shared" si="321"/>
        <v>3.88383510732463</v>
      </c>
      <c r="BW87">
        <f t="shared" si="322"/>
        <v>0.48285678163477963</v>
      </c>
      <c r="BX87">
        <f t="shared" si="323"/>
        <v>2.9220482340411107</v>
      </c>
      <c r="BY87">
        <f t="shared" si="324"/>
        <v>0.96178687328351931</v>
      </c>
      <c r="BZ87">
        <f t="shared" si="325"/>
        <v>0.3040573354666059</v>
      </c>
      <c r="CA87">
        <f t="shared" si="326"/>
        <v>51.341074128832631</v>
      </c>
      <c r="CB87">
        <f t="shared" si="327"/>
        <v>0.77479608108475606</v>
      </c>
      <c r="CC87">
        <f t="shared" si="328"/>
        <v>77.682131188845673</v>
      </c>
      <c r="CD87">
        <f t="shared" si="329"/>
        <v>662.98798911209042</v>
      </c>
      <c r="CE87">
        <f t="shared" si="330"/>
        <v>5.0675176232719235E-2</v>
      </c>
      <c r="CF87">
        <f t="shared" si="331"/>
        <v>0</v>
      </c>
      <c r="CG87">
        <f t="shared" si="332"/>
        <v>1488.0775027424852</v>
      </c>
      <c r="CH87">
        <f t="shared" si="333"/>
        <v>0</v>
      </c>
      <c r="CI87" t="e">
        <f t="shared" si="334"/>
        <v>#DIV/0!</v>
      </c>
      <c r="CJ87" t="e">
        <f t="shared" si="335"/>
        <v>#DIV/0!</v>
      </c>
    </row>
    <row r="88" spans="1:88" ht="15.65" customHeight="1" x14ac:dyDescent="0.35">
      <c r="A88" t="s">
        <v>188</v>
      </c>
      <c r="B88" s="1">
        <v>86</v>
      </c>
      <c r="C88" s="1" t="s">
        <v>176</v>
      </c>
      <c r="D88" s="1" t="s">
        <v>0</v>
      </c>
      <c r="E88" s="1">
        <v>0</v>
      </c>
      <c r="F88" s="1" t="s">
        <v>91</v>
      </c>
      <c r="G88" s="1" t="s">
        <v>0</v>
      </c>
      <c r="H88" s="1">
        <v>21417.000025637448</v>
      </c>
      <c r="I88" s="1">
        <v>0</v>
      </c>
      <c r="J88">
        <f t="shared" si="294"/>
        <v>56.160287962461673</v>
      </c>
      <c r="K88">
        <f t="shared" si="295"/>
        <v>0.46822489179299254</v>
      </c>
      <c r="L88">
        <f t="shared" si="296"/>
        <v>747.22361933489469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t="e">
        <f t="shared" si="297"/>
        <v>#DIV/0!</v>
      </c>
      <c r="U88" t="e">
        <f t="shared" si="298"/>
        <v>#DIV/0!</v>
      </c>
      <c r="V88" t="e">
        <f t="shared" si="299"/>
        <v>#DIV/0!</v>
      </c>
      <c r="W88" s="1">
        <v>-1</v>
      </c>
      <c r="X88" s="1">
        <v>0.87</v>
      </c>
      <c r="Y88" s="1">
        <v>0.92</v>
      </c>
      <c r="Z88" s="1">
        <v>10.217931747436523</v>
      </c>
      <c r="AA88">
        <f t="shared" si="300"/>
        <v>0.87510896587371834</v>
      </c>
      <c r="AB88">
        <f t="shared" si="301"/>
        <v>3.843432680833201E-2</v>
      </c>
      <c r="AC88" t="e">
        <f t="shared" si="302"/>
        <v>#DIV/0!</v>
      </c>
      <c r="AD88" t="e">
        <f t="shared" si="303"/>
        <v>#DIV/0!</v>
      </c>
      <c r="AE88" t="e">
        <f t="shared" si="304"/>
        <v>#DIV/0!</v>
      </c>
      <c r="AF88" s="1">
        <v>0</v>
      </c>
      <c r="AG88" s="1">
        <v>0.5</v>
      </c>
      <c r="AH88" t="e">
        <f t="shared" si="305"/>
        <v>#DIV/0!</v>
      </c>
      <c r="AI88">
        <f t="shared" si="306"/>
        <v>4.1965616088316704</v>
      </c>
      <c r="AJ88">
        <f t="shared" si="307"/>
        <v>0.90086121038029132</v>
      </c>
      <c r="AK88">
        <f t="shared" si="308"/>
        <v>27.918487548828125</v>
      </c>
      <c r="AL88" s="1">
        <v>2</v>
      </c>
      <c r="AM88">
        <f t="shared" si="309"/>
        <v>4.644859790802002</v>
      </c>
      <c r="AN88" s="1">
        <v>1</v>
      </c>
      <c r="AO88">
        <f t="shared" si="310"/>
        <v>9.2897195816040039</v>
      </c>
      <c r="AP88" s="1">
        <v>28.661821365356445</v>
      </c>
      <c r="AQ88" s="1">
        <v>27.918487548828125</v>
      </c>
      <c r="AR88" s="1">
        <v>27.938770294189453</v>
      </c>
      <c r="AS88" s="1">
        <v>1000.2936401367188</v>
      </c>
      <c r="AT88" s="1">
        <v>960.18536376953125</v>
      </c>
      <c r="AU88" s="1">
        <v>26.330533981323242</v>
      </c>
      <c r="AV88" s="1">
        <v>29.045745849609375</v>
      </c>
      <c r="AW88" s="1">
        <v>66.109260559082031</v>
      </c>
      <c r="AX88" s="1">
        <v>72.926513671875</v>
      </c>
      <c r="AY88" s="1">
        <v>300.13638305664063</v>
      </c>
      <c r="AZ88" s="1">
        <v>1699.468017578125</v>
      </c>
      <c r="BA88" s="1">
        <v>1204.6448974609375</v>
      </c>
      <c r="BB88" s="1">
        <v>99.015640258789063</v>
      </c>
      <c r="BC88" s="1">
        <v>4.5617084503173828</v>
      </c>
      <c r="BD88" s="1">
        <v>-0.41316264867782593</v>
      </c>
      <c r="BE88" s="1">
        <v>1</v>
      </c>
      <c r="BF88" s="1">
        <v>-1.355140209197998</v>
      </c>
      <c r="BG88" s="1">
        <v>7.355140209197998</v>
      </c>
      <c r="BH88" s="1">
        <v>1</v>
      </c>
      <c r="BI88" s="1">
        <v>0</v>
      </c>
      <c r="BJ88" s="1">
        <v>0.15999999642372131</v>
      </c>
      <c r="BK88" s="1">
        <v>111115</v>
      </c>
      <c r="BL88">
        <f t="shared" si="311"/>
        <v>1.5006819152832029</v>
      </c>
      <c r="BM88">
        <f t="shared" si="312"/>
        <v>4.1965616088316705E-3</v>
      </c>
      <c r="BN88">
        <f t="shared" si="313"/>
        <v>301.0684875488281</v>
      </c>
      <c r="BO88">
        <f t="shared" si="314"/>
        <v>301.81182136535642</v>
      </c>
      <c r="BP88">
        <f t="shared" si="315"/>
        <v>271.91487673472875</v>
      </c>
      <c r="BQ88">
        <f t="shared" si="316"/>
        <v>0.38170932570981653</v>
      </c>
      <c r="BR88">
        <f t="shared" si="317"/>
        <v>3.7768443324734289</v>
      </c>
      <c r="BS88">
        <f t="shared" si="318"/>
        <v>38.14391668429554</v>
      </c>
      <c r="BT88">
        <f t="shared" si="319"/>
        <v>9.0981708346861652</v>
      </c>
      <c r="BU88">
        <f t="shared" si="320"/>
        <v>28.290154457092285</v>
      </c>
      <c r="BV88">
        <f t="shared" si="321"/>
        <v>3.8595050333884977</v>
      </c>
      <c r="BW88">
        <f t="shared" si="322"/>
        <v>0.44575760373942175</v>
      </c>
      <c r="BX88">
        <f t="shared" si="323"/>
        <v>2.8759831220931376</v>
      </c>
      <c r="BY88">
        <f t="shared" si="324"/>
        <v>0.98352191129536015</v>
      </c>
      <c r="BZ88">
        <f t="shared" si="325"/>
        <v>0.28053353721157859</v>
      </c>
      <c r="CA88">
        <f t="shared" si="326"/>
        <v>73.986825084934281</v>
      </c>
      <c r="CB88">
        <f t="shared" si="327"/>
        <v>0.77820767481959585</v>
      </c>
      <c r="CC88">
        <f t="shared" si="328"/>
        <v>76.502924074824179</v>
      </c>
      <c r="CD88">
        <f t="shared" si="329"/>
        <v>952.02404220505059</v>
      </c>
      <c r="CE88">
        <f t="shared" si="330"/>
        <v>4.5129388077859975E-2</v>
      </c>
      <c r="CF88">
        <f t="shared" si="331"/>
        <v>0</v>
      </c>
      <c r="CG88">
        <f t="shared" si="332"/>
        <v>1487.2196993982511</v>
      </c>
      <c r="CH88">
        <f t="shared" si="333"/>
        <v>0</v>
      </c>
      <c r="CI88" t="e">
        <f t="shared" si="334"/>
        <v>#DIV/0!</v>
      </c>
      <c r="CJ88" t="e">
        <f t="shared" si="335"/>
        <v>#DIV/0!</v>
      </c>
    </row>
    <row r="89" spans="1:88" x14ac:dyDescent="0.35">
      <c r="A89" t="s">
        <v>188</v>
      </c>
      <c r="B89" s="1">
        <v>87</v>
      </c>
      <c r="C89" s="1" t="s">
        <v>177</v>
      </c>
      <c r="D89" s="1" t="s">
        <v>0</v>
      </c>
      <c r="E89" s="1">
        <v>0</v>
      </c>
      <c r="F89" s="1" t="s">
        <v>91</v>
      </c>
      <c r="G89" s="1" t="s">
        <v>0</v>
      </c>
      <c r="H89" s="1">
        <v>21584.000025361776</v>
      </c>
      <c r="I89" s="1">
        <v>0</v>
      </c>
      <c r="J89">
        <f t="shared" si="294"/>
        <v>66.72808464953755</v>
      </c>
      <c r="K89">
        <f t="shared" si="295"/>
        <v>0.46499377376373047</v>
      </c>
      <c r="L89">
        <f t="shared" si="296"/>
        <v>995.62265116901187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t="e">
        <f t="shared" si="297"/>
        <v>#DIV/0!</v>
      </c>
      <c r="U89" t="e">
        <f t="shared" si="298"/>
        <v>#DIV/0!</v>
      </c>
      <c r="V89" t="e">
        <f t="shared" si="299"/>
        <v>#DIV/0!</v>
      </c>
      <c r="W89" s="1">
        <v>-1</v>
      </c>
      <c r="X89" s="1">
        <v>0.87</v>
      </c>
      <c r="Y89" s="1">
        <v>0.92</v>
      </c>
      <c r="Z89" s="1">
        <v>10.217931747436523</v>
      </c>
      <c r="AA89">
        <f t="shared" si="300"/>
        <v>0.87510896587371834</v>
      </c>
      <c r="AB89">
        <f t="shared" si="301"/>
        <v>4.5554005981410566E-2</v>
      </c>
      <c r="AC89" t="e">
        <f t="shared" si="302"/>
        <v>#DIV/0!</v>
      </c>
      <c r="AD89" t="e">
        <f t="shared" si="303"/>
        <v>#DIV/0!</v>
      </c>
      <c r="AE89" t="e">
        <f t="shared" si="304"/>
        <v>#DIV/0!</v>
      </c>
      <c r="AF89" s="1">
        <v>0</v>
      </c>
      <c r="AG89" s="1">
        <v>0.5</v>
      </c>
      <c r="AH89" t="e">
        <f t="shared" si="305"/>
        <v>#DIV/0!</v>
      </c>
      <c r="AI89">
        <f t="shared" si="306"/>
        <v>4.1957780168241943</v>
      </c>
      <c r="AJ89">
        <f t="shared" si="307"/>
        <v>0.90662096827033922</v>
      </c>
      <c r="AK89">
        <f t="shared" si="308"/>
        <v>27.919384002685547</v>
      </c>
      <c r="AL89" s="1">
        <v>2</v>
      </c>
      <c r="AM89">
        <f t="shared" si="309"/>
        <v>4.644859790802002</v>
      </c>
      <c r="AN89" s="1">
        <v>1</v>
      </c>
      <c r="AO89">
        <f t="shared" si="310"/>
        <v>9.2897195816040039</v>
      </c>
      <c r="AP89" s="1">
        <v>28.700960159301758</v>
      </c>
      <c r="AQ89" s="1">
        <v>27.919384002685547</v>
      </c>
      <c r="AR89" s="1">
        <v>27.941122055053711</v>
      </c>
      <c r="AS89" s="1">
        <v>1299.95263671875</v>
      </c>
      <c r="AT89" s="1">
        <v>1251.988525390625</v>
      </c>
      <c r="AU89" s="1">
        <v>26.276523590087891</v>
      </c>
      <c r="AV89" s="1">
        <v>28.991294860839844</v>
      </c>
      <c r="AW89" s="1">
        <v>65.8182373046875</v>
      </c>
      <c r="AX89" s="1">
        <v>72.618270874023438</v>
      </c>
      <c r="AY89" s="1">
        <v>300.1458740234375</v>
      </c>
      <c r="AZ89" s="1">
        <v>1698.947998046875</v>
      </c>
      <c r="BA89" s="1">
        <v>1752.9031982421875</v>
      </c>
      <c r="BB89" s="1">
        <v>99.009750366210938</v>
      </c>
      <c r="BC89" s="1">
        <v>4.0390214920043945</v>
      </c>
      <c r="BD89" s="1">
        <v>-0.43903860449790955</v>
      </c>
      <c r="BE89" s="1">
        <v>1</v>
      </c>
      <c r="BF89" s="1">
        <v>-1.355140209197998</v>
      </c>
      <c r="BG89" s="1">
        <v>7.355140209197998</v>
      </c>
      <c r="BH89" s="1">
        <v>1</v>
      </c>
      <c r="BI89" s="1">
        <v>0</v>
      </c>
      <c r="BJ89" s="1">
        <v>0.15999999642372131</v>
      </c>
      <c r="BK89" s="1">
        <v>111115</v>
      </c>
      <c r="BL89">
        <f t="shared" si="311"/>
        <v>1.5007293701171873</v>
      </c>
      <c r="BM89">
        <f t="shared" si="312"/>
        <v>4.1957780168241946E-3</v>
      </c>
      <c r="BN89">
        <f t="shared" si="313"/>
        <v>301.06938400268552</v>
      </c>
      <c r="BO89">
        <f t="shared" si="314"/>
        <v>301.85096015930174</v>
      </c>
      <c r="BP89">
        <f t="shared" si="315"/>
        <v>271.83167361158849</v>
      </c>
      <c r="BQ89">
        <f t="shared" si="316"/>
        <v>0.38332420241236337</v>
      </c>
      <c r="BR89">
        <f t="shared" si="317"/>
        <v>3.7770418352353063</v>
      </c>
      <c r="BS89">
        <f t="shared" si="318"/>
        <v>38.148180570752125</v>
      </c>
      <c r="BT89">
        <f t="shared" si="319"/>
        <v>9.1568857099122809</v>
      </c>
      <c r="BU89">
        <f t="shared" si="320"/>
        <v>28.310172080993652</v>
      </c>
      <c r="BV89">
        <f t="shared" si="321"/>
        <v>3.8640014980973252</v>
      </c>
      <c r="BW89">
        <f t="shared" si="322"/>
        <v>0.44282815989460983</v>
      </c>
      <c r="BX89">
        <f t="shared" si="323"/>
        <v>2.8704208669649671</v>
      </c>
      <c r="BY89">
        <f t="shared" si="324"/>
        <v>0.99358063113235806</v>
      </c>
      <c r="BZ89">
        <f t="shared" si="325"/>
        <v>0.27867719777035443</v>
      </c>
      <c r="CA89">
        <f t="shared" si="326"/>
        <v>98.576350151188976</v>
      </c>
      <c r="CB89">
        <f t="shared" si="327"/>
        <v>0.79523304804920159</v>
      </c>
      <c r="CC89">
        <f t="shared" si="328"/>
        <v>76.346711125997516</v>
      </c>
      <c r="CD89">
        <f t="shared" si="329"/>
        <v>1242.2914711915657</v>
      </c>
      <c r="CE89">
        <f t="shared" si="330"/>
        <v>4.1008651519139079E-2</v>
      </c>
      <c r="CF89">
        <f t="shared" si="331"/>
        <v>0</v>
      </c>
      <c r="CG89">
        <f t="shared" si="332"/>
        <v>1486.7646256440248</v>
      </c>
      <c r="CH89">
        <f t="shared" si="333"/>
        <v>0</v>
      </c>
      <c r="CI89" t="e">
        <f t="shared" si="334"/>
        <v>#DIV/0!</v>
      </c>
      <c r="CJ89" t="e">
        <f t="shared" si="335"/>
        <v>#DIV/0!</v>
      </c>
    </row>
    <row r="90" spans="1:88" x14ac:dyDescent="0.35">
      <c r="A90" t="s">
        <v>188</v>
      </c>
      <c r="B90" s="1">
        <v>88</v>
      </c>
      <c r="C90" s="1" t="s">
        <v>178</v>
      </c>
      <c r="D90" s="1" t="s">
        <v>0</v>
      </c>
      <c r="E90" s="1">
        <v>0</v>
      </c>
      <c r="F90" s="1" t="s">
        <v>91</v>
      </c>
      <c r="G90" s="1" t="s">
        <v>0</v>
      </c>
      <c r="H90" s="1">
        <v>21756.500025051646</v>
      </c>
      <c r="I90" s="1">
        <v>0</v>
      </c>
      <c r="J90">
        <f t="shared" si="294"/>
        <v>79.024428373123314</v>
      </c>
      <c r="K90">
        <f t="shared" si="295"/>
        <v>0.51652419300973296</v>
      </c>
      <c r="L90">
        <f t="shared" si="296"/>
        <v>1364.6454274054258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t="e">
        <f t="shared" si="297"/>
        <v>#DIV/0!</v>
      </c>
      <c r="U90" t="e">
        <f t="shared" si="298"/>
        <v>#DIV/0!</v>
      </c>
      <c r="V90" t="e">
        <f t="shared" si="299"/>
        <v>#DIV/0!</v>
      </c>
      <c r="W90" s="1">
        <v>-1</v>
      </c>
      <c r="X90" s="1">
        <v>0.87</v>
      </c>
      <c r="Y90" s="1">
        <v>0.92</v>
      </c>
      <c r="Z90" s="1">
        <v>10.217931747436523</v>
      </c>
      <c r="AA90">
        <f t="shared" si="300"/>
        <v>0.87510896587371834</v>
      </c>
      <c r="AB90">
        <f t="shared" si="301"/>
        <v>5.3782848165256414E-2</v>
      </c>
      <c r="AC90" t="e">
        <f t="shared" si="302"/>
        <v>#DIV/0!</v>
      </c>
      <c r="AD90" t="e">
        <f t="shared" si="303"/>
        <v>#DIV/0!</v>
      </c>
      <c r="AE90" t="e">
        <f t="shared" si="304"/>
        <v>#DIV/0!</v>
      </c>
      <c r="AF90" s="1">
        <v>0</v>
      </c>
      <c r="AG90" s="1">
        <v>0.5</v>
      </c>
      <c r="AH90" t="e">
        <f t="shared" si="305"/>
        <v>#DIV/0!</v>
      </c>
      <c r="AI90">
        <f t="shared" si="306"/>
        <v>4.3900496618423519</v>
      </c>
      <c r="AJ90">
        <f t="shared" si="307"/>
        <v>0.85819516338423796</v>
      </c>
      <c r="AK90">
        <f t="shared" si="308"/>
        <v>27.914478302001953</v>
      </c>
      <c r="AL90" s="1">
        <v>2</v>
      </c>
      <c r="AM90">
        <f t="shared" si="309"/>
        <v>4.644859790802002</v>
      </c>
      <c r="AN90" s="1">
        <v>1</v>
      </c>
      <c r="AO90">
        <f t="shared" si="310"/>
        <v>9.2897195816040039</v>
      </c>
      <c r="AP90" s="1">
        <v>28.899744033813477</v>
      </c>
      <c r="AQ90" s="1">
        <v>27.914478302001953</v>
      </c>
      <c r="AR90" s="1">
        <v>27.929309844970703</v>
      </c>
      <c r="AS90" s="1">
        <v>1699.970458984375</v>
      </c>
      <c r="AT90" s="1">
        <v>1642.508056640625</v>
      </c>
      <c r="AU90" s="1">
        <v>26.632781982421875</v>
      </c>
      <c r="AV90" s="1">
        <v>29.471858978271484</v>
      </c>
      <c r="AW90" s="1">
        <v>65.942756652832031</v>
      </c>
      <c r="AX90" s="1">
        <v>72.971694946289063</v>
      </c>
      <c r="AY90" s="1">
        <v>300.14450073242188</v>
      </c>
      <c r="AZ90" s="1">
        <v>1700.26513671875</v>
      </c>
      <c r="BA90" s="1">
        <v>1038.6007080078125</v>
      </c>
      <c r="BB90" s="1">
        <v>99.001762390136719</v>
      </c>
      <c r="BC90" s="1">
        <v>2.8982622623443604</v>
      </c>
      <c r="BD90" s="1">
        <v>-0.43816009163856506</v>
      </c>
      <c r="BE90" s="1">
        <v>1</v>
      </c>
      <c r="BF90" s="1">
        <v>-1.355140209197998</v>
      </c>
      <c r="BG90" s="1">
        <v>7.355140209197998</v>
      </c>
      <c r="BH90" s="1">
        <v>1</v>
      </c>
      <c r="BI90" s="1">
        <v>0</v>
      </c>
      <c r="BJ90" s="1">
        <v>0.15999999642372131</v>
      </c>
      <c r="BK90" s="1">
        <v>111115</v>
      </c>
      <c r="BL90">
        <f t="shared" si="311"/>
        <v>1.5007225036621092</v>
      </c>
      <c r="BM90">
        <f t="shared" si="312"/>
        <v>4.3900496618423518E-3</v>
      </c>
      <c r="BN90">
        <f t="shared" si="313"/>
        <v>301.06447830200193</v>
      </c>
      <c r="BO90">
        <f t="shared" si="314"/>
        <v>302.04974403381345</v>
      </c>
      <c r="BP90">
        <f t="shared" si="315"/>
        <v>272.04241579437803</v>
      </c>
      <c r="BQ90">
        <f t="shared" si="316"/>
        <v>0.35961006570623971</v>
      </c>
      <c r="BR90">
        <f t="shared" si="317"/>
        <v>3.7759611431466888</v>
      </c>
      <c r="BS90">
        <f t="shared" si="318"/>
        <v>38.140342676595395</v>
      </c>
      <c r="BT90">
        <f t="shared" si="319"/>
        <v>8.6684836983239109</v>
      </c>
      <c r="BU90">
        <f t="shared" si="320"/>
        <v>28.407111167907715</v>
      </c>
      <c r="BV90">
        <f t="shared" si="321"/>
        <v>3.8858411773312569</v>
      </c>
      <c r="BW90">
        <f t="shared" si="322"/>
        <v>0.48931731868594375</v>
      </c>
      <c r="BX90">
        <f t="shared" si="323"/>
        <v>2.9177659797624509</v>
      </c>
      <c r="BY90">
        <f t="shared" si="324"/>
        <v>0.968075197568806</v>
      </c>
      <c r="BZ90">
        <f t="shared" si="325"/>
        <v>0.30815660665370487</v>
      </c>
      <c r="CA90">
        <f t="shared" si="326"/>
        <v>135.10230235077853</v>
      </c>
      <c r="CB90">
        <f t="shared" si="327"/>
        <v>0.83083027927211284</v>
      </c>
      <c r="CC90">
        <f t="shared" si="328"/>
        <v>77.715947415510001</v>
      </c>
      <c r="CD90">
        <f t="shared" si="329"/>
        <v>1631.0240740115933</v>
      </c>
      <c r="CE90">
        <f t="shared" si="330"/>
        <v>3.7654001665843803E-2</v>
      </c>
      <c r="CF90">
        <f t="shared" si="331"/>
        <v>0</v>
      </c>
      <c r="CG90">
        <f t="shared" si="332"/>
        <v>1487.9172655050816</v>
      </c>
      <c r="CH90">
        <f t="shared" si="333"/>
        <v>0</v>
      </c>
      <c r="CI90" t="e">
        <f t="shared" si="334"/>
        <v>#DIV/0!</v>
      </c>
      <c r="CJ90" t="e">
        <f t="shared" si="335"/>
        <v>#DIV/0!</v>
      </c>
    </row>
    <row r="91" spans="1:88" x14ac:dyDescent="0.35">
      <c r="A91" t="s">
        <v>188</v>
      </c>
      <c r="B91" s="1">
        <v>89</v>
      </c>
      <c r="C91" s="1" t="s">
        <v>179</v>
      </c>
      <c r="D91" s="1" t="s">
        <v>0</v>
      </c>
      <c r="E91" s="1">
        <v>0</v>
      </c>
      <c r="F91" s="1" t="s">
        <v>91</v>
      </c>
      <c r="G91" s="1" t="s">
        <v>0</v>
      </c>
      <c r="H91" s="1">
        <v>21990.000024948269</v>
      </c>
      <c r="I91" s="1">
        <v>0</v>
      </c>
      <c r="J91">
        <f t="shared" si="294"/>
        <v>87.016285093661594</v>
      </c>
      <c r="K91">
        <f t="shared" si="295"/>
        <v>0.44667388929632362</v>
      </c>
      <c r="L91">
        <f t="shared" si="296"/>
        <v>1584.9253986381084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t="e">
        <f t="shared" si="297"/>
        <v>#DIV/0!</v>
      </c>
      <c r="U91" t="e">
        <f t="shared" si="298"/>
        <v>#DIV/0!</v>
      </c>
      <c r="V91" t="e">
        <f t="shared" si="299"/>
        <v>#DIV/0!</v>
      </c>
      <c r="W91" s="1">
        <v>-1</v>
      </c>
      <c r="X91" s="1">
        <v>0.87</v>
      </c>
      <c r="Y91" s="1">
        <v>0.92</v>
      </c>
      <c r="Z91" s="1">
        <v>10.217931747436523</v>
      </c>
      <c r="AA91">
        <f t="shared" si="300"/>
        <v>0.87510896587371834</v>
      </c>
      <c r="AB91">
        <f t="shared" si="301"/>
        <v>5.9176467687042426E-2</v>
      </c>
      <c r="AC91" t="e">
        <f t="shared" si="302"/>
        <v>#DIV/0!</v>
      </c>
      <c r="AD91" t="e">
        <f t="shared" si="303"/>
        <v>#DIV/0!</v>
      </c>
      <c r="AE91" t="e">
        <f t="shared" si="304"/>
        <v>#DIV/0!</v>
      </c>
      <c r="AF91" s="1">
        <v>0</v>
      </c>
      <c r="AG91" s="1">
        <v>0.5</v>
      </c>
      <c r="AH91" t="e">
        <f t="shared" si="305"/>
        <v>#DIV/0!</v>
      </c>
      <c r="AI91">
        <f t="shared" si="306"/>
        <v>4.1561292416631659</v>
      </c>
      <c r="AJ91">
        <f t="shared" si="307"/>
        <v>0.93322988919467287</v>
      </c>
      <c r="AK91">
        <f t="shared" si="308"/>
        <v>27.90911865234375</v>
      </c>
      <c r="AL91" s="1">
        <v>2</v>
      </c>
      <c r="AM91">
        <f t="shared" si="309"/>
        <v>4.644859790802002</v>
      </c>
      <c r="AN91" s="1">
        <v>1</v>
      </c>
      <c r="AO91">
        <f t="shared" si="310"/>
        <v>9.2897195816040039</v>
      </c>
      <c r="AP91" s="1">
        <v>28.658777236938477</v>
      </c>
      <c r="AQ91" s="1">
        <v>27.90911865234375</v>
      </c>
      <c r="AR91" s="1">
        <v>27.933496475219727</v>
      </c>
      <c r="AS91" s="1">
        <v>2000.0927734375</v>
      </c>
      <c r="AT91" s="1">
        <v>1936.7467041015625</v>
      </c>
      <c r="AU91" s="1">
        <v>26.011360168457031</v>
      </c>
      <c r="AV91" s="1">
        <v>28.701271057128906</v>
      </c>
      <c r="AW91" s="1">
        <v>65.313735961914063</v>
      </c>
      <c r="AX91" s="1">
        <v>72.068893432617188</v>
      </c>
      <c r="AY91" s="1">
        <v>300.14697265625</v>
      </c>
      <c r="AZ91" s="1">
        <v>1699.6201171875</v>
      </c>
      <c r="BA91" s="1">
        <v>560.6429443359375</v>
      </c>
      <c r="BB91" s="1">
        <v>99.004356384277344</v>
      </c>
      <c r="BC91" s="1">
        <v>1.6309893131256104</v>
      </c>
      <c r="BD91" s="1">
        <v>-0.42632794380187988</v>
      </c>
      <c r="BE91" s="1">
        <v>0.5</v>
      </c>
      <c r="BF91" s="1">
        <v>-1.355140209197998</v>
      </c>
      <c r="BG91" s="1">
        <v>7.355140209197998</v>
      </c>
      <c r="BH91" s="1">
        <v>1</v>
      </c>
      <c r="BI91" s="1">
        <v>0</v>
      </c>
      <c r="BJ91" s="1">
        <v>0.15999999642372131</v>
      </c>
      <c r="BK91" s="1">
        <v>111115</v>
      </c>
      <c r="BL91">
        <f t="shared" si="311"/>
        <v>1.5007348632812498</v>
      </c>
      <c r="BM91">
        <f t="shared" si="312"/>
        <v>4.1561292416631658E-3</v>
      </c>
      <c r="BN91">
        <f t="shared" si="313"/>
        <v>301.05911865234373</v>
      </c>
      <c r="BO91">
        <f t="shared" si="314"/>
        <v>301.80877723693845</v>
      </c>
      <c r="BP91">
        <f t="shared" si="315"/>
        <v>271.9392126716848</v>
      </c>
      <c r="BQ91">
        <f t="shared" si="316"/>
        <v>0.38922188634012406</v>
      </c>
      <c r="BR91">
        <f t="shared" si="317"/>
        <v>3.7747807576164076</v>
      </c>
      <c r="BS91">
        <f t="shared" si="318"/>
        <v>38.127420807271385</v>
      </c>
      <c r="BT91">
        <f t="shared" si="319"/>
        <v>9.4261497501424785</v>
      </c>
      <c r="BU91">
        <f t="shared" si="320"/>
        <v>28.283947944641113</v>
      </c>
      <c r="BV91">
        <f t="shared" si="321"/>
        <v>3.8581118209881051</v>
      </c>
      <c r="BW91">
        <f t="shared" si="322"/>
        <v>0.42618195211492138</v>
      </c>
      <c r="BX91">
        <f t="shared" si="323"/>
        <v>2.8415508684217348</v>
      </c>
      <c r="BY91">
        <f t="shared" si="324"/>
        <v>1.0165609525663704</v>
      </c>
      <c r="BZ91">
        <f t="shared" si="325"/>
        <v>0.26813199152981293</v>
      </c>
      <c r="CA91">
        <f t="shared" si="326"/>
        <v>156.91451900926012</v>
      </c>
      <c r="CB91">
        <f t="shared" si="327"/>
        <v>0.8183441826861606</v>
      </c>
      <c r="CC91">
        <f t="shared" si="328"/>
        <v>75.595998088320101</v>
      </c>
      <c r="CD91">
        <f t="shared" si="329"/>
        <v>1924.1013294113438</v>
      </c>
      <c r="CE91">
        <f t="shared" si="330"/>
        <v>3.4187819638405663E-2</v>
      </c>
      <c r="CF91">
        <f t="shared" si="331"/>
        <v>0</v>
      </c>
      <c r="CG91">
        <f t="shared" si="332"/>
        <v>1487.3528031301212</v>
      </c>
      <c r="CH91">
        <f t="shared" si="333"/>
        <v>0</v>
      </c>
      <c r="CI91" t="e">
        <f t="shared" si="334"/>
        <v>#DIV/0!</v>
      </c>
      <c r="CJ91" t="e">
        <f t="shared" si="335"/>
        <v>#DIV/0!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2016-06-30-bern2_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Riley</dc:creator>
  <cp:lastModifiedBy>PengFu</cp:lastModifiedBy>
  <dcterms:created xsi:type="dcterms:W3CDTF">2016-07-06T20:39:17Z</dcterms:created>
  <dcterms:modified xsi:type="dcterms:W3CDTF">2022-10-24T16:26:14Z</dcterms:modified>
</cp:coreProperties>
</file>