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72FDC269-2BE8-4BC4-8CAF-33087119FD1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6-06-30-hubern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AA3" i="1"/>
  <c r="CG3" i="1" s="1"/>
  <c r="AC3" i="1"/>
  <c r="AD3" i="1"/>
  <c r="AE3" i="1"/>
  <c r="AM3" i="1"/>
  <c r="AO3" i="1" s="1"/>
  <c r="BL3" i="1"/>
  <c r="J3" i="1" s="1"/>
  <c r="BN3" i="1"/>
  <c r="BO3" i="1"/>
  <c r="BP3" i="1"/>
  <c r="BU3" i="1"/>
  <c r="BV3" i="1" s="1"/>
  <c r="BX3" i="1"/>
  <c r="CF3" i="1"/>
  <c r="T3" i="1" s="1"/>
  <c r="CH3" i="1"/>
  <c r="U3" i="1" s="1"/>
  <c r="CI3" i="1"/>
  <c r="CJ3" i="1"/>
  <c r="V4" i="1"/>
  <c r="AA4" i="1"/>
  <c r="AC4" i="1"/>
  <c r="AD4" i="1"/>
  <c r="AE4" i="1"/>
  <c r="AM4" i="1"/>
  <c r="AO4" i="1" s="1"/>
  <c r="BL4" i="1"/>
  <c r="BN4" i="1"/>
  <c r="BO4" i="1"/>
  <c r="BP4" i="1"/>
  <c r="BU4" i="1"/>
  <c r="BV4" i="1" s="1"/>
  <c r="BX4" i="1"/>
  <c r="CF4" i="1"/>
  <c r="T4" i="1" s="1"/>
  <c r="CG4" i="1"/>
  <c r="CH4" i="1"/>
  <c r="U4" i="1" s="1"/>
  <c r="CI4" i="1"/>
  <c r="CJ4" i="1"/>
  <c r="V5" i="1"/>
  <c r="AA5" i="1"/>
  <c r="CG5" i="1" s="1"/>
  <c r="AC5" i="1"/>
  <c r="AD5" i="1"/>
  <c r="AE5" i="1"/>
  <c r="AM5" i="1"/>
  <c r="AO5" i="1" s="1"/>
  <c r="BL5" i="1"/>
  <c r="J5" i="1" s="1"/>
  <c r="BN5" i="1"/>
  <c r="BO5" i="1"/>
  <c r="BP5" i="1"/>
  <c r="BU5" i="1"/>
  <c r="BV5" i="1" s="1"/>
  <c r="BX5" i="1"/>
  <c r="CF5" i="1"/>
  <c r="T5" i="1" s="1"/>
  <c r="CH5" i="1"/>
  <c r="U5" i="1" s="1"/>
  <c r="CI5" i="1"/>
  <c r="CJ5" i="1"/>
  <c r="V6" i="1"/>
  <c r="AA6" i="1"/>
  <c r="CG6" i="1" s="1"/>
  <c r="AC6" i="1"/>
  <c r="AD6" i="1"/>
  <c r="AE6" i="1"/>
  <c r="AM6" i="1"/>
  <c r="AO6" i="1" s="1"/>
  <c r="BL6" i="1"/>
  <c r="BN6" i="1"/>
  <c r="BO6" i="1"/>
  <c r="BP6" i="1"/>
  <c r="BU6" i="1"/>
  <c r="BV6" i="1" s="1"/>
  <c r="BX6" i="1"/>
  <c r="CF6" i="1"/>
  <c r="T6" i="1" s="1"/>
  <c r="CH6" i="1"/>
  <c r="U6" i="1" s="1"/>
  <c r="CI6" i="1"/>
  <c r="CJ6" i="1"/>
  <c r="V7" i="1"/>
  <c r="AA7" i="1"/>
  <c r="CG7" i="1" s="1"/>
  <c r="AC7" i="1"/>
  <c r="AD7" i="1"/>
  <c r="AE7" i="1"/>
  <c r="AM7" i="1"/>
  <c r="AO7" i="1" s="1"/>
  <c r="BL7" i="1"/>
  <c r="BN7" i="1"/>
  <c r="BO7" i="1"/>
  <c r="BP7" i="1"/>
  <c r="BU7" i="1"/>
  <c r="BV7" i="1" s="1"/>
  <c r="BX7" i="1"/>
  <c r="CF7" i="1"/>
  <c r="T7" i="1" s="1"/>
  <c r="CH7" i="1"/>
  <c r="U7" i="1" s="1"/>
  <c r="CI7" i="1"/>
  <c r="CJ7" i="1"/>
  <c r="V8" i="1"/>
  <c r="AA8" i="1"/>
  <c r="CG8" i="1" s="1"/>
  <c r="AC8" i="1"/>
  <c r="AD8" i="1"/>
  <c r="AE8" i="1"/>
  <c r="AM8" i="1"/>
  <c r="AO8" i="1" s="1"/>
  <c r="BL8" i="1"/>
  <c r="BN8" i="1"/>
  <c r="BO8" i="1"/>
  <c r="BP8" i="1"/>
  <c r="BU8" i="1"/>
  <c r="BV8" i="1" s="1"/>
  <c r="BX8" i="1"/>
  <c r="CF8" i="1"/>
  <c r="T8" i="1" s="1"/>
  <c r="CH8" i="1"/>
  <c r="U8" i="1" s="1"/>
  <c r="CI8" i="1"/>
  <c r="CJ8" i="1"/>
  <c r="V9" i="1"/>
  <c r="AA9" i="1"/>
  <c r="CG9" i="1" s="1"/>
  <c r="AC9" i="1"/>
  <c r="AD9" i="1"/>
  <c r="AE9" i="1"/>
  <c r="AM9" i="1"/>
  <c r="AO9" i="1" s="1"/>
  <c r="BL9" i="1"/>
  <c r="BN9" i="1"/>
  <c r="BO9" i="1"/>
  <c r="BP9" i="1"/>
  <c r="BU9" i="1"/>
  <c r="BV9" i="1" s="1"/>
  <c r="BX9" i="1"/>
  <c r="CF9" i="1"/>
  <c r="T9" i="1" s="1"/>
  <c r="CH9" i="1"/>
  <c r="U9" i="1" s="1"/>
  <c r="CI9" i="1"/>
  <c r="CJ9" i="1"/>
  <c r="V10" i="1"/>
  <c r="AA10" i="1"/>
  <c r="CG10" i="1" s="1"/>
  <c r="AC10" i="1"/>
  <c r="AD10" i="1"/>
  <c r="AE10" i="1"/>
  <c r="AM10" i="1"/>
  <c r="AO10" i="1" s="1"/>
  <c r="BL10" i="1"/>
  <c r="BN10" i="1"/>
  <c r="BO10" i="1"/>
  <c r="BP10" i="1"/>
  <c r="BU10" i="1"/>
  <c r="BV10" i="1" s="1"/>
  <c r="BX10" i="1"/>
  <c r="CF10" i="1"/>
  <c r="T10" i="1" s="1"/>
  <c r="CH10" i="1"/>
  <c r="U10" i="1" s="1"/>
  <c r="CI10" i="1"/>
  <c r="CJ10" i="1"/>
  <c r="V11" i="1"/>
  <c r="AA11" i="1"/>
  <c r="CG11" i="1" s="1"/>
  <c r="AC11" i="1"/>
  <c r="AD11" i="1"/>
  <c r="AE11" i="1"/>
  <c r="AM11" i="1"/>
  <c r="AO11" i="1" s="1"/>
  <c r="BL11" i="1"/>
  <c r="BM11" i="1" s="1"/>
  <c r="AI11" i="1" s="1"/>
  <c r="BN11" i="1"/>
  <c r="BO11" i="1"/>
  <c r="BP11" i="1"/>
  <c r="BU11" i="1"/>
  <c r="BV11" i="1" s="1"/>
  <c r="BX11" i="1"/>
  <c r="CF11" i="1"/>
  <c r="T11" i="1" s="1"/>
  <c r="CH11" i="1"/>
  <c r="U11" i="1" s="1"/>
  <c r="CI11" i="1"/>
  <c r="CJ11" i="1"/>
  <c r="V12" i="1"/>
  <c r="AA12" i="1"/>
  <c r="CG12" i="1" s="1"/>
  <c r="AC12" i="1"/>
  <c r="AD12" i="1"/>
  <c r="AE12" i="1"/>
  <c r="AM12" i="1"/>
  <c r="AO12" i="1" s="1"/>
  <c r="BL12" i="1"/>
  <c r="J12" i="1" s="1"/>
  <c r="BN12" i="1"/>
  <c r="BO12" i="1"/>
  <c r="BP12" i="1"/>
  <c r="BU12" i="1"/>
  <c r="BV12" i="1" s="1"/>
  <c r="BX12" i="1"/>
  <c r="CF12" i="1"/>
  <c r="T12" i="1" s="1"/>
  <c r="CH12" i="1"/>
  <c r="U12" i="1" s="1"/>
  <c r="CI12" i="1"/>
  <c r="CJ12" i="1"/>
  <c r="V13" i="1"/>
  <c r="AA13" i="1"/>
  <c r="CG13" i="1" s="1"/>
  <c r="AC13" i="1"/>
  <c r="AD13" i="1"/>
  <c r="AE13" i="1"/>
  <c r="AM13" i="1"/>
  <c r="AO13" i="1" s="1"/>
  <c r="BL13" i="1"/>
  <c r="BM13" i="1" s="1"/>
  <c r="AI13" i="1" s="1"/>
  <c r="BN13" i="1"/>
  <c r="BO13" i="1"/>
  <c r="BP13" i="1"/>
  <c r="BU13" i="1"/>
  <c r="BV13" i="1" s="1"/>
  <c r="BX13" i="1"/>
  <c r="CF13" i="1"/>
  <c r="T13" i="1" s="1"/>
  <c r="CH13" i="1"/>
  <c r="U13" i="1" s="1"/>
  <c r="CI13" i="1"/>
  <c r="CJ13" i="1"/>
  <c r="V14" i="1"/>
  <c r="AA14" i="1"/>
  <c r="CG14" i="1" s="1"/>
  <c r="AC14" i="1"/>
  <c r="AD14" i="1"/>
  <c r="AE14" i="1"/>
  <c r="AM14" i="1"/>
  <c r="AO14" i="1" s="1"/>
  <c r="BL14" i="1"/>
  <c r="J14" i="1" s="1"/>
  <c r="BN14" i="1"/>
  <c r="BO14" i="1"/>
  <c r="BP14" i="1"/>
  <c r="BU14" i="1"/>
  <c r="BV14" i="1" s="1"/>
  <c r="BX14" i="1"/>
  <c r="CF14" i="1"/>
  <c r="T14" i="1" s="1"/>
  <c r="CH14" i="1"/>
  <c r="U14" i="1" s="1"/>
  <c r="CI14" i="1"/>
  <c r="CJ14" i="1"/>
  <c r="V15" i="1"/>
  <c r="AA15" i="1"/>
  <c r="AC15" i="1"/>
  <c r="AD15" i="1"/>
  <c r="AE15" i="1"/>
  <c r="AM15" i="1"/>
  <c r="AO15" i="1" s="1"/>
  <c r="BL15" i="1"/>
  <c r="BN15" i="1"/>
  <c r="BO15" i="1"/>
  <c r="BP15" i="1"/>
  <c r="BU15" i="1"/>
  <c r="BV15" i="1" s="1"/>
  <c r="BX15" i="1"/>
  <c r="CF15" i="1"/>
  <c r="T15" i="1" s="1"/>
  <c r="CH15" i="1"/>
  <c r="U15" i="1" s="1"/>
  <c r="CI15" i="1"/>
  <c r="CJ15" i="1"/>
  <c r="V16" i="1"/>
  <c r="AA16" i="1"/>
  <c r="CG16" i="1" s="1"/>
  <c r="AC16" i="1"/>
  <c r="AD16" i="1"/>
  <c r="AE16" i="1"/>
  <c r="AM16" i="1"/>
  <c r="AO16" i="1" s="1"/>
  <c r="BL16" i="1"/>
  <c r="BN16" i="1"/>
  <c r="BO16" i="1"/>
  <c r="BP16" i="1"/>
  <c r="BU16" i="1"/>
  <c r="BV16" i="1" s="1"/>
  <c r="BX16" i="1"/>
  <c r="CF16" i="1"/>
  <c r="T16" i="1" s="1"/>
  <c r="CH16" i="1"/>
  <c r="U16" i="1" s="1"/>
  <c r="CI16" i="1"/>
  <c r="CJ16" i="1"/>
  <c r="V17" i="1"/>
  <c r="AA17" i="1"/>
  <c r="CG17" i="1" s="1"/>
  <c r="AC17" i="1"/>
  <c r="AD17" i="1"/>
  <c r="AE17" i="1"/>
  <c r="AM17" i="1"/>
  <c r="BL17" i="1"/>
  <c r="J17" i="1" s="1"/>
  <c r="BN17" i="1"/>
  <c r="BO17" i="1"/>
  <c r="BP17" i="1"/>
  <c r="BU17" i="1"/>
  <c r="BV17" i="1" s="1"/>
  <c r="BX17" i="1"/>
  <c r="CF17" i="1"/>
  <c r="T17" i="1" s="1"/>
  <c r="CH17" i="1"/>
  <c r="U17" i="1" s="1"/>
  <c r="CI17" i="1"/>
  <c r="CJ17" i="1"/>
  <c r="V18" i="1"/>
  <c r="AA18" i="1"/>
  <c r="CG18" i="1" s="1"/>
  <c r="AC18" i="1"/>
  <c r="AD18" i="1"/>
  <c r="AE18" i="1"/>
  <c r="AM18" i="1"/>
  <c r="AO18" i="1" s="1"/>
  <c r="BL18" i="1"/>
  <c r="BM18" i="1" s="1"/>
  <c r="BN18" i="1"/>
  <c r="BO18" i="1"/>
  <c r="BP18" i="1"/>
  <c r="BU18" i="1"/>
  <c r="BV18" i="1" s="1"/>
  <c r="BX18" i="1"/>
  <c r="CF18" i="1"/>
  <c r="T18" i="1" s="1"/>
  <c r="CH18" i="1"/>
  <c r="U18" i="1" s="1"/>
  <c r="CI18" i="1"/>
  <c r="CJ18" i="1"/>
  <c r="V19" i="1"/>
  <c r="AA19" i="1"/>
  <c r="CG19" i="1" s="1"/>
  <c r="AC19" i="1"/>
  <c r="AD19" i="1"/>
  <c r="AE19" i="1"/>
  <c r="AM19" i="1"/>
  <c r="AO19" i="1" s="1"/>
  <c r="BL19" i="1"/>
  <c r="J19" i="1" s="1"/>
  <c r="BN19" i="1"/>
  <c r="BO19" i="1"/>
  <c r="BP19" i="1"/>
  <c r="BU19" i="1"/>
  <c r="BV19" i="1" s="1"/>
  <c r="BX19" i="1"/>
  <c r="CF19" i="1"/>
  <c r="T19" i="1" s="1"/>
  <c r="CH19" i="1"/>
  <c r="U19" i="1" s="1"/>
  <c r="CI19" i="1"/>
  <c r="CJ19" i="1"/>
  <c r="V20" i="1"/>
  <c r="AA20" i="1"/>
  <c r="CG20" i="1" s="1"/>
  <c r="AC20" i="1"/>
  <c r="AD20" i="1"/>
  <c r="AE20" i="1"/>
  <c r="AM20" i="1"/>
  <c r="AO20" i="1" s="1"/>
  <c r="BL20" i="1"/>
  <c r="BM20" i="1" s="1"/>
  <c r="BN20" i="1"/>
  <c r="BO20" i="1"/>
  <c r="BP20" i="1"/>
  <c r="BU20" i="1"/>
  <c r="BV20" i="1" s="1"/>
  <c r="BX20" i="1"/>
  <c r="CF20" i="1"/>
  <c r="T20" i="1" s="1"/>
  <c r="CH20" i="1"/>
  <c r="U20" i="1" s="1"/>
  <c r="CI20" i="1"/>
  <c r="CJ20" i="1"/>
  <c r="V21" i="1"/>
  <c r="AA21" i="1"/>
  <c r="CG21" i="1" s="1"/>
  <c r="AC21" i="1"/>
  <c r="AD21" i="1"/>
  <c r="AE21" i="1"/>
  <c r="AM21" i="1"/>
  <c r="BL21" i="1"/>
  <c r="J21" i="1" s="1"/>
  <c r="BN21" i="1"/>
  <c r="BO21" i="1"/>
  <c r="BP21" i="1"/>
  <c r="BU21" i="1"/>
  <c r="BV21" i="1" s="1"/>
  <c r="BX21" i="1"/>
  <c r="CF21" i="1"/>
  <c r="T21" i="1" s="1"/>
  <c r="CH21" i="1"/>
  <c r="U21" i="1" s="1"/>
  <c r="CI21" i="1"/>
  <c r="CJ21" i="1"/>
  <c r="V22" i="1"/>
  <c r="AA22" i="1"/>
  <c r="CG22" i="1" s="1"/>
  <c r="AC22" i="1"/>
  <c r="AD22" i="1"/>
  <c r="AE22" i="1"/>
  <c r="AM22" i="1"/>
  <c r="AO22" i="1" s="1"/>
  <c r="BL22" i="1"/>
  <c r="BN22" i="1"/>
  <c r="BO22" i="1"/>
  <c r="BP22" i="1"/>
  <c r="BU22" i="1"/>
  <c r="BV22" i="1" s="1"/>
  <c r="BX22" i="1"/>
  <c r="CF22" i="1"/>
  <c r="T22" i="1" s="1"/>
  <c r="CH22" i="1"/>
  <c r="U22" i="1" s="1"/>
  <c r="CI22" i="1"/>
  <c r="CJ22" i="1"/>
  <c r="V23" i="1"/>
  <c r="AA23" i="1"/>
  <c r="CG23" i="1" s="1"/>
  <c r="AC23" i="1"/>
  <c r="AD23" i="1"/>
  <c r="AE23" i="1"/>
  <c r="AM23" i="1"/>
  <c r="AO23" i="1" s="1"/>
  <c r="BL23" i="1"/>
  <c r="BN23" i="1"/>
  <c r="BO23" i="1"/>
  <c r="BP23" i="1"/>
  <c r="BU23" i="1"/>
  <c r="BV23" i="1" s="1"/>
  <c r="BX23" i="1"/>
  <c r="CF23" i="1"/>
  <c r="T23" i="1" s="1"/>
  <c r="CH23" i="1"/>
  <c r="U23" i="1" s="1"/>
  <c r="CI23" i="1"/>
  <c r="CJ23" i="1"/>
  <c r="V24" i="1"/>
  <c r="AA24" i="1"/>
  <c r="CG24" i="1" s="1"/>
  <c r="AC24" i="1"/>
  <c r="AD24" i="1"/>
  <c r="AE24" i="1"/>
  <c r="AM24" i="1"/>
  <c r="AO24" i="1" s="1"/>
  <c r="BL24" i="1"/>
  <c r="BN24" i="1"/>
  <c r="BO24" i="1"/>
  <c r="BP24" i="1"/>
  <c r="BU24" i="1"/>
  <c r="BV24" i="1" s="1"/>
  <c r="BX24" i="1"/>
  <c r="CF24" i="1"/>
  <c r="T24" i="1" s="1"/>
  <c r="CH24" i="1"/>
  <c r="U24" i="1" s="1"/>
  <c r="CI24" i="1"/>
  <c r="CJ24" i="1"/>
  <c r="V25" i="1"/>
  <c r="AA25" i="1"/>
  <c r="AC25" i="1"/>
  <c r="AD25" i="1"/>
  <c r="AE25" i="1"/>
  <c r="AM25" i="1"/>
  <c r="AO25" i="1" s="1"/>
  <c r="BL25" i="1"/>
  <c r="J25" i="1" s="1"/>
  <c r="BN25" i="1"/>
  <c r="BO25" i="1"/>
  <c r="BP25" i="1"/>
  <c r="BU25" i="1"/>
  <c r="BV25" i="1" s="1"/>
  <c r="BX25" i="1"/>
  <c r="CF25" i="1"/>
  <c r="T25" i="1" s="1"/>
  <c r="CH25" i="1"/>
  <c r="U25" i="1" s="1"/>
  <c r="CI25" i="1"/>
  <c r="CJ25" i="1"/>
  <c r="V26" i="1"/>
  <c r="AA26" i="1"/>
  <c r="CG26" i="1" s="1"/>
  <c r="AC26" i="1"/>
  <c r="AD26" i="1"/>
  <c r="AE26" i="1"/>
  <c r="AM26" i="1"/>
  <c r="AO26" i="1" s="1"/>
  <c r="BL26" i="1"/>
  <c r="BN26" i="1"/>
  <c r="BO26" i="1"/>
  <c r="BP26" i="1"/>
  <c r="BU26" i="1"/>
  <c r="BV26" i="1" s="1"/>
  <c r="BX26" i="1"/>
  <c r="CF26" i="1"/>
  <c r="T26" i="1" s="1"/>
  <c r="CH26" i="1"/>
  <c r="U26" i="1" s="1"/>
  <c r="CI26" i="1"/>
  <c r="CJ26" i="1"/>
  <c r="V27" i="1"/>
  <c r="AA27" i="1"/>
  <c r="CG27" i="1" s="1"/>
  <c r="AC27" i="1"/>
  <c r="AD27" i="1"/>
  <c r="AE27" i="1"/>
  <c r="AM27" i="1"/>
  <c r="AO27" i="1" s="1"/>
  <c r="BL27" i="1"/>
  <c r="BM27" i="1" s="1"/>
  <c r="AI27" i="1" s="1"/>
  <c r="BN27" i="1"/>
  <c r="BO27" i="1"/>
  <c r="BP27" i="1"/>
  <c r="BU27" i="1"/>
  <c r="BV27" i="1" s="1"/>
  <c r="BX27" i="1"/>
  <c r="CF27" i="1"/>
  <c r="T27" i="1" s="1"/>
  <c r="CH27" i="1"/>
  <c r="U27" i="1" s="1"/>
  <c r="CI27" i="1"/>
  <c r="CJ27" i="1"/>
  <c r="V28" i="1"/>
  <c r="AA28" i="1"/>
  <c r="CG28" i="1" s="1"/>
  <c r="AC28" i="1"/>
  <c r="AD28" i="1"/>
  <c r="AE28" i="1"/>
  <c r="AM28" i="1"/>
  <c r="AO28" i="1" s="1"/>
  <c r="BL28" i="1"/>
  <c r="BM28" i="1" s="1"/>
  <c r="AI28" i="1" s="1"/>
  <c r="BN28" i="1"/>
  <c r="BO28" i="1"/>
  <c r="BP28" i="1"/>
  <c r="BU28" i="1"/>
  <c r="BV28" i="1" s="1"/>
  <c r="BX28" i="1"/>
  <c r="CF28" i="1"/>
  <c r="T28" i="1" s="1"/>
  <c r="CH28" i="1"/>
  <c r="U28" i="1" s="1"/>
  <c r="CI28" i="1"/>
  <c r="CJ28" i="1"/>
  <c r="V29" i="1"/>
  <c r="AA29" i="1"/>
  <c r="CG29" i="1" s="1"/>
  <c r="AC29" i="1"/>
  <c r="AD29" i="1"/>
  <c r="AE29" i="1"/>
  <c r="AM29" i="1"/>
  <c r="AO29" i="1" s="1"/>
  <c r="BL29" i="1"/>
  <c r="BM29" i="1" s="1"/>
  <c r="AI29" i="1" s="1"/>
  <c r="BN29" i="1"/>
  <c r="BO29" i="1"/>
  <c r="BP29" i="1"/>
  <c r="BU29" i="1"/>
  <c r="BV29" i="1" s="1"/>
  <c r="BX29" i="1"/>
  <c r="CF29" i="1"/>
  <c r="T29" i="1" s="1"/>
  <c r="CH29" i="1"/>
  <c r="U29" i="1" s="1"/>
  <c r="CI29" i="1"/>
  <c r="CJ29" i="1"/>
  <c r="V30" i="1"/>
  <c r="AA30" i="1"/>
  <c r="CG30" i="1" s="1"/>
  <c r="AC30" i="1"/>
  <c r="AD30" i="1"/>
  <c r="AE30" i="1"/>
  <c r="AM30" i="1"/>
  <c r="AO30" i="1" s="1"/>
  <c r="BL30" i="1"/>
  <c r="J30" i="1" s="1"/>
  <c r="BN30" i="1"/>
  <c r="BO30" i="1"/>
  <c r="BP30" i="1"/>
  <c r="BU30" i="1"/>
  <c r="BV30" i="1" s="1"/>
  <c r="BX30" i="1"/>
  <c r="CF30" i="1"/>
  <c r="T30" i="1" s="1"/>
  <c r="CH30" i="1"/>
  <c r="U30" i="1" s="1"/>
  <c r="CI30" i="1"/>
  <c r="CJ30" i="1"/>
  <c r="V31" i="1"/>
  <c r="AA31" i="1"/>
  <c r="CG31" i="1" s="1"/>
  <c r="AC31" i="1"/>
  <c r="AD31" i="1"/>
  <c r="AE31" i="1"/>
  <c r="AM31" i="1"/>
  <c r="AO31" i="1" s="1"/>
  <c r="BL31" i="1"/>
  <c r="BM31" i="1" s="1"/>
  <c r="BN31" i="1"/>
  <c r="BO31" i="1"/>
  <c r="BP31" i="1"/>
  <c r="BU31" i="1"/>
  <c r="BV31" i="1" s="1"/>
  <c r="BX31" i="1"/>
  <c r="CF31" i="1"/>
  <c r="T31" i="1" s="1"/>
  <c r="CH31" i="1"/>
  <c r="U31" i="1" s="1"/>
  <c r="CI31" i="1"/>
  <c r="CJ31" i="1"/>
  <c r="V32" i="1"/>
  <c r="AA32" i="1"/>
  <c r="CG32" i="1" s="1"/>
  <c r="AC32" i="1"/>
  <c r="AD32" i="1"/>
  <c r="AE32" i="1"/>
  <c r="AM32" i="1"/>
  <c r="BL32" i="1"/>
  <c r="BN32" i="1"/>
  <c r="BO32" i="1"/>
  <c r="BP32" i="1"/>
  <c r="BU32" i="1"/>
  <c r="BV32" i="1" s="1"/>
  <c r="BX32" i="1"/>
  <c r="CF32" i="1"/>
  <c r="T32" i="1" s="1"/>
  <c r="CH32" i="1"/>
  <c r="U32" i="1" s="1"/>
  <c r="CI32" i="1"/>
  <c r="CJ32" i="1"/>
  <c r="V33" i="1"/>
  <c r="AA33" i="1"/>
  <c r="CG33" i="1" s="1"/>
  <c r="AC33" i="1"/>
  <c r="AD33" i="1"/>
  <c r="AE33" i="1"/>
  <c r="AM33" i="1"/>
  <c r="AO33" i="1" s="1"/>
  <c r="BL33" i="1"/>
  <c r="BN33" i="1"/>
  <c r="BO33" i="1"/>
  <c r="BP33" i="1"/>
  <c r="BU33" i="1"/>
  <c r="BV33" i="1" s="1"/>
  <c r="BX33" i="1"/>
  <c r="CF33" i="1"/>
  <c r="T33" i="1" s="1"/>
  <c r="CH33" i="1"/>
  <c r="U33" i="1" s="1"/>
  <c r="CI33" i="1"/>
  <c r="CJ33" i="1"/>
  <c r="V34" i="1"/>
  <c r="AA34" i="1"/>
  <c r="CG34" i="1" s="1"/>
  <c r="AC34" i="1"/>
  <c r="AD34" i="1"/>
  <c r="AE34" i="1"/>
  <c r="AM34" i="1"/>
  <c r="AO34" i="1" s="1"/>
  <c r="BL34" i="1"/>
  <c r="J34" i="1" s="1"/>
  <c r="BN34" i="1"/>
  <c r="BO34" i="1"/>
  <c r="BP34" i="1"/>
  <c r="BU34" i="1"/>
  <c r="BV34" i="1" s="1"/>
  <c r="BX34" i="1"/>
  <c r="CF34" i="1"/>
  <c r="T34" i="1" s="1"/>
  <c r="CH34" i="1"/>
  <c r="U34" i="1" s="1"/>
  <c r="CI34" i="1"/>
  <c r="CJ34" i="1"/>
  <c r="V35" i="1"/>
  <c r="AA35" i="1"/>
  <c r="CG35" i="1" s="1"/>
  <c r="AC35" i="1"/>
  <c r="AD35" i="1"/>
  <c r="AE35" i="1"/>
  <c r="AM35" i="1"/>
  <c r="AO35" i="1" s="1"/>
  <c r="BL35" i="1"/>
  <c r="BN35" i="1"/>
  <c r="BO35" i="1"/>
  <c r="BP35" i="1"/>
  <c r="BU35" i="1"/>
  <c r="BV35" i="1" s="1"/>
  <c r="BX35" i="1"/>
  <c r="CF35" i="1"/>
  <c r="T35" i="1" s="1"/>
  <c r="CH35" i="1"/>
  <c r="U35" i="1" s="1"/>
  <c r="CI35" i="1"/>
  <c r="CJ35" i="1"/>
  <c r="V36" i="1"/>
  <c r="AA36" i="1"/>
  <c r="CG36" i="1" s="1"/>
  <c r="AC36" i="1"/>
  <c r="AD36" i="1"/>
  <c r="AE36" i="1"/>
  <c r="AM36" i="1"/>
  <c r="BL36" i="1"/>
  <c r="J36" i="1" s="1"/>
  <c r="BN36" i="1"/>
  <c r="BO36" i="1"/>
  <c r="BP36" i="1"/>
  <c r="BU36" i="1"/>
  <c r="BV36" i="1" s="1"/>
  <c r="BX36" i="1"/>
  <c r="CF36" i="1"/>
  <c r="T36" i="1" s="1"/>
  <c r="CH36" i="1"/>
  <c r="U36" i="1" s="1"/>
  <c r="CI36" i="1"/>
  <c r="CJ36" i="1"/>
  <c r="V37" i="1"/>
  <c r="AA37" i="1"/>
  <c r="CG37" i="1" s="1"/>
  <c r="AC37" i="1"/>
  <c r="AD37" i="1"/>
  <c r="AE37" i="1"/>
  <c r="AM37" i="1"/>
  <c r="AO37" i="1" s="1"/>
  <c r="BL37" i="1"/>
  <c r="BM37" i="1" s="1"/>
  <c r="BN37" i="1"/>
  <c r="BO37" i="1"/>
  <c r="BP37" i="1"/>
  <c r="BU37" i="1"/>
  <c r="BV37" i="1" s="1"/>
  <c r="BX37" i="1"/>
  <c r="CF37" i="1"/>
  <c r="T37" i="1" s="1"/>
  <c r="CH37" i="1"/>
  <c r="U37" i="1" s="1"/>
  <c r="CI37" i="1"/>
  <c r="CJ37" i="1"/>
  <c r="V38" i="1"/>
  <c r="AA38" i="1"/>
  <c r="CG38" i="1" s="1"/>
  <c r="AC38" i="1"/>
  <c r="AD38" i="1"/>
  <c r="AE38" i="1"/>
  <c r="AM38" i="1"/>
  <c r="AO38" i="1" s="1"/>
  <c r="BL38" i="1"/>
  <c r="J38" i="1" s="1"/>
  <c r="BN38" i="1"/>
  <c r="BO38" i="1"/>
  <c r="BP38" i="1"/>
  <c r="BU38" i="1"/>
  <c r="BV38" i="1" s="1"/>
  <c r="BX38" i="1"/>
  <c r="CF38" i="1"/>
  <c r="T38" i="1" s="1"/>
  <c r="CH38" i="1"/>
  <c r="U38" i="1" s="1"/>
  <c r="CI38" i="1"/>
  <c r="CJ38" i="1"/>
  <c r="V39" i="1"/>
  <c r="AA39" i="1"/>
  <c r="CG39" i="1" s="1"/>
  <c r="AC39" i="1"/>
  <c r="AD39" i="1"/>
  <c r="AE39" i="1"/>
  <c r="AM39" i="1"/>
  <c r="AO39" i="1" s="1"/>
  <c r="BL39" i="1"/>
  <c r="BM39" i="1" s="1"/>
  <c r="BN39" i="1"/>
  <c r="BO39" i="1"/>
  <c r="BP39" i="1"/>
  <c r="BU39" i="1"/>
  <c r="BV39" i="1" s="1"/>
  <c r="BX39" i="1"/>
  <c r="CF39" i="1"/>
  <c r="T39" i="1" s="1"/>
  <c r="CH39" i="1"/>
  <c r="U39" i="1" s="1"/>
  <c r="CI39" i="1"/>
  <c r="CJ39" i="1"/>
  <c r="V40" i="1"/>
  <c r="AA40" i="1"/>
  <c r="CG40" i="1" s="1"/>
  <c r="AC40" i="1"/>
  <c r="AD40" i="1"/>
  <c r="AE40" i="1"/>
  <c r="AM40" i="1"/>
  <c r="BL40" i="1"/>
  <c r="J40" i="1" s="1"/>
  <c r="BN40" i="1"/>
  <c r="BO40" i="1"/>
  <c r="BP40" i="1"/>
  <c r="BU40" i="1"/>
  <c r="BV40" i="1" s="1"/>
  <c r="BX40" i="1"/>
  <c r="CF40" i="1"/>
  <c r="T40" i="1" s="1"/>
  <c r="CH40" i="1"/>
  <c r="U40" i="1" s="1"/>
  <c r="CI40" i="1"/>
  <c r="CJ40" i="1"/>
  <c r="V41" i="1"/>
  <c r="AA41" i="1"/>
  <c r="CG41" i="1" s="1"/>
  <c r="AC41" i="1"/>
  <c r="AD41" i="1"/>
  <c r="AE41" i="1"/>
  <c r="AM41" i="1"/>
  <c r="AO41" i="1" s="1"/>
  <c r="BL41" i="1"/>
  <c r="BM41" i="1" s="1"/>
  <c r="BN41" i="1"/>
  <c r="BO41" i="1"/>
  <c r="BP41" i="1"/>
  <c r="BU41" i="1"/>
  <c r="BV41" i="1" s="1"/>
  <c r="BX41" i="1"/>
  <c r="CF41" i="1"/>
  <c r="T41" i="1" s="1"/>
  <c r="CH41" i="1"/>
  <c r="U41" i="1" s="1"/>
  <c r="CI41" i="1"/>
  <c r="CJ41" i="1"/>
  <c r="V42" i="1"/>
  <c r="AA42" i="1"/>
  <c r="CG42" i="1" s="1"/>
  <c r="AC42" i="1"/>
  <c r="AD42" i="1"/>
  <c r="AE42" i="1"/>
  <c r="AM42" i="1"/>
  <c r="AO42" i="1" s="1"/>
  <c r="BL42" i="1"/>
  <c r="J42" i="1" s="1"/>
  <c r="BN42" i="1"/>
  <c r="BO42" i="1"/>
  <c r="BP42" i="1"/>
  <c r="BU42" i="1"/>
  <c r="BV42" i="1" s="1"/>
  <c r="BX42" i="1"/>
  <c r="CF42" i="1"/>
  <c r="T42" i="1" s="1"/>
  <c r="CH42" i="1"/>
  <c r="U42" i="1" s="1"/>
  <c r="CI42" i="1"/>
  <c r="CJ42" i="1"/>
  <c r="V43" i="1"/>
  <c r="AA43" i="1"/>
  <c r="CG43" i="1" s="1"/>
  <c r="AC43" i="1"/>
  <c r="AD43" i="1"/>
  <c r="AE43" i="1"/>
  <c r="AM43" i="1"/>
  <c r="AO43" i="1" s="1"/>
  <c r="BL43" i="1"/>
  <c r="BM43" i="1" s="1"/>
  <c r="BN43" i="1"/>
  <c r="BO43" i="1"/>
  <c r="BP43" i="1"/>
  <c r="BU43" i="1"/>
  <c r="BV43" i="1" s="1"/>
  <c r="BX43" i="1"/>
  <c r="CF43" i="1"/>
  <c r="T43" i="1" s="1"/>
  <c r="CH43" i="1"/>
  <c r="U43" i="1" s="1"/>
  <c r="CI43" i="1"/>
  <c r="CJ43" i="1"/>
  <c r="V44" i="1"/>
  <c r="AA44" i="1"/>
  <c r="CG44" i="1" s="1"/>
  <c r="AC44" i="1"/>
  <c r="AD44" i="1"/>
  <c r="AE44" i="1"/>
  <c r="AM44" i="1"/>
  <c r="BL44" i="1"/>
  <c r="J44" i="1" s="1"/>
  <c r="BN44" i="1"/>
  <c r="BO44" i="1"/>
  <c r="BP44" i="1"/>
  <c r="BU44" i="1"/>
  <c r="BV44" i="1" s="1"/>
  <c r="BX44" i="1"/>
  <c r="CF44" i="1"/>
  <c r="T44" i="1" s="1"/>
  <c r="CH44" i="1"/>
  <c r="U44" i="1" s="1"/>
  <c r="CI44" i="1"/>
  <c r="CJ44" i="1"/>
  <c r="V45" i="1"/>
  <c r="AA45" i="1"/>
  <c r="CG45" i="1" s="1"/>
  <c r="AC45" i="1"/>
  <c r="AD45" i="1"/>
  <c r="AE45" i="1"/>
  <c r="AM45" i="1"/>
  <c r="AO45" i="1" s="1"/>
  <c r="BL45" i="1"/>
  <c r="BM45" i="1" s="1"/>
  <c r="AI45" i="1" s="1"/>
  <c r="BN45" i="1"/>
  <c r="BO45" i="1"/>
  <c r="BP45" i="1"/>
  <c r="BU45" i="1"/>
  <c r="BV45" i="1" s="1"/>
  <c r="BX45" i="1"/>
  <c r="CF45" i="1"/>
  <c r="T45" i="1" s="1"/>
  <c r="CH45" i="1"/>
  <c r="U45" i="1" s="1"/>
  <c r="CI45" i="1"/>
  <c r="CJ45" i="1"/>
  <c r="V46" i="1"/>
  <c r="AA46" i="1"/>
  <c r="CG46" i="1" s="1"/>
  <c r="AC46" i="1"/>
  <c r="AD46" i="1"/>
  <c r="AE46" i="1"/>
  <c r="AM46" i="1"/>
  <c r="AO46" i="1" s="1"/>
  <c r="BL46" i="1"/>
  <c r="J46" i="1" s="1"/>
  <c r="BN46" i="1"/>
  <c r="BO46" i="1"/>
  <c r="BP46" i="1"/>
  <c r="BU46" i="1"/>
  <c r="BV46" i="1" s="1"/>
  <c r="BX46" i="1"/>
  <c r="CF46" i="1"/>
  <c r="T46" i="1" s="1"/>
  <c r="CH46" i="1"/>
  <c r="U46" i="1" s="1"/>
  <c r="CI46" i="1"/>
  <c r="CJ46" i="1"/>
  <c r="V47" i="1"/>
  <c r="AA47" i="1"/>
  <c r="CG47" i="1" s="1"/>
  <c r="AC47" i="1"/>
  <c r="AD47" i="1"/>
  <c r="AE47" i="1"/>
  <c r="AM47" i="1"/>
  <c r="AO47" i="1" s="1"/>
  <c r="BL47" i="1"/>
  <c r="BN47" i="1"/>
  <c r="BO47" i="1"/>
  <c r="BP47" i="1"/>
  <c r="BU47" i="1"/>
  <c r="BV47" i="1" s="1"/>
  <c r="BX47" i="1"/>
  <c r="CF47" i="1"/>
  <c r="T47" i="1" s="1"/>
  <c r="CH47" i="1"/>
  <c r="U47" i="1" s="1"/>
  <c r="CI47" i="1"/>
  <c r="CJ47" i="1"/>
  <c r="V48" i="1"/>
  <c r="AA48" i="1"/>
  <c r="CG48" i="1" s="1"/>
  <c r="AC48" i="1"/>
  <c r="AD48" i="1"/>
  <c r="AE48" i="1"/>
  <c r="AM48" i="1"/>
  <c r="AO48" i="1" s="1"/>
  <c r="BL48" i="1"/>
  <c r="BN48" i="1"/>
  <c r="BO48" i="1"/>
  <c r="BP48" i="1"/>
  <c r="BU48" i="1"/>
  <c r="BV48" i="1" s="1"/>
  <c r="BX48" i="1"/>
  <c r="CF48" i="1"/>
  <c r="T48" i="1" s="1"/>
  <c r="CH48" i="1"/>
  <c r="U48" i="1" s="1"/>
  <c r="CI48" i="1"/>
  <c r="CJ48" i="1"/>
  <c r="V49" i="1"/>
  <c r="AA49" i="1"/>
  <c r="CG49" i="1" s="1"/>
  <c r="AC49" i="1"/>
  <c r="AD49" i="1"/>
  <c r="AE49" i="1"/>
  <c r="AM49" i="1"/>
  <c r="AO49" i="1" s="1"/>
  <c r="BL49" i="1"/>
  <c r="BN49" i="1"/>
  <c r="BO49" i="1"/>
  <c r="BP49" i="1"/>
  <c r="BU49" i="1"/>
  <c r="BV49" i="1" s="1"/>
  <c r="BX49" i="1"/>
  <c r="CF49" i="1"/>
  <c r="T49" i="1" s="1"/>
  <c r="CH49" i="1"/>
  <c r="U49" i="1" s="1"/>
  <c r="CI49" i="1"/>
  <c r="CJ49" i="1"/>
  <c r="V50" i="1"/>
  <c r="AA50" i="1"/>
  <c r="CG50" i="1" s="1"/>
  <c r="AC50" i="1"/>
  <c r="AD50" i="1"/>
  <c r="AE50" i="1"/>
  <c r="AM50" i="1"/>
  <c r="AO50" i="1" s="1"/>
  <c r="BL50" i="1"/>
  <c r="BN50" i="1"/>
  <c r="BO50" i="1"/>
  <c r="BP50" i="1"/>
  <c r="BU50" i="1"/>
  <c r="BV50" i="1" s="1"/>
  <c r="BX50" i="1"/>
  <c r="CF50" i="1"/>
  <c r="T50" i="1" s="1"/>
  <c r="CH50" i="1"/>
  <c r="U50" i="1" s="1"/>
  <c r="CI50" i="1"/>
  <c r="CJ50" i="1"/>
  <c r="V51" i="1"/>
  <c r="AA51" i="1"/>
  <c r="CG51" i="1" s="1"/>
  <c r="AC51" i="1"/>
  <c r="AD51" i="1"/>
  <c r="AE51" i="1"/>
  <c r="AM51" i="1"/>
  <c r="AO51" i="1" s="1"/>
  <c r="BL51" i="1"/>
  <c r="BN51" i="1"/>
  <c r="BO51" i="1"/>
  <c r="BP51" i="1"/>
  <c r="BU51" i="1"/>
  <c r="BV51" i="1" s="1"/>
  <c r="BX51" i="1"/>
  <c r="CF51" i="1"/>
  <c r="T51" i="1" s="1"/>
  <c r="CH51" i="1"/>
  <c r="U51" i="1" s="1"/>
  <c r="CI51" i="1"/>
  <c r="CJ51" i="1"/>
  <c r="V52" i="1"/>
  <c r="AA52" i="1"/>
  <c r="CG52" i="1" s="1"/>
  <c r="AC52" i="1"/>
  <c r="AD52" i="1"/>
  <c r="AE52" i="1"/>
  <c r="AM52" i="1"/>
  <c r="AO52" i="1" s="1"/>
  <c r="BL52" i="1"/>
  <c r="BN52" i="1"/>
  <c r="BO52" i="1"/>
  <c r="BP52" i="1"/>
  <c r="BU52" i="1"/>
  <c r="BV52" i="1" s="1"/>
  <c r="BX52" i="1"/>
  <c r="CF52" i="1"/>
  <c r="T52" i="1" s="1"/>
  <c r="CH52" i="1"/>
  <c r="U52" i="1" s="1"/>
  <c r="CI52" i="1"/>
  <c r="CJ52" i="1"/>
  <c r="V53" i="1"/>
  <c r="AA53" i="1"/>
  <c r="CG53" i="1" s="1"/>
  <c r="AC53" i="1"/>
  <c r="AD53" i="1"/>
  <c r="AE53" i="1"/>
  <c r="AM53" i="1"/>
  <c r="AO53" i="1" s="1"/>
  <c r="BL53" i="1"/>
  <c r="BN53" i="1"/>
  <c r="BO53" i="1"/>
  <c r="BP53" i="1"/>
  <c r="BU53" i="1"/>
  <c r="BV53" i="1" s="1"/>
  <c r="BX53" i="1"/>
  <c r="CF53" i="1"/>
  <c r="T53" i="1" s="1"/>
  <c r="CH53" i="1"/>
  <c r="U53" i="1" s="1"/>
  <c r="CI53" i="1"/>
  <c r="CJ53" i="1"/>
  <c r="V54" i="1"/>
  <c r="AA54" i="1"/>
  <c r="CG54" i="1" s="1"/>
  <c r="AC54" i="1"/>
  <c r="AD54" i="1"/>
  <c r="AE54" i="1"/>
  <c r="AM54" i="1"/>
  <c r="AO54" i="1" s="1"/>
  <c r="BL54" i="1"/>
  <c r="BN54" i="1"/>
  <c r="BO54" i="1"/>
  <c r="BP54" i="1"/>
  <c r="BU54" i="1"/>
  <c r="BV54" i="1" s="1"/>
  <c r="BX54" i="1"/>
  <c r="CF54" i="1"/>
  <c r="T54" i="1" s="1"/>
  <c r="CH54" i="1"/>
  <c r="U54" i="1" s="1"/>
  <c r="CI54" i="1"/>
  <c r="CJ54" i="1"/>
  <c r="V55" i="1"/>
  <c r="AA55" i="1"/>
  <c r="AC55" i="1"/>
  <c r="AD55" i="1"/>
  <c r="AE55" i="1"/>
  <c r="AM55" i="1"/>
  <c r="AO55" i="1" s="1"/>
  <c r="BL55" i="1"/>
  <c r="BN55" i="1"/>
  <c r="BO55" i="1"/>
  <c r="BP55" i="1"/>
  <c r="BU55" i="1"/>
  <c r="BV55" i="1" s="1"/>
  <c r="BX55" i="1"/>
  <c r="CF55" i="1"/>
  <c r="T55" i="1" s="1"/>
  <c r="CH55" i="1"/>
  <c r="U55" i="1" s="1"/>
  <c r="CI55" i="1"/>
  <c r="CJ55" i="1"/>
  <c r="V56" i="1"/>
  <c r="AA56" i="1"/>
  <c r="CG56" i="1" s="1"/>
  <c r="AC56" i="1"/>
  <c r="AD56" i="1"/>
  <c r="AE56" i="1"/>
  <c r="AM56" i="1"/>
  <c r="AO56" i="1" s="1"/>
  <c r="BL56" i="1"/>
  <c r="BN56" i="1"/>
  <c r="BO56" i="1"/>
  <c r="BP56" i="1"/>
  <c r="BU56" i="1"/>
  <c r="BV56" i="1" s="1"/>
  <c r="BX56" i="1"/>
  <c r="CF56" i="1"/>
  <c r="T56" i="1" s="1"/>
  <c r="CH56" i="1"/>
  <c r="U56" i="1" s="1"/>
  <c r="CI56" i="1"/>
  <c r="CJ56" i="1"/>
  <c r="V57" i="1"/>
  <c r="AA57" i="1"/>
  <c r="AC57" i="1"/>
  <c r="AD57" i="1"/>
  <c r="AE57" i="1"/>
  <c r="AM57" i="1"/>
  <c r="AO57" i="1" s="1"/>
  <c r="BL57" i="1"/>
  <c r="J57" i="1" s="1"/>
  <c r="BN57" i="1"/>
  <c r="BO57" i="1"/>
  <c r="BP57" i="1"/>
  <c r="BU57" i="1"/>
  <c r="BV57" i="1" s="1"/>
  <c r="BX57" i="1"/>
  <c r="CF57" i="1"/>
  <c r="T57" i="1" s="1"/>
  <c r="CH57" i="1"/>
  <c r="U57" i="1" s="1"/>
  <c r="CI57" i="1"/>
  <c r="CJ57" i="1"/>
  <c r="V58" i="1"/>
  <c r="AA58" i="1"/>
  <c r="CG58" i="1" s="1"/>
  <c r="AC58" i="1"/>
  <c r="AD58" i="1"/>
  <c r="AE58" i="1"/>
  <c r="AM58" i="1"/>
  <c r="AO58" i="1" s="1"/>
  <c r="BL58" i="1"/>
  <c r="BN58" i="1"/>
  <c r="BO58" i="1"/>
  <c r="BP58" i="1"/>
  <c r="BU58" i="1"/>
  <c r="BV58" i="1" s="1"/>
  <c r="BX58" i="1"/>
  <c r="CF58" i="1"/>
  <c r="T58" i="1" s="1"/>
  <c r="CH58" i="1"/>
  <c r="U58" i="1" s="1"/>
  <c r="CI58" i="1"/>
  <c r="CJ58" i="1"/>
  <c r="V59" i="1"/>
  <c r="AA59" i="1"/>
  <c r="CG59" i="1" s="1"/>
  <c r="AC59" i="1"/>
  <c r="AD59" i="1"/>
  <c r="AE59" i="1"/>
  <c r="AM59" i="1"/>
  <c r="AO59" i="1" s="1"/>
  <c r="BL59" i="1"/>
  <c r="J59" i="1" s="1"/>
  <c r="BN59" i="1"/>
  <c r="BO59" i="1"/>
  <c r="BP59" i="1"/>
  <c r="BU59" i="1"/>
  <c r="BV59" i="1" s="1"/>
  <c r="BX59" i="1"/>
  <c r="CF59" i="1"/>
  <c r="T59" i="1" s="1"/>
  <c r="CH59" i="1"/>
  <c r="U59" i="1" s="1"/>
  <c r="CI59" i="1"/>
  <c r="CJ59" i="1"/>
  <c r="V60" i="1"/>
  <c r="AA60" i="1"/>
  <c r="CG60" i="1" s="1"/>
  <c r="AC60" i="1"/>
  <c r="AD60" i="1"/>
  <c r="AE60" i="1"/>
  <c r="AM60" i="1"/>
  <c r="AO60" i="1" s="1"/>
  <c r="BL60" i="1"/>
  <c r="BM60" i="1" s="1"/>
  <c r="AI60" i="1" s="1"/>
  <c r="BN60" i="1"/>
  <c r="BO60" i="1"/>
  <c r="BP60" i="1"/>
  <c r="BU60" i="1"/>
  <c r="BV60" i="1" s="1"/>
  <c r="BX60" i="1"/>
  <c r="CF60" i="1"/>
  <c r="T60" i="1" s="1"/>
  <c r="CH60" i="1"/>
  <c r="U60" i="1" s="1"/>
  <c r="CI60" i="1"/>
  <c r="CJ60" i="1"/>
  <c r="V61" i="1"/>
  <c r="AA61" i="1"/>
  <c r="CG61" i="1" s="1"/>
  <c r="AC61" i="1"/>
  <c r="AD61" i="1"/>
  <c r="AE61" i="1"/>
  <c r="AM61" i="1"/>
  <c r="AO61" i="1" s="1"/>
  <c r="BL61" i="1"/>
  <c r="J61" i="1" s="1"/>
  <c r="BN61" i="1"/>
  <c r="BO61" i="1"/>
  <c r="BP61" i="1"/>
  <c r="BU61" i="1"/>
  <c r="BV61" i="1" s="1"/>
  <c r="BX61" i="1"/>
  <c r="CF61" i="1"/>
  <c r="T61" i="1" s="1"/>
  <c r="CH61" i="1"/>
  <c r="U61" i="1" s="1"/>
  <c r="CI61" i="1"/>
  <c r="CJ61" i="1"/>
  <c r="V62" i="1"/>
  <c r="AA62" i="1"/>
  <c r="CG62" i="1" s="1"/>
  <c r="AC62" i="1"/>
  <c r="AD62" i="1"/>
  <c r="AE62" i="1"/>
  <c r="AM62" i="1"/>
  <c r="AO62" i="1" s="1"/>
  <c r="BL62" i="1"/>
  <c r="BM62" i="1" s="1"/>
  <c r="AI62" i="1" s="1"/>
  <c r="BN62" i="1"/>
  <c r="BO62" i="1"/>
  <c r="BP62" i="1"/>
  <c r="BU62" i="1"/>
  <c r="BV62" i="1" s="1"/>
  <c r="BX62" i="1"/>
  <c r="CF62" i="1"/>
  <c r="T62" i="1" s="1"/>
  <c r="CH62" i="1"/>
  <c r="U62" i="1" s="1"/>
  <c r="CI62" i="1"/>
  <c r="CJ62" i="1"/>
  <c r="V63" i="1"/>
  <c r="AA63" i="1"/>
  <c r="AC63" i="1"/>
  <c r="AD63" i="1"/>
  <c r="AE63" i="1"/>
  <c r="AM63" i="1"/>
  <c r="AO63" i="1" s="1"/>
  <c r="BL63" i="1"/>
  <c r="BN63" i="1"/>
  <c r="BO63" i="1"/>
  <c r="BP63" i="1"/>
  <c r="BU63" i="1"/>
  <c r="BV63" i="1" s="1"/>
  <c r="BX63" i="1"/>
  <c r="CF63" i="1"/>
  <c r="T63" i="1" s="1"/>
  <c r="CH63" i="1"/>
  <c r="U63" i="1" s="1"/>
  <c r="CI63" i="1"/>
  <c r="CJ63" i="1"/>
  <c r="V64" i="1"/>
  <c r="AA64" i="1"/>
  <c r="CG64" i="1" s="1"/>
  <c r="AC64" i="1"/>
  <c r="AD64" i="1"/>
  <c r="AE64" i="1"/>
  <c r="AM64" i="1"/>
  <c r="AO64" i="1" s="1"/>
  <c r="BL64" i="1"/>
  <c r="BN64" i="1"/>
  <c r="BO64" i="1"/>
  <c r="BP64" i="1"/>
  <c r="BU64" i="1"/>
  <c r="BV64" i="1" s="1"/>
  <c r="BX64" i="1"/>
  <c r="CF64" i="1"/>
  <c r="T64" i="1" s="1"/>
  <c r="CH64" i="1"/>
  <c r="U64" i="1" s="1"/>
  <c r="CI64" i="1"/>
  <c r="CJ64" i="1"/>
  <c r="V65" i="1"/>
  <c r="AA65" i="1"/>
  <c r="AC65" i="1"/>
  <c r="AD65" i="1"/>
  <c r="AE65" i="1"/>
  <c r="AM65" i="1"/>
  <c r="AO65" i="1" s="1"/>
  <c r="BL65" i="1"/>
  <c r="J65" i="1" s="1"/>
  <c r="BN65" i="1"/>
  <c r="BO65" i="1"/>
  <c r="BP65" i="1"/>
  <c r="BU65" i="1"/>
  <c r="BV65" i="1" s="1"/>
  <c r="BX65" i="1"/>
  <c r="CF65" i="1"/>
  <c r="T65" i="1" s="1"/>
  <c r="CH65" i="1"/>
  <c r="U65" i="1" s="1"/>
  <c r="CI65" i="1"/>
  <c r="CJ65" i="1"/>
  <c r="V66" i="1"/>
  <c r="AA66" i="1"/>
  <c r="CG66" i="1" s="1"/>
  <c r="AC66" i="1"/>
  <c r="AD66" i="1"/>
  <c r="AE66" i="1"/>
  <c r="AM66" i="1"/>
  <c r="AO66" i="1" s="1"/>
  <c r="BL66" i="1"/>
  <c r="BM66" i="1" s="1"/>
  <c r="AI66" i="1" s="1"/>
  <c r="BN66" i="1"/>
  <c r="BO66" i="1"/>
  <c r="BP66" i="1"/>
  <c r="BU66" i="1"/>
  <c r="BV66" i="1" s="1"/>
  <c r="BX66" i="1"/>
  <c r="CF66" i="1"/>
  <c r="T66" i="1" s="1"/>
  <c r="CH66" i="1"/>
  <c r="U66" i="1" s="1"/>
  <c r="CI66" i="1"/>
  <c r="CJ66" i="1"/>
  <c r="V67" i="1"/>
  <c r="AA67" i="1"/>
  <c r="AC67" i="1"/>
  <c r="AD67" i="1"/>
  <c r="AE67" i="1"/>
  <c r="AM67" i="1"/>
  <c r="AO67" i="1" s="1"/>
  <c r="BL67" i="1"/>
  <c r="J67" i="1" s="1"/>
  <c r="BN67" i="1"/>
  <c r="BO67" i="1"/>
  <c r="BP67" i="1"/>
  <c r="BU67" i="1"/>
  <c r="BV67" i="1" s="1"/>
  <c r="BX67" i="1"/>
  <c r="CF67" i="1"/>
  <c r="T67" i="1" s="1"/>
  <c r="CH67" i="1"/>
  <c r="U67" i="1" s="1"/>
  <c r="CI67" i="1"/>
  <c r="CJ67" i="1"/>
  <c r="V68" i="1"/>
  <c r="AA68" i="1"/>
  <c r="CG68" i="1" s="1"/>
  <c r="AC68" i="1"/>
  <c r="AD68" i="1"/>
  <c r="AE68" i="1"/>
  <c r="AM68" i="1"/>
  <c r="AO68" i="1" s="1"/>
  <c r="BL68" i="1"/>
  <c r="BM68" i="1" s="1"/>
  <c r="BN68" i="1"/>
  <c r="BO68" i="1"/>
  <c r="BP68" i="1"/>
  <c r="BU68" i="1"/>
  <c r="BV68" i="1" s="1"/>
  <c r="BX68" i="1"/>
  <c r="CF68" i="1"/>
  <c r="T68" i="1" s="1"/>
  <c r="CH68" i="1"/>
  <c r="U68" i="1" s="1"/>
  <c r="CI68" i="1"/>
  <c r="CJ68" i="1"/>
  <c r="V69" i="1"/>
  <c r="AA69" i="1"/>
  <c r="CG69" i="1" s="1"/>
  <c r="AC69" i="1"/>
  <c r="AD69" i="1"/>
  <c r="AE69" i="1"/>
  <c r="AM69" i="1"/>
  <c r="AO69" i="1" s="1"/>
  <c r="BL69" i="1"/>
  <c r="J69" i="1" s="1"/>
  <c r="BN69" i="1"/>
  <c r="BO69" i="1"/>
  <c r="BP69" i="1"/>
  <c r="BU69" i="1"/>
  <c r="BV69" i="1" s="1"/>
  <c r="BX69" i="1"/>
  <c r="CF69" i="1"/>
  <c r="T69" i="1" s="1"/>
  <c r="CH69" i="1"/>
  <c r="U69" i="1" s="1"/>
  <c r="CI69" i="1"/>
  <c r="CJ69" i="1"/>
  <c r="V70" i="1"/>
  <c r="AA70" i="1"/>
  <c r="CG70" i="1" s="1"/>
  <c r="AC70" i="1"/>
  <c r="AD70" i="1"/>
  <c r="AE70" i="1"/>
  <c r="AM70" i="1"/>
  <c r="AO70" i="1" s="1"/>
  <c r="BL70" i="1"/>
  <c r="BM70" i="1" s="1"/>
  <c r="AI70" i="1" s="1"/>
  <c r="BN70" i="1"/>
  <c r="BO70" i="1"/>
  <c r="BP70" i="1"/>
  <c r="BU70" i="1"/>
  <c r="BV70" i="1" s="1"/>
  <c r="BX70" i="1"/>
  <c r="CF70" i="1"/>
  <c r="T70" i="1" s="1"/>
  <c r="CH70" i="1"/>
  <c r="U70" i="1" s="1"/>
  <c r="CI70" i="1"/>
  <c r="CJ70" i="1"/>
  <c r="V71" i="1"/>
  <c r="AA71" i="1"/>
  <c r="AC71" i="1"/>
  <c r="AD71" i="1"/>
  <c r="AE71" i="1"/>
  <c r="AM71" i="1"/>
  <c r="AO71" i="1" s="1"/>
  <c r="BL71" i="1"/>
  <c r="J71" i="1" s="1"/>
  <c r="BN71" i="1"/>
  <c r="BO71" i="1"/>
  <c r="BP71" i="1"/>
  <c r="BU71" i="1"/>
  <c r="BV71" i="1" s="1"/>
  <c r="BX71" i="1"/>
  <c r="CF71" i="1"/>
  <c r="T71" i="1" s="1"/>
  <c r="CH71" i="1"/>
  <c r="U71" i="1" s="1"/>
  <c r="CI71" i="1"/>
  <c r="CJ71" i="1"/>
  <c r="V72" i="1"/>
  <c r="AA72" i="1"/>
  <c r="CG72" i="1" s="1"/>
  <c r="AC72" i="1"/>
  <c r="AD72" i="1"/>
  <c r="AE72" i="1"/>
  <c r="AM72" i="1"/>
  <c r="AO72" i="1" s="1"/>
  <c r="BL72" i="1"/>
  <c r="BM72" i="1" s="1"/>
  <c r="AI72" i="1" s="1"/>
  <c r="BN72" i="1"/>
  <c r="BO72" i="1"/>
  <c r="BP72" i="1"/>
  <c r="BU72" i="1"/>
  <c r="BV72" i="1" s="1"/>
  <c r="BX72" i="1"/>
  <c r="CF72" i="1"/>
  <c r="T72" i="1" s="1"/>
  <c r="CH72" i="1"/>
  <c r="U72" i="1" s="1"/>
  <c r="CI72" i="1"/>
  <c r="CJ72" i="1"/>
  <c r="V73" i="1"/>
  <c r="AA73" i="1"/>
  <c r="CG73" i="1" s="1"/>
  <c r="AC73" i="1"/>
  <c r="AD73" i="1"/>
  <c r="AE73" i="1"/>
  <c r="AM73" i="1"/>
  <c r="AO73" i="1" s="1"/>
  <c r="BL73" i="1"/>
  <c r="J73" i="1" s="1"/>
  <c r="BN73" i="1"/>
  <c r="BO73" i="1"/>
  <c r="BP73" i="1"/>
  <c r="BU73" i="1"/>
  <c r="BV73" i="1" s="1"/>
  <c r="BX73" i="1"/>
  <c r="CF73" i="1"/>
  <c r="T73" i="1" s="1"/>
  <c r="CH73" i="1"/>
  <c r="U73" i="1" s="1"/>
  <c r="CI73" i="1"/>
  <c r="CJ73" i="1"/>
  <c r="V74" i="1"/>
  <c r="AA74" i="1"/>
  <c r="CG74" i="1" s="1"/>
  <c r="AC74" i="1"/>
  <c r="AD74" i="1"/>
  <c r="AE74" i="1"/>
  <c r="AM74" i="1"/>
  <c r="AO74" i="1" s="1"/>
  <c r="BL74" i="1"/>
  <c r="BM74" i="1" s="1"/>
  <c r="BN74" i="1"/>
  <c r="BO74" i="1"/>
  <c r="BP74" i="1"/>
  <c r="BU74" i="1"/>
  <c r="BV74" i="1" s="1"/>
  <c r="BX74" i="1"/>
  <c r="CF74" i="1"/>
  <c r="T74" i="1" s="1"/>
  <c r="CH74" i="1"/>
  <c r="U74" i="1" s="1"/>
  <c r="CI74" i="1"/>
  <c r="CJ74" i="1"/>
  <c r="V75" i="1"/>
  <c r="AA75" i="1"/>
  <c r="AC75" i="1"/>
  <c r="AD75" i="1"/>
  <c r="AE75" i="1"/>
  <c r="AM75" i="1"/>
  <c r="AO75" i="1" s="1"/>
  <c r="BL75" i="1"/>
  <c r="J75" i="1" s="1"/>
  <c r="BN75" i="1"/>
  <c r="BO75" i="1"/>
  <c r="BP75" i="1"/>
  <c r="BU75" i="1"/>
  <c r="BV75" i="1" s="1"/>
  <c r="BX75" i="1"/>
  <c r="CF75" i="1"/>
  <c r="T75" i="1" s="1"/>
  <c r="CH75" i="1"/>
  <c r="U75" i="1" s="1"/>
  <c r="CI75" i="1"/>
  <c r="CJ75" i="1"/>
  <c r="V76" i="1"/>
  <c r="AA76" i="1"/>
  <c r="CG76" i="1" s="1"/>
  <c r="AC76" i="1"/>
  <c r="AD76" i="1"/>
  <c r="AE76" i="1"/>
  <c r="AM76" i="1"/>
  <c r="AO76" i="1" s="1"/>
  <c r="BL76" i="1"/>
  <c r="BM76" i="1" s="1"/>
  <c r="BN76" i="1"/>
  <c r="BO76" i="1"/>
  <c r="BP76" i="1"/>
  <c r="BU76" i="1"/>
  <c r="BV76" i="1" s="1"/>
  <c r="BX76" i="1"/>
  <c r="CF76" i="1"/>
  <c r="T76" i="1" s="1"/>
  <c r="CH76" i="1"/>
  <c r="U76" i="1" s="1"/>
  <c r="CI76" i="1"/>
  <c r="CJ76" i="1"/>
  <c r="V77" i="1"/>
  <c r="AA77" i="1"/>
  <c r="CG77" i="1" s="1"/>
  <c r="AC77" i="1"/>
  <c r="AD77" i="1"/>
  <c r="AE77" i="1"/>
  <c r="AM77" i="1"/>
  <c r="AO77" i="1" s="1"/>
  <c r="BL77" i="1"/>
  <c r="J77" i="1" s="1"/>
  <c r="BN77" i="1"/>
  <c r="BO77" i="1"/>
  <c r="BP77" i="1"/>
  <c r="BU77" i="1"/>
  <c r="BV77" i="1" s="1"/>
  <c r="BX77" i="1"/>
  <c r="CF77" i="1"/>
  <c r="T77" i="1" s="1"/>
  <c r="CH77" i="1"/>
  <c r="U77" i="1" s="1"/>
  <c r="CI77" i="1"/>
  <c r="CJ77" i="1"/>
  <c r="V78" i="1"/>
  <c r="AA78" i="1"/>
  <c r="CG78" i="1" s="1"/>
  <c r="AC78" i="1"/>
  <c r="AD78" i="1"/>
  <c r="AE78" i="1"/>
  <c r="AM78" i="1"/>
  <c r="AO78" i="1" s="1"/>
  <c r="BL78" i="1"/>
  <c r="BM78" i="1" s="1"/>
  <c r="BN78" i="1"/>
  <c r="BO78" i="1"/>
  <c r="BP78" i="1"/>
  <c r="BU78" i="1"/>
  <c r="BV78" i="1" s="1"/>
  <c r="BX78" i="1"/>
  <c r="CF78" i="1"/>
  <c r="T78" i="1" s="1"/>
  <c r="CH78" i="1"/>
  <c r="U78" i="1" s="1"/>
  <c r="CI78" i="1"/>
  <c r="CJ78" i="1"/>
  <c r="V79" i="1"/>
  <c r="AA79" i="1"/>
  <c r="CG79" i="1" s="1"/>
  <c r="AC79" i="1"/>
  <c r="AD79" i="1"/>
  <c r="AE79" i="1"/>
  <c r="AM79" i="1"/>
  <c r="AO79" i="1" s="1"/>
  <c r="BL79" i="1"/>
  <c r="J79" i="1" s="1"/>
  <c r="BN79" i="1"/>
  <c r="BO79" i="1"/>
  <c r="BP79" i="1"/>
  <c r="BU79" i="1"/>
  <c r="BV79" i="1" s="1"/>
  <c r="BX79" i="1"/>
  <c r="CF79" i="1"/>
  <c r="T79" i="1" s="1"/>
  <c r="CH79" i="1"/>
  <c r="U79" i="1" s="1"/>
  <c r="CI79" i="1"/>
  <c r="CJ79" i="1"/>
  <c r="V80" i="1"/>
  <c r="AA80" i="1"/>
  <c r="CG80" i="1" s="1"/>
  <c r="AC80" i="1"/>
  <c r="AD80" i="1"/>
  <c r="AE80" i="1"/>
  <c r="AM80" i="1"/>
  <c r="AO80" i="1" s="1"/>
  <c r="BL80" i="1"/>
  <c r="BM80" i="1" s="1"/>
  <c r="BN80" i="1"/>
  <c r="BO80" i="1"/>
  <c r="BP80" i="1"/>
  <c r="BU80" i="1"/>
  <c r="BV80" i="1" s="1"/>
  <c r="BX80" i="1"/>
  <c r="CF80" i="1"/>
  <c r="T80" i="1" s="1"/>
  <c r="CH80" i="1"/>
  <c r="U80" i="1" s="1"/>
  <c r="CI80" i="1"/>
  <c r="CJ80" i="1"/>
  <c r="V81" i="1"/>
  <c r="AA81" i="1"/>
  <c r="CG81" i="1" s="1"/>
  <c r="AC81" i="1"/>
  <c r="AD81" i="1"/>
  <c r="AE81" i="1"/>
  <c r="AM81" i="1"/>
  <c r="AO81" i="1" s="1"/>
  <c r="BL81" i="1"/>
  <c r="J81" i="1" s="1"/>
  <c r="BN81" i="1"/>
  <c r="BO81" i="1"/>
  <c r="BP81" i="1"/>
  <c r="BU81" i="1"/>
  <c r="BV81" i="1" s="1"/>
  <c r="BX81" i="1"/>
  <c r="CF81" i="1"/>
  <c r="T81" i="1" s="1"/>
  <c r="CH81" i="1"/>
  <c r="U81" i="1" s="1"/>
  <c r="CI81" i="1"/>
  <c r="CJ81" i="1"/>
  <c r="V82" i="1"/>
  <c r="AA82" i="1"/>
  <c r="CG82" i="1" s="1"/>
  <c r="AC82" i="1"/>
  <c r="AD82" i="1"/>
  <c r="AE82" i="1"/>
  <c r="AM82" i="1"/>
  <c r="AO82" i="1" s="1"/>
  <c r="BL82" i="1"/>
  <c r="BM82" i="1" s="1"/>
  <c r="BN82" i="1"/>
  <c r="BO82" i="1"/>
  <c r="BP82" i="1"/>
  <c r="BU82" i="1"/>
  <c r="BV82" i="1" s="1"/>
  <c r="BX82" i="1"/>
  <c r="CF82" i="1"/>
  <c r="T82" i="1" s="1"/>
  <c r="CH82" i="1"/>
  <c r="U82" i="1" s="1"/>
  <c r="CI82" i="1"/>
  <c r="CJ82" i="1"/>
  <c r="V83" i="1"/>
  <c r="AA83" i="1"/>
  <c r="AC83" i="1"/>
  <c r="AD83" i="1"/>
  <c r="AE83" i="1"/>
  <c r="AM83" i="1"/>
  <c r="AO83" i="1" s="1"/>
  <c r="BL83" i="1"/>
  <c r="J83" i="1" s="1"/>
  <c r="BN83" i="1"/>
  <c r="BO83" i="1"/>
  <c r="BP83" i="1"/>
  <c r="BU83" i="1"/>
  <c r="BV83" i="1" s="1"/>
  <c r="BX83" i="1"/>
  <c r="CF83" i="1"/>
  <c r="T83" i="1" s="1"/>
  <c r="CH83" i="1"/>
  <c r="U83" i="1" s="1"/>
  <c r="CI83" i="1"/>
  <c r="CJ83" i="1"/>
  <c r="V84" i="1"/>
  <c r="AA84" i="1"/>
  <c r="CG84" i="1" s="1"/>
  <c r="AC84" i="1"/>
  <c r="AD84" i="1"/>
  <c r="AE84" i="1"/>
  <c r="AM84" i="1"/>
  <c r="AO84" i="1" s="1"/>
  <c r="BL84" i="1"/>
  <c r="BM84" i="1" s="1"/>
  <c r="BN84" i="1"/>
  <c r="BO84" i="1"/>
  <c r="BP84" i="1"/>
  <c r="BU84" i="1"/>
  <c r="BV84" i="1" s="1"/>
  <c r="BX84" i="1"/>
  <c r="CF84" i="1"/>
  <c r="T84" i="1" s="1"/>
  <c r="CH84" i="1"/>
  <c r="U84" i="1" s="1"/>
  <c r="CI84" i="1"/>
  <c r="CJ84" i="1"/>
  <c r="V85" i="1"/>
  <c r="AA85" i="1"/>
  <c r="CG85" i="1" s="1"/>
  <c r="AC85" i="1"/>
  <c r="AD85" i="1"/>
  <c r="AE85" i="1"/>
  <c r="AM85" i="1"/>
  <c r="AO85" i="1" s="1"/>
  <c r="BL85" i="1"/>
  <c r="J85" i="1" s="1"/>
  <c r="BN85" i="1"/>
  <c r="BO85" i="1"/>
  <c r="BP85" i="1"/>
  <c r="BU85" i="1"/>
  <c r="BV85" i="1" s="1"/>
  <c r="BX85" i="1"/>
  <c r="CF85" i="1"/>
  <c r="T85" i="1" s="1"/>
  <c r="CH85" i="1"/>
  <c r="U85" i="1" s="1"/>
  <c r="CI85" i="1"/>
  <c r="CJ85" i="1"/>
  <c r="V86" i="1"/>
  <c r="AA86" i="1"/>
  <c r="CG86" i="1" s="1"/>
  <c r="AC86" i="1"/>
  <c r="AD86" i="1"/>
  <c r="AE86" i="1"/>
  <c r="AM86" i="1"/>
  <c r="AO86" i="1" s="1"/>
  <c r="BL86" i="1"/>
  <c r="BM86" i="1" s="1"/>
  <c r="BN86" i="1"/>
  <c r="BO86" i="1"/>
  <c r="BP86" i="1"/>
  <c r="BU86" i="1"/>
  <c r="BV86" i="1" s="1"/>
  <c r="BX86" i="1"/>
  <c r="CF86" i="1"/>
  <c r="T86" i="1" s="1"/>
  <c r="CH86" i="1"/>
  <c r="U86" i="1" s="1"/>
  <c r="CI86" i="1"/>
  <c r="CJ86" i="1"/>
  <c r="V87" i="1"/>
  <c r="AA87" i="1"/>
  <c r="AC87" i="1"/>
  <c r="AD87" i="1"/>
  <c r="AE87" i="1"/>
  <c r="AM87" i="1"/>
  <c r="AO87" i="1" s="1"/>
  <c r="BL87" i="1"/>
  <c r="J87" i="1" s="1"/>
  <c r="BN87" i="1"/>
  <c r="BO87" i="1"/>
  <c r="BP87" i="1"/>
  <c r="BU87" i="1"/>
  <c r="BV87" i="1" s="1"/>
  <c r="BX87" i="1"/>
  <c r="CF87" i="1"/>
  <c r="T87" i="1" s="1"/>
  <c r="CH87" i="1"/>
  <c r="U87" i="1" s="1"/>
  <c r="CI87" i="1"/>
  <c r="CJ87" i="1"/>
  <c r="V88" i="1"/>
  <c r="AA88" i="1"/>
  <c r="CG88" i="1" s="1"/>
  <c r="AC88" i="1"/>
  <c r="AD88" i="1"/>
  <c r="AE88" i="1"/>
  <c r="AM88" i="1"/>
  <c r="AO88" i="1" s="1"/>
  <c r="BL88" i="1"/>
  <c r="BM88" i="1" s="1"/>
  <c r="BN88" i="1"/>
  <c r="BO88" i="1"/>
  <c r="BP88" i="1"/>
  <c r="BU88" i="1"/>
  <c r="BV88" i="1" s="1"/>
  <c r="BX88" i="1"/>
  <c r="CF88" i="1"/>
  <c r="T88" i="1" s="1"/>
  <c r="CH88" i="1"/>
  <c r="U88" i="1" s="1"/>
  <c r="CI88" i="1"/>
  <c r="CJ88" i="1"/>
  <c r="V89" i="1"/>
  <c r="AA89" i="1"/>
  <c r="CG89" i="1" s="1"/>
  <c r="AC89" i="1"/>
  <c r="AD89" i="1"/>
  <c r="AE89" i="1"/>
  <c r="AM89" i="1"/>
  <c r="AO89" i="1" s="1"/>
  <c r="BL89" i="1"/>
  <c r="J89" i="1" s="1"/>
  <c r="BN89" i="1"/>
  <c r="BO89" i="1"/>
  <c r="BP89" i="1"/>
  <c r="BU89" i="1"/>
  <c r="BV89" i="1" s="1"/>
  <c r="BX89" i="1"/>
  <c r="CF89" i="1"/>
  <c r="T89" i="1" s="1"/>
  <c r="CH89" i="1"/>
  <c r="U89" i="1" s="1"/>
  <c r="CI89" i="1"/>
  <c r="CJ89" i="1"/>
  <c r="V90" i="1"/>
  <c r="AA90" i="1"/>
  <c r="CG90" i="1" s="1"/>
  <c r="AC90" i="1"/>
  <c r="AD90" i="1"/>
  <c r="AE90" i="1"/>
  <c r="AM90" i="1"/>
  <c r="AO90" i="1" s="1"/>
  <c r="BL90" i="1"/>
  <c r="BM90" i="1" s="1"/>
  <c r="BN90" i="1"/>
  <c r="BO90" i="1"/>
  <c r="BP90" i="1"/>
  <c r="BU90" i="1"/>
  <c r="BV90" i="1" s="1"/>
  <c r="BX90" i="1"/>
  <c r="CF90" i="1"/>
  <c r="T90" i="1" s="1"/>
  <c r="CH90" i="1"/>
  <c r="U90" i="1" s="1"/>
  <c r="CI90" i="1"/>
  <c r="CJ90" i="1"/>
  <c r="BY10" i="1" l="1"/>
  <c r="BY9" i="1"/>
  <c r="AH3" i="1"/>
  <c r="BY5" i="1"/>
  <c r="AH8" i="1"/>
  <c r="AH12" i="1"/>
  <c r="AH11" i="1"/>
  <c r="AH7" i="1"/>
  <c r="AH45" i="1"/>
  <c r="BY14" i="1"/>
  <c r="AH37" i="1"/>
  <c r="AH49" i="1"/>
  <c r="AH48" i="1"/>
  <c r="BY36" i="1"/>
  <c r="BY32" i="1"/>
  <c r="BM30" i="1"/>
  <c r="BQ30" i="1" s="1"/>
  <c r="AK30" i="1" s="1"/>
  <c r="BR30" i="1" s="1"/>
  <c r="BY20" i="1"/>
  <c r="CD14" i="1"/>
  <c r="AH5" i="1"/>
  <c r="BY3" i="1"/>
  <c r="AH64" i="1"/>
  <c r="AH17" i="1"/>
  <c r="BY58" i="1"/>
  <c r="AH53" i="1"/>
  <c r="AH52" i="1"/>
  <c r="AB3" i="1"/>
  <c r="BM42" i="1"/>
  <c r="AI42" i="1" s="1"/>
  <c r="BY15" i="1"/>
  <c r="BY63" i="1"/>
  <c r="BM59" i="1"/>
  <c r="AI59" i="1" s="1"/>
  <c r="BY39" i="1"/>
  <c r="BY37" i="1"/>
  <c r="BY29" i="1"/>
  <c r="AH21" i="1"/>
  <c r="BY56" i="1"/>
  <c r="BM34" i="1"/>
  <c r="BQ34" i="1" s="1"/>
  <c r="AK34" i="1" s="1"/>
  <c r="BR34" i="1" s="1"/>
  <c r="AH30" i="1"/>
  <c r="BY26" i="1"/>
  <c r="BM40" i="1"/>
  <c r="AI40" i="1" s="1"/>
  <c r="BY80" i="1"/>
  <c r="BY79" i="1"/>
  <c r="AH63" i="1"/>
  <c r="AH46" i="1"/>
  <c r="BY25" i="1"/>
  <c r="AH29" i="1"/>
  <c r="BM19" i="1"/>
  <c r="AI19" i="1" s="1"/>
  <c r="BY13" i="1"/>
  <c r="AH85" i="1"/>
  <c r="AH77" i="1"/>
  <c r="AH75" i="1"/>
  <c r="BY71" i="1"/>
  <c r="BM57" i="1"/>
  <c r="AI57" i="1" s="1"/>
  <c r="BY55" i="1"/>
  <c r="AH50" i="1"/>
  <c r="CD42" i="1"/>
  <c r="AH27" i="1"/>
  <c r="AH23" i="1"/>
  <c r="AB21" i="1"/>
  <c r="AH87" i="1"/>
  <c r="BM83" i="1"/>
  <c r="AI83" i="1" s="1"/>
  <c r="BM79" i="1"/>
  <c r="BQ79" i="1" s="1"/>
  <c r="AK79" i="1" s="1"/>
  <c r="BR79" i="1" s="1"/>
  <c r="BM71" i="1"/>
  <c r="AI71" i="1" s="1"/>
  <c r="BM69" i="1"/>
  <c r="AI69" i="1" s="1"/>
  <c r="J62" i="1"/>
  <c r="CD62" i="1" s="1"/>
  <c r="J45" i="1"/>
  <c r="AB45" i="1" s="1"/>
  <c r="CD38" i="1"/>
  <c r="BM36" i="1"/>
  <c r="AI36" i="1" s="1"/>
  <c r="J27" i="1"/>
  <c r="AB27" i="1" s="1"/>
  <c r="BY88" i="1"/>
  <c r="BY70" i="1"/>
  <c r="BY68" i="1"/>
  <c r="BY64" i="1"/>
  <c r="BY59" i="1"/>
  <c r="AH54" i="1"/>
  <c r="AH51" i="1"/>
  <c r="BY50" i="1"/>
  <c r="AH41" i="1"/>
  <c r="AH38" i="1"/>
  <c r="CD34" i="1"/>
  <c r="BY21" i="1"/>
  <c r="BM21" i="1"/>
  <c r="AI21" i="1" s="1"/>
  <c r="BM17" i="1"/>
  <c r="AI17" i="1" s="1"/>
  <c r="BY7" i="1"/>
  <c r="BM89" i="1"/>
  <c r="AI89" i="1" s="1"/>
  <c r="AH82" i="1"/>
  <c r="CD73" i="1"/>
  <c r="BY72" i="1"/>
  <c r="BM67" i="1"/>
  <c r="AI67" i="1" s="1"/>
  <c r="BM65" i="1"/>
  <c r="AI65" i="1" s="1"/>
  <c r="AH55" i="1"/>
  <c r="AH39" i="1"/>
  <c r="BM38" i="1"/>
  <c r="BQ38" i="1" s="1"/>
  <c r="AK38" i="1" s="1"/>
  <c r="BR38" i="1" s="1"/>
  <c r="CD5" i="1"/>
  <c r="BQ78" i="1"/>
  <c r="AK78" i="1" s="1"/>
  <c r="BR78" i="1" s="1"/>
  <c r="AJ78" i="1" s="1"/>
  <c r="AH73" i="1"/>
  <c r="BY69" i="1"/>
  <c r="J60" i="1"/>
  <c r="AB60" i="1" s="1"/>
  <c r="BY54" i="1"/>
  <c r="BY51" i="1"/>
  <c r="BY47" i="1"/>
  <c r="BY43" i="1"/>
  <c r="AH43" i="1"/>
  <c r="BY42" i="1"/>
  <c r="BY40" i="1"/>
  <c r="AH40" i="1"/>
  <c r="BY38" i="1"/>
  <c r="BY30" i="1"/>
  <c r="AH4" i="1"/>
  <c r="J86" i="1"/>
  <c r="AB86" i="1" s="1"/>
  <c r="AH90" i="1"/>
  <c r="BY87" i="1"/>
  <c r="BM87" i="1"/>
  <c r="AI87" i="1" s="1"/>
  <c r="BQ86" i="1"/>
  <c r="AK86" i="1" s="1"/>
  <c r="BR86" i="1" s="1"/>
  <c r="BS86" i="1" s="1"/>
  <c r="BT86" i="1" s="1"/>
  <c r="BW86" i="1" s="1"/>
  <c r="K86" i="1" s="1"/>
  <c r="BZ86" i="1" s="1"/>
  <c r="L86" i="1" s="1"/>
  <c r="AH83" i="1"/>
  <c r="BM73" i="1"/>
  <c r="AI73" i="1" s="1"/>
  <c r="J66" i="1"/>
  <c r="AB66" i="1" s="1"/>
  <c r="BQ60" i="1"/>
  <c r="AK60" i="1" s="1"/>
  <c r="BR60" i="1" s="1"/>
  <c r="AJ60" i="1" s="1"/>
  <c r="BY52" i="1"/>
  <c r="BY48" i="1"/>
  <c r="BY44" i="1"/>
  <c r="AH44" i="1"/>
  <c r="J37" i="1"/>
  <c r="CD37" i="1" s="1"/>
  <c r="BY35" i="1"/>
  <c r="BY33" i="1"/>
  <c r="J31" i="1"/>
  <c r="J29" i="1"/>
  <c r="AB29" i="1" s="1"/>
  <c r="BY22" i="1"/>
  <c r="AH15" i="1"/>
  <c r="AH9" i="1"/>
  <c r="CG87" i="1"/>
  <c r="AB87" i="1" s="1"/>
  <c r="AH79" i="1"/>
  <c r="BQ71" i="1"/>
  <c r="AK71" i="1" s="1"/>
  <c r="BR71" i="1" s="1"/>
  <c r="BS71" i="1" s="1"/>
  <c r="BT71" i="1" s="1"/>
  <c r="BW71" i="1" s="1"/>
  <c r="K71" i="1" s="1"/>
  <c r="BZ71" i="1" s="1"/>
  <c r="L71" i="1" s="1"/>
  <c r="AH71" i="1"/>
  <c r="AH67" i="1"/>
  <c r="CG63" i="1"/>
  <c r="BY61" i="1"/>
  <c r="BM61" i="1"/>
  <c r="AI61" i="1" s="1"/>
  <c r="AH57" i="1"/>
  <c r="AH56" i="1"/>
  <c r="CG55" i="1"/>
  <c r="BY53" i="1"/>
  <c r="BY49" i="1"/>
  <c r="BM44" i="1"/>
  <c r="AI44" i="1" s="1"/>
  <c r="J41" i="1"/>
  <c r="AB41" i="1" s="1"/>
  <c r="BM25" i="1"/>
  <c r="AI25" i="1" s="1"/>
  <c r="AB19" i="1"/>
  <c r="AH13" i="1"/>
  <c r="BM81" i="1"/>
  <c r="AI81" i="1" s="1"/>
  <c r="J78" i="1"/>
  <c r="AB78" i="1" s="1"/>
  <c r="BQ27" i="1"/>
  <c r="AK27" i="1" s="1"/>
  <c r="BR27" i="1" s="1"/>
  <c r="BS27" i="1" s="1"/>
  <c r="BT27" i="1" s="1"/>
  <c r="BW27" i="1" s="1"/>
  <c r="K27" i="1" s="1"/>
  <c r="BZ27" i="1" s="1"/>
  <c r="J90" i="1"/>
  <c r="AB90" i="1" s="1"/>
  <c r="AH86" i="1"/>
  <c r="BY84" i="1"/>
  <c r="BY83" i="1"/>
  <c r="J82" i="1"/>
  <c r="AB82" i="1" s="1"/>
  <c r="AH78" i="1"/>
  <c r="BY76" i="1"/>
  <c r="BY75" i="1"/>
  <c r="BY74" i="1"/>
  <c r="BQ62" i="1"/>
  <c r="AK62" i="1" s="1"/>
  <c r="BR62" i="1" s="1"/>
  <c r="AJ62" i="1" s="1"/>
  <c r="BM58" i="1"/>
  <c r="AI58" i="1" s="1"/>
  <c r="J58" i="1"/>
  <c r="CD58" i="1" s="1"/>
  <c r="BM33" i="1"/>
  <c r="AI33" i="1" s="1"/>
  <c r="J33" i="1"/>
  <c r="AB33" i="1" s="1"/>
  <c r="BY90" i="1"/>
  <c r="BY89" i="1"/>
  <c r="BQ88" i="1"/>
  <c r="AK88" i="1" s="1"/>
  <c r="BR88" i="1" s="1"/>
  <c r="AJ88" i="1" s="1"/>
  <c r="AH89" i="1"/>
  <c r="AH88" i="1"/>
  <c r="BY86" i="1"/>
  <c r="BY85" i="1"/>
  <c r="BM85" i="1"/>
  <c r="AI85" i="1" s="1"/>
  <c r="J84" i="1"/>
  <c r="AB84" i="1" s="1"/>
  <c r="CG83" i="1"/>
  <c r="AB83" i="1" s="1"/>
  <c r="AH81" i="1"/>
  <c r="AH80" i="1"/>
  <c r="BY78" i="1"/>
  <c r="BY77" i="1"/>
  <c r="BM77" i="1"/>
  <c r="BQ77" i="1" s="1"/>
  <c r="AK77" i="1" s="1"/>
  <c r="BR77" i="1" s="1"/>
  <c r="BS77" i="1" s="1"/>
  <c r="BT77" i="1" s="1"/>
  <c r="BW77" i="1" s="1"/>
  <c r="K77" i="1" s="1"/>
  <c r="BZ77" i="1" s="1"/>
  <c r="L77" i="1" s="1"/>
  <c r="J76" i="1"/>
  <c r="AB76" i="1" s="1"/>
  <c r="CG75" i="1"/>
  <c r="BM75" i="1"/>
  <c r="AI75" i="1" s="1"/>
  <c r="J74" i="1"/>
  <c r="AB74" i="1" s="1"/>
  <c r="AB73" i="1"/>
  <c r="BY73" i="1"/>
  <c r="AH72" i="1"/>
  <c r="AH70" i="1"/>
  <c r="BM64" i="1"/>
  <c r="AI64" i="1" s="1"/>
  <c r="J64" i="1"/>
  <c r="J63" i="1"/>
  <c r="BM63" i="1"/>
  <c r="AI63" i="1" s="1"/>
  <c r="BM55" i="1"/>
  <c r="AI55" i="1" s="1"/>
  <c r="J55" i="1"/>
  <c r="CD55" i="1" s="1"/>
  <c r="BM22" i="1"/>
  <c r="AI22" i="1" s="1"/>
  <c r="J22" i="1"/>
  <c r="AB22" i="1" s="1"/>
  <c r="BM7" i="1"/>
  <c r="AI7" i="1" s="1"/>
  <c r="J7" i="1"/>
  <c r="AB7" i="1" s="1"/>
  <c r="J70" i="1"/>
  <c r="CD70" i="1" s="1"/>
  <c r="BM56" i="1"/>
  <c r="AI56" i="1" s="1"/>
  <c r="J56" i="1"/>
  <c r="AB56" i="1" s="1"/>
  <c r="BM23" i="1"/>
  <c r="AI23" i="1" s="1"/>
  <c r="J23" i="1"/>
  <c r="CD23" i="1" s="1"/>
  <c r="BM9" i="1"/>
  <c r="AI9" i="1" s="1"/>
  <c r="J9" i="1"/>
  <c r="AB9" i="1" s="1"/>
  <c r="J88" i="1"/>
  <c r="AB88" i="1" s="1"/>
  <c r="AH84" i="1"/>
  <c r="BY82" i="1"/>
  <c r="BY81" i="1"/>
  <c r="BQ80" i="1"/>
  <c r="AK80" i="1" s="1"/>
  <c r="BR80" i="1" s="1"/>
  <c r="BS80" i="1" s="1"/>
  <c r="BT80" i="1" s="1"/>
  <c r="BW80" i="1" s="1"/>
  <c r="K80" i="1" s="1"/>
  <c r="BZ80" i="1" s="1"/>
  <c r="J80" i="1"/>
  <c r="AB80" i="1" s="1"/>
  <c r="AH76" i="1"/>
  <c r="AH74" i="1"/>
  <c r="BQ72" i="1"/>
  <c r="AK72" i="1" s="1"/>
  <c r="BR72" i="1" s="1"/>
  <c r="AJ72" i="1" s="1"/>
  <c r="J72" i="1"/>
  <c r="CD72" i="1" s="1"/>
  <c r="CG71" i="1"/>
  <c r="AB71" i="1" s="1"/>
  <c r="BQ70" i="1"/>
  <c r="AK70" i="1" s="1"/>
  <c r="BR70" i="1" s="1"/>
  <c r="AJ70" i="1" s="1"/>
  <c r="J68" i="1"/>
  <c r="AB68" i="1" s="1"/>
  <c r="BM35" i="1"/>
  <c r="AI35" i="1" s="1"/>
  <c r="J35" i="1"/>
  <c r="CD35" i="1" s="1"/>
  <c r="AH33" i="1"/>
  <c r="J32" i="1"/>
  <c r="AB32" i="1" s="1"/>
  <c r="BM32" i="1"/>
  <c r="AI32" i="1" s="1"/>
  <c r="J24" i="1"/>
  <c r="BM24" i="1"/>
  <c r="AI24" i="1" s="1"/>
  <c r="J15" i="1"/>
  <c r="CD15" i="1" s="1"/>
  <c r="BM15" i="1"/>
  <c r="AI15" i="1" s="1"/>
  <c r="BY46" i="1"/>
  <c r="AH42" i="1"/>
  <c r="BY41" i="1"/>
  <c r="AH16" i="1"/>
  <c r="BY12" i="1"/>
  <c r="CD7" i="1"/>
  <c r="BY6" i="1"/>
  <c r="AH62" i="1"/>
  <c r="AH60" i="1"/>
  <c r="CD57" i="1"/>
  <c r="AH47" i="1"/>
  <c r="J43" i="1"/>
  <c r="CD43" i="1" s="1"/>
  <c r="J39" i="1"/>
  <c r="CD39" i="1" s="1"/>
  <c r="BQ37" i="1"/>
  <c r="AK37" i="1" s="1"/>
  <c r="BR37" i="1" s="1"/>
  <c r="AJ37" i="1" s="1"/>
  <c r="BY34" i="1"/>
  <c r="BY31" i="1"/>
  <c r="AH31" i="1"/>
  <c r="BY27" i="1"/>
  <c r="BY24" i="1"/>
  <c r="BY23" i="1"/>
  <c r="BY19" i="1"/>
  <c r="AH18" i="1"/>
  <c r="BY17" i="1"/>
  <c r="CG15" i="1"/>
  <c r="J13" i="1"/>
  <c r="CD13" i="1" s="1"/>
  <c r="AB12" i="1"/>
  <c r="J11" i="1"/>
  <c r="AB11" i="1" s="1"/>
  <c r="BY8" i="1"/>
  <c r="AH69" i="1"/>
  <c r="AH68" i="1"/>
  <c r="BY67" i="1"/>
  <c r="BY66" i="1"/>
  <c r="AH66" i="1"/>
  <c r="BY65" i="1"/>
  <c r="AH65" i="1"/>
  <c r="BY62" i="1"/>
  <c r="AH61" i="1"/>
  <c r="BY60" i="1"/>
  <c r="AH59" i="1"/>
  <c r="AH58" i="1"/>
  <c r="BY57" i="1"/>
  <c r="BQ45" i="1"/>
  <c r="AK45" i="1" s="1"/>
  <c r="BR45" i="1" s="1"/>
  <c r="AJ45" i="1" s="1"/>
  <c r="BQ41" i="1"/>
  <c r="AK41" i="1" s="1"/>
  <c r="BR41" i="1" s="1"/>
  <c r="BS41" i="1" s="1"/>
  <c r="BT41" i="1" s="1"/>
  <c r="BW41" i="1" s="1"/>
  <c r="K41" i="1" s="1"/>
  <c r="BZ41" i="1" s="1"/>
  <c r="AH35" i="1"/>
  <c r="AH34" i="1"/>
  <c r="BY28" i="1"/>
  <c r="CD25" i="1"/>
  <c r="AH24" i="1"/>
  <c r="AH22" i="1"/>
  <c r="AH20" i="1"/>
  <c r="AB17" i="1"/>
  <c r="AH6" i="1"/>
  <c r="BQ82" i="1"/>
  <c r="AK82" i="1" s="1"/>
  <c r="BR82" i="1" s="1"/>
  <c r="AI76" i="1"/>
  <c r="AI86" i="1"/>
  <c r="BQ84" i="1"/>
  <c r="AK84" i="1" s="1"/>
  <c r="BR84" i="1" s="1"/>
  <c r="CD83" i="1"/>
  <c r="AI78" i="1"/>
  <c r="BQ76" i="1"/>
  <c r="AK76" i="1" s="1"/>
  <c r="BR76" i="1" s="1"/>
  <c r="BQ74" i="1"/>
  <c r="AK74" i="1" s="1"/>
  <c r="BR74" i="1" s="1"/>
  <c r="AI90" i="1"/>
  <c r="CD87" i="1"/>
  <c r="AI82" i="1"/>
  <c r="AB79" i="1"/>
  <c r="CD79" i="1"/>
  <c r="BQ90" i="1"/>
  <c r="AK90" i="1" s="1"/>
  <c r="BR90" i="1" s="1"/>
  <c r="AB89" i="1"/>
  <c r="CD89" i="1"/>
  <c r="AI84" i="1"/>
  <c r="AB81" i="1"/>
  <c r="CD81" i="1"/>
  <c r="AI74" i="1"/>
  <c r="AI88" i="1"/>
  <c r="AB85" i="1"/>
  <c r="CD85" i="1"/>
  <c r="AI80" i="1"/>
  <c r="AB77" i="1"/>
  <c r="CD77" i="1"/>
  <c r="AB75" i="1"/>
  <c r="CD75" i="1"/>
  <c r="BQ83" i="1"/>
  <c r="AK83" i="1" s="1"/>
  <c r="BR83" i="1" s="1"/>
  <c r="CD71" i="1"/>
  <c r="CD46" i="1"/>
  <c r="AB46" i="1"/>
  <c r="AB30" i="1"/>
  <c r="CD30" i="1"/>
  <c r="CD86" i="1"/>
  <c r="CD84" i="1"/>
  <c r="BQ68" i="1"/>
  <c r="AK68" i="1" s="1"/>
  <c r="BR68" i="1" s="1"/>
  <c r="CD67" i="1"/>
  <c r="AO17" i="1"/>
  <c r="CD17" i="1" s="1"/>
  <c r="AB69" i="1"/>
  <c r="CD69" i="1"/>
  <c r="AB64" i="1"/>
  <c r="CD64" i="1"/>
  <c r="AB61" i="1"/>
  <c r="CD61" i="1"/>
  <c r="AB59" i="1"/>
  <c r="CD59" i="1"/>
  <c r="BM16" i="1"/>
  <c r="BQ16" i="1" s="1"/>
  <c r="AK16" i="1" s="1"/>
  <c r="BR16" i="1" s="1"/>
  <c r="J16" i="1"/>
  <c r="CG67" i="1"/>
  <c r="AB67" i="1" s="1"/>
  <c r="BQ66" i="1"/>
  <c r="AK66" i="1" s="1"/>
  <c r="BR66" i="1" s="1"/>
  <c r="CD65" i="1"/>
  <c r="AB58" i="1"/>
  <c r="CG57" i="1"/>
  <c r="AB57" i="1" s="1"/>
  <c r="AO36" i="1"/>
  <c r="CD36" i="1" s="1"/>
  <c r="AI68" i="1"/>
  <c r="CG65" i="1"/>
  <c r="AB65" i="1" s="1"/>
  <c r="BS60" i="1"/>
  <c r="BT60" i="1" s="1"/>
  <c r="BW60" i="1" s="1"/>
  <c r="K60" i="1" s="1"/>
  <c r="BZ60" i="1" s="1"/>
  <c r="BQ56" i="1"/>
  <c r="AK56" i="1" s="1"/>
  <c r="BR56" i="1" s="1"/>
  <c r="J54" i="1"/>
  <c r="BM54" i="1"/>
  <c r="BQ54" i="1" s="1"/>
  <c r="AK54" i="1" s="1"/>
  <c r="BR54" i="1" s="1"/>
  <c r="BM53" i="1"/>
  <c r="BQ53" i="1" s="1"/>
  <c r="AK53" i="1" s="1"/>
  <c r="BR53" i="1" s="1"/>
  <c r="J53" i="1"/>
  <c r="J52" i="1"/>
  <c r="BM52" i="1"/>
  <c r="BQ52" i="1" s="1"/>
  <c r="AK52" i="1" s="1"/>
  <c r="BR52" i="1" s="1"/>
  <c r="BM51" i="1"/>
  <c r="BQ51" i="1" s="1"/>
  <c r="AK51" i="1" s="1"/>
  <c r="BR51" i="1" s="1"/>
  <c r="J51" i="1"/>
  <c r="J50" i="1"/>
  <c r="BM50" i="1"/>
  <c r="BQ50" i="1" s="1"/>
  <c r="AK50" i="1" s="1"/>
  <c r="BR50" i="1" s="1"/>
  <c r="BM49" i="1"/>
  <c r="BQ49" i="1" s="1"/>
  <c r="AK49" i="1" s="1"/>
  <c r="BR49" i="1" s="1"/>
  <c r="J49" i="1"/>
  <c r="J48" i="1"/>
  <c r="BM48" i="1"/>
  <c r="BQ48" i="1" s="1"/>
  <c r="AK48" i="1" s="1"/>
  <c r="BR48" i="1" s="1"/>
  <c r="BM47" i="1"/>
  <c r="BQ47" i="1" s="1"/>
  <c r="AK47" i="1" s="1"/>
  <c r="BR47" i="1" s="1"/>
  <c r="J47" i="1"/>
  <c r="BY45" i="1"/>
  <c r="AH36" i="1"/>
  <c r="AO32" i="1"/>
  <c r="CD31" i="1"/>
  <c r="AB31" i="1"/>
  <c r="AH25" i="1"/>
  <c r="CG25" i="1"/>
  <c r="AB25" i="1" s="1"/>
  <c r="AO44" i="1"/>
  <c r="CD44" i="1" s="1"/>
  <c r="AH32" i="1"/>
  <c r="AO21" i="1"/>
  <c r="CD21" i="1" s="1"/>
  <c r="BQ21" i="1"/>
  <c r="AK21" i="1" s="1"/>
  <c r="BR21" i="1" s="1"/>
  <c r="AO40" i="1"/>
  <c r="CD40" i="1" s="1"/>
  <c r="J26" i="1"/>
  <c r="BM26" i="1"/>
  <c r="AB24" i="1"/>
  <c r="CD24" i="1"/>
  <c r="BM46" i="1"/>
  <c r="BQ46" i="1" s="1"/>
  <c r="AK46" i="1" s="1"/>
  <c r="BR46" i="1" s="1"/>
  <c r="AI43" i="1"/>
  <c r="AB42" i="1"/>
  <c r="AI39" i="1"/>
  <c r="AB38" i="1"/>
  <c r="AB34" i="1"/>
  <c r="AI31" i="1"/>
  <c r="BQ29" i="1"/>
  <c r="AK29" i="1" s="1"/>
  <c r="BR29" i="1" s="1"/>
  <c r="CD19" i="1"/>
  <c r="AH19" i="1"/>
  <c r="BY18" i="1"/>
  <c r="BQ43" i="1"/>
  <c r="AK43" i="1" s="1"/>
  <c r="BR43" i="1" s="1"/>
  <c r="BQ39" i="1"/>
  <c r="AK39" i="1" s="1"/>
  <c r="BR39" i="1" s="1"/>
  <c r="BQ31" i="1"/>
  <c r="AK31" i="1" s="1"/>
  <c r="BR31" i="1" s="1"/>
  <c r="BM12" i="1"/>
  <c r="BQ12" i="1" s="1"/>
  <c r="AK12" i="1" s="1"/>
  <c r="BR12" i="1" s="1"/>
  <c r="AB44" i="1"/>
  <c r="AI41" i="1"/>
  <c r="AB40" i="1"/>
  <c r="AI37" i="1"/>
  <c r="AB36" i="1"/>
  <c r="BQ28" i="1"/>
  <c r="AK28" i="1" s="1"/>
  <c r="BR28" i="1" s="1"/>
  <c r="AH28" i="1"/>
  <c r="J28" i="1"/>
  <c r="AH14" i="1"/>
  <c r="CD12" i="1"/>
  <c r="CD11" i="1"/>
  <c r="J10" i="1"/>
  <c r="BM10" i="1"/>
  <c r="J8" i="1"/>
  <c r="BM8" i="1"/>
  <c r="BQ8" i="1" s="1"/>
  <c r="AK8" i="1" s="1"/>
  <c r="BR8" i="1" s="1"/>
  <c r="AH26" i="1"/>
  <c r="BQ20" i="1"/>
  <c r="AK20" i="1" s="1"/>
  <c r="BR20" i="1" s="1"/>
  <c r="AI18" i="1"/>
  <c r="J18" i="1"/>
  <c r="BQ11" i="1"/>
  <c r="AK11" i="1" s="1"/>
  <c r="BR11" i="1" s="1"/>
  <c r="AB5" i="1"/>
  <c r="CD3" i="1"/>
  <c r="AI20" i="1"/>
  <c r="J20" i="1"/>
  <c r="BQ18" i="1"/>
  <c r="AK18" i="1" s="1"/>
  <c r="BR18" i="1" s="1"/>
  <c r="BY16" i="1"/>
  <c r="AH10" i="1"/>
  <c r="BM4" i="1"/>
  <c r="J4" i="1"/>
  <c r="BM14" i="1"/>
  <c r="BQ14" i="1" s="1"/>
  <c r="AK14" i="1" s="1"/>
  <c r="BR14" i="1" s="1"/>
  <c r="BQ13" i="1"/>
  <c r="AK13" i="1" s="1"/>
  <c r="BR13" i="1" s="1"/>
  <c r="BM6" i="1"/>
  <c r="BQ6" i="1" s="1"/>
  <c r="AK6" i="1" s="1"/>
  <c r="BR6" i="1" s="1"/>
  <c r="J6" i="1"/>
  <c r="BY4" i="1"/>
  <c r="AB14" i="1"/>
  <c r="BY11" i="1"/>
  <c r="BM5" i="1"/>
  <c r="BM3" i="1"/>
  <c r="L41" i="1" l="1"/>
  <c r="CD41" i="1"/>
  <c r="BS30" i="1"/>
  <c r="BT30" i="1" s="1"/>
  <c r="BW30" i="1" s="1"/>
  <c r="K30" i="1" s="1"/>
  <c r="BZ30" i="1" s="1"/>
  <c r="L30" i="1" s="1"/>
  <c r="CA30" i="1" s="1"/>
  <c r="AJ30" i="1"/>
  <c r="AB63" i="1"/>
  <c r="AI30" i="1"/>
  <c r="CD90" i="1"/>
  <c r="CD9" i="1"/>
  <c r="AB62" i="1"/>
  <c r="BS37" i="1"/>
  <c r="BT37" i="1" s="1"/>
  <c r="BW37" i="1" s="1"/>
  <c r="K37" i="1" s="1"/>
  <c r="BZ37" i="1" s="1"/>
  <c r="L37" i="1" s="1"/>
  <c r="CA37" i="1" s="1"/>
  <c r="BS72" i="1"/>
  <c r="BT72" i="1" s="1"/>
  <c r="BW72" i="1" s="1"/>
  <c r="K72" i="1" s="1"/>
  <c r="BZ72" i="1" s="1"/>
  <c r="L72" i="1" s="1"/>
  <c r="AJ27" i="1"/>
  <c r="CD32" i="1"/>
  <c r="CD88" i="1"/>
  <c r="BQ40" i="1"/>
  <c r="AK40" i="1" s="1"/>
  <c r="BR40" i="1" s="1"/>
  <c r="AJ40" i="1" s="1"/>
  <c r="CD63" i="1"/>
  <c r="BQ22" i="1"/>
  <c r="AK22" i="1" s="1"/>
  <c r="BR22" i="1" s="1"/>
  <c r="BS22" i="1" s="1"/>
  <c r="BT22" i="1" s="1"/>
  <c r="BW22" i="1" s="1"/>
  <c r="K22" i="1" s="1"/>
  <c r="BZ22" i="1" s="1"/>
  <c r="L22" i="1" s="1"/>
  <c r="CA22" i="1" s="1"/>
  <c r="AJ80" i="1"/>
  <c r="AB15" i="1"/>
  <c r="BS45" i="1"/>
  <c r="BT45" i="1" s="1"/>
  <c r="BW45" i="1" s="1"/>
  <c r="K45" i="1" s="1"/>
  <c r="BZ45" i="1" s="1"/>
  <c r="BQ23" i="1"/>
  <c r="AK23" i="1" s="1"/>
  <c r="BR23" i="1" s="1"/>
  <c r="AJ23" i="1" s="1"/>
  <c r="CD68" i="1"/>
  <c r="AJ86" i="1"/>
  <c r="AB55" i="1"/>
  <c r="L27" i="1"/>
  <c r="CA27" i="1" s="1"/>
  <c r="BS70" i="1"/>
  <c r="BT70" i="1" s="1"/>
  <c r="BW70" i="1" s="1"/>
  <c r="K70" i="1" s="1"/>
  <c r="BZ70" i="1" s="1"/>
  <c r="L70" i="1" s="1"/>
  <c r="BQ58" i="1"/>
  <c r="AK58" i="1" s="1"/>
  <c r="BR58" i="1" s="1"/>
  <c r="BS58" i="1" s="1"/>
  <c r="BT58" i="1" s="1"/>
  <c r="BW58" i="1" s="1"/>
  <c r="K58" i="1" s="1"/>
  <c r="L80" i="1"/>
  <c r="AB13" i="1"/>
  <c r="L60" i="1"/>
  <c r="CB60" i="1" s="1"/>
  <c r="AI77" i="1"/>
  <c r="AI34" i="1"/>
  <c r="CD82" i="1"/>
  <c r="AI38" i="1"/>
  <c r="BQ7" i="1"/>
  <c r="AK7" i="1" s="1"/>
  <c r="BR7" i="1" s="1"/>
  <c r="BS7" i="1" s="1"/>
  <c r="BT7" i="1" s="1"/>
  <c r="BW7" i="1" s="1"/>
  <c r="K7" i="1" s="1"/>
  <c r="BZ7" i="1" s="1"/>
  <c r="L7" i="1" s="1"/>
  <c r="AJ41" i="1"/>
  <c r="BQ64" i="1"/>
  <c r="AK64" i="1" s="1"/>
  <c r="BR64" i="1" s="1"/>
  <c r="AJ64" i="1" s="1"/>
  <c r="CD60" i="1"/>
  <c r="CD56" i="1"/>
  <c r="BQ69" i="1"/>
  <c r="AK69" i="1" s="1"/>
  <c r="BR69" i="1" s="1"/>
  <c r="BQ81" i="1"/>
  <c r="AK81" i="1" s="1"/>
  <c r="BR81" i="1" s="1"/>
  <c r="BS81" i="1" s="1"/>
  <c r="BT81" i="1" s="1"/>
  <c r="BW81" i="1" s="1"/>
  <c r="K81" i="1" s="1"/>
  <c r="BZ81" i="1" s="1"/>
  <c r="L81" i="1" s="1"/>
  <c r="CC80" i="1"/>
  <c r="AB23" i="1"/>
  <c r="AB43" i="1"/>
  <c r="AB35" i="1"/>
  <c r="BQ19" i="1"/>
  <c r="AK19" i="1" s="1"/>
  <c r="BR19" i="1" s="1"/>
  <c r="AB72" i="1"/>
  <c r="BS88" i="1"/>
  <c r="BT88" i="1" s="1"/>
  <c r="BW88" i="1" s="1"/>
  <c r="K88" i="1" s="1"/>
  <c r="BZ88" i="1" s="1"/>
  <c r="L88" i="1" s="1"/>
  <c r="CA88" i="1" s="1"/>
  <c r="CD76" i="1"/>
  <c r="AJ71" i="1"/>
  <c r="BS79" i="1"/>
  <c r="BT79" i="1" s="1"/>
  <c r="BW79" i="1" s="1"/>
  <c r="K79" i="1" s="1"/>
  <c r="BZ79" i="1" s="1"/>
  <c r="L79" i="1" s="1"/>
  <c r="AJ79" i="1"/>
  <c r="CD66" i="1"/>
  <c r="AI79" i="1"/>
  <c r="BQ87" i="1"/>
  <c r="AK87" i="1" s="1"/>
  <c r="BR87" i="1" s="1"/>
  <c r="BS87" i="1" s="1"/>
  <c r="BT87" i="1" s="1"/>
  <c r="BW87" i="1" s="1"/>
  <c r="K87" i="1" s="1"/>
  <c r="BZ87" i="1" s="1"/>
  <c r="L87" i="1" s="1"/>
  <c r="CD74" i="1"/>
  <c r="AJ77" i="1"/>
  <c r="CD45" i="1"/>
  <c r="CC27" i="1"/>
  <c r="CD22" i="1"/>
  <c r="BQ44" i="1"/>
  <c r="AK44" i="1" s="1"/>
  <c r="BR44" i="1" s="1"/>
  <c r="BS44" i="1" s="1"/>
  <c r="BT44" i="1" s="1"/>
  <c r="BW44" i="1" s="1"/>
  <c r="K44" i="1" s="1"/>
  <c r="BQ17" i="1"/>
  <c r="AK17" i="1" s="1"/>
  <c r="BR17" i="1" s="1"/>
  <c r="BS17" i="1" s="1"/>
  <c r="BT17" i="1" s="1"/>
  <c r="BW17" i="1" s="1"/>
  <c r="K17" i="1" s="1"/>
  <c r="BZ17" i="1" s="1"/>
  <c r="L17" i="1" s="1"/>
  <c r="L45" i="1"/>
  <c r="CA45" i="1" s="1"/>
  <c r="AB70" i="1"/>
  <c r="BQ33" i="1"/>
  <c r="AK33" i="1" s="1"/>
  <c r="BR33" i="1" s="1"/>
  <c r="BQ32" i="1"/>
  <c r="AK32" i="1" s="1"/>
  <c r="BR32" i="1" s="1"/>
  <c r="BS32" i="1" s="1"/>
  <c r="BT32" i="1" s="1"/>
  <c r="BW32" i="1" s="1"/>
  <c r="K32" i="1" s="1"/>
  <c r="CD80" i="1"/>
  <c r="BS34" i="1"/>
  <c r="BT34" i="1" s="1"/>
  <c r="BW34" i="1" s="1"/>
  <c r="K34" i="1" s="1"/>
  <c r="BZ34" i="1" s="1"/>
  <c r="L34" i="1" s="1"/>
  <c r="AJ34" i="1"/>
  <c r="AB39" i="1"/>
  <c r="BS62" i="1"/>
  <c r="BT62" i="1" s="1"/>
  <c r="BW62" i="1" s="1"/>
  <c r="K62" i="1" s="1"/>
  <c r="BZ62" i="1" s="1"/>
  <c r="L62" i="1" s="1"/>
  <c r="CB62" i="1" s="1"/>
  <c r="BQ36" i="1"/>
  <c r="AK36" i="1" s="1"/>
  <c r="BR36" i="1" s="1"/>
  <c r="BS36" i="1" s="1"/>
  <c r="BT36" i="1" s="1"/>
  <c r="BW36" i="1" s="1"/>
  <c r="K36" i="1" s="1"/>
  <c r="BQ89" i="1"/>
  <c r="AK89" i="1" s="1"/>
  <c r="BR89" i="1" s="1"/>
  <c r="AJ89" i="1" s="1"/>
  <c r="CD78" i="1"/>
  <c r="BQ85" i="1"/>
  <c r="AK85" i="1" s="1"/>
  <c r="BR85" i="1" s="1"/>
  <c r="AJ85" i="1" s="1"/>
  <c r="AB37" i="1"/>
  <c r="BQ59" i="1"/>
  <c r="AK59" i="1" s="1"/>
  <c r="BR59" i="1" s="1"/>
  <c r="CD33" i="1"/>
  <c r="BS78" i="1"/>
  <c r="BT78" i="1" s="1"/>
  <c r="BW78" i="1" s="1"/>
  <c r="K78" i="1" s="1"/>
  <c r="BZ78" i="1" s="1"/>
  <c r="L78" i="1" s="1"/>
  <c r="CB78" i="1" s="1"/>
  <c r="CD29" i="1"/>
  <c r="BQ42" i="1"/>
  <c r="AK42" i="1" s="1"/>
  <c r="BR42" i="1" s="1"/>
  <c r="BQ9" i="1"/>
  <c r="AK9" i="1" s="1"/>
  <c r="BR9" i="1" s="1"/>
  <c r="BS9" i="1" s="1"/>
  <c r="BT9" i="1" s="1"/>
  <c r="BW9" i="1" s="1"/>
  <c r="K9" i="1" s="1"/>
  <c r="BQ15" i="1"/>
  <c r="AK15" i="1" s="1"/>
  <c r="BR15" i="1" s="1"/>
  <c r="AJ15" i="1" s="1"/>
  <c r="BQ35" i="1"/>
  <c r="AK35" i="1" s="1"/>
  <c r="BR35" i="1" s="1"/>
  <c r="AJ35" i="1" s="1"/>
  <c r="CD27" i="1"/>
  <c r="BQ57" i="1"/>
  <c r="AK57" i="1" s="1"/>
  <c r="BR57" i="1" s="1"/>
  <c r="BQ55" i="1"/>
  <c r="AK55" i="1" s="1"/>
  <c r="BR55" i="1" s="1"/>
  <c r="CC60" i="1"/>
  <c r="BS38" i="1"/>
  <c r="BT38" i="1" s="1"/>
  <c r="BW38" i="1" s="1"/>
  <c r="K38" i="1" s="1"/>
  <c r="BZ38" i="1" s="1"/>
  <c r="L38" i="1" s="1"/>
  <c r="AJ38" i="1"/>
  <c r="BQ65" i="1"/>
  <c r="AK65" i="1" s="1"/>
  <c r="BR65" i="1" s="1"/>
  <c r="BQ61" i="1"/>
  <c r="AK61" i="1" s="1"/>
  <c r="BR61" i="1" s="1"/>
  <c r="BQ67" i="1"/>
  <c r="AK67" i="1" s="1"/>
  <c r="BR67" i="1" s="1"/>
  <c r="CC77" i="1"/>
  <c r="CE77" i="1" s="1"/>
  <c r="BQ25" i="1"/>
  <c r="AK25" i="1" s="1"/>
  <c r="BR25" i="1" s="1"/>
  <c r="BQ73" i="1"/>
  <c r="AK73" i="1" s="1"/>
  <c r="BR73" i="1" s="1"/>
  <c r="BQ24" i="1"/>
  <c r="AK24" i="1" s="1"/>
  <c r="BR24" i="1" s="1"/>
  <c r="BQ63" i="1"/>
  <c r="AK63" i="1" s="1"/>
  <c r="BR63" i="1" s="1"/>
  <c r="BQ75" i="1"/>
  <c r="AK75" i="1" s="1"/>
  <c r="BR75" i="1" s="1"/>
  <c r="BS48" i="1"/>
  <c r="BT48" i="1" s="1"/>
  <c r="BW48" i="1" s="1"/>
  <c r="K48" i="1" s="1"/>
  <c r="BZ48" i="1" s="1"/>
  <c r="L48" i="1" s="1"/>
  <c r="AJ48" i="1"/>
  <c r="BS52" i="1"/>
  <c r="BT52" i="1" s="1"/>
  <c r="BW52" i="1" s="1"/>
  <c r="K52" i="1" s="1"/>
  <c r="BZ52" i="1" s="1"/>
  <c r="L52" i="1" s="1"/>
  <c r="AJ52" i="1"/>
  <c r="BS14" i="1"/>
  <c r="BT14" i="1" s="1"/>
  <c r="BW14" i="1" s="1"/>
  <c r="K14" i="1" s="1"/>
  <c r="BZ14" i="1" s="1"/>
  <c r="L14" i="1" s="1"/>
  <c r="AJ14" i="1"/>
  <c r="AB10" i="1"/>
  <c r="CD10" i="1"/>
  <c r="BS6" i="1"/>
  <c r="BT6" i="1" s="1"/>
  <c r="BW6" i="1" s="1"/>
  <c r="K6" i="1" s="1"/>
  <c r="BZ6" i="1" s="1"/>
  <c r="L6" i="1" s="1"/>
  <c r="AJ6" i="1"/>
  <c r="AI26" i="1"/>
  <c r="BS54" i="1"/>
  <c r="BT54" i="1" s="1"/>
  <c r="BW54" i="1" s="1"/>
  <c r="K54" i="1" s="1"/>
  <c r="BZ54" i="1" s="1"/>
  <c r="L54" i="1" s="1"/>
  <c r="AJ54" i="1"/>
  <c r="CD48" i="1"/>
  <c r="AB48" i="1"/>
  <c r="CD52" i="1"/>
  <c r="AB52" i="1"/>
  <c r="AJ66" i="1"/>
  <c r="BS66" i="1"/>
  <c r="BT66" i="1" s="1"/>
  <c r="BW66" i="1" s="1"/>
  <c r="K66" i="1" s="1"/>
  <c r="BZ66" i="1" s="1"/>
  <c r="L66" i="1" s="1"/>
  <c r="AJ84" i="1"/>
  <c r="BS84" i="1"/>
  <c r="BT84" i="1" s="1"/>
  <c r="BW84" i="1" s="1"/>
  <c r="K84" i="1" s="1"/>
  <c r="BZ84" i="1" s="1"/>
  <c r="L84" i="1" s="1"/>
  <c r="AJ13" i="1"/>
  <c r="BS13" i="1"/>
  <c r="BT13" i="1" s="1"/>
  <c r="BW13" i="1" s="1"/>
  <c r="K13" i="1" s="1"/>
  <c r="AI5" i="1"/>
  <c r="BQ5" i="1"/>
  <c r="AK5" i="1" s="1"/>
  <c r="BR5" i="1" s="1"/>
  <c r="AB4" i="1"/>
  <c r="CD4" i="1"/>
  <c r="BS31" i="1"/>
  <c r="BT31" i="1" s="1"/>
  <c r="BW31" i="1" s="1"/>
  <c r="K31" i="1" s="1"/>
  <c r="BZ31" i="1" s="1"/>
  <c r="L31" i="1" s="1"/>
  <c r="AJ31" i="1"/>
  <c r="BS8" i="1"/>
  <c r="BT8" i="1" s="1"/>
  <c r="BW8" i="1" s="1"/>
  <c r="K8" i="1" s="1"/>
  <c r="BZ8" i="1" s="1"/>
  <c r="L8" i="1" s="1"/>
  <c r="AJ8" i="1"/>
  <c r="BS12" i="1"/>
  <c r="BT12" i="1" s="1"/>
  <c r="BW12" i="1" s="1"/>
  <c r="K12" i="1" s="1"/>
  <c r="BZ12" i="1" s="1"/>
  <c r="L12" i="1" s="1"/>
  <c r="AJ12" i="1"/>
  <c r="BS50" i="1"/>
  <c r="BT50" i="1" s="1"/>
  <c r="BW50" i="1" s="1"/>
  <c r="K50" i="1" s="1"/>
  <c r="BZ50" i="1" s="1"/>
  <c r="L50" i="1" s="1"/>
  <c r="AJ50" i="1"/>
  <c r="BS46" i="1"/>
  <c r="BT46" i="1" s="1"/>
  <c r="BW46" i="1" s="1"/>
  <c r="K46" i="1" s="1"/>
  <c r="BZ46" i="1" s="1"/>
  <c r="L46" i="1" s="1"/>
  <c r="AJ46" i="1"/>
  <c r="CD50" i="1"/>
  <c r="AB50" i="1"/>
  <c r="CD54" i="1"/>
  <c r="AB54" i="1"/>
  <c r="AI16" i="1"/>
  <c r="CA71" i="1"/>
  <c r="CB71" i="1"/>
  <c r="AB6" i="1"/>
  <c r="CD6" i="1"/>
  <c r="AI4" i="1"/>
  <c r="AI8" i="1"/>
  <c r="AI12" i="1"/>
  <c r="AB26" i="1"/>
  <c r="CD26" i="1"/>
  <c r="BS40" i="1"/>
  <c r="BT40" i="1" s="1"/>
  <c r="BW40" i="1" s="1"/>
  <c r="K40" i="1" s="1"/>
  <c r="BS21" i="1"/>
  <c r="BT21" i="1" s="1"/>
  <c r="BW21" i="1" s="1"/>
  <c r="K21" i="1" s="1"/>
  <c r="AJ21" i="1"/>
  <c r="BS47" i="1"/>
  <c r="BT47" i="1" s="1"/>
  <c r="BW47" i="1" s="1"/>
  <c r="K47" i="1" s="1"/>
  <c r="BZ47" i="1" s="1"/>
  <c r="L47" i="1" s="1"/>
  <c r="AJ47" i="1"/>
  <c r="BS51" i="1"/>
  <c r="BT51" i="1" s="1"/>
  <c r="BW51" i="1" s="1"/>
  <c r="K51" i="1" s="1"/>
  <c r="BZ51" i="1" s="1"/>
  <c r="L51" i="1" s="1"/>
  <c r="AJ51" i="1"/>
  <c r="BQ4" i="1"/>
  <c r="AK4" i="1" s="1"/>
  <c r="BR4" i="1" s="1"/>
  <c r="AB47" i="1"/>
  <c r="CD47" i="1"/>
  <c r="CD49" i="1"/>
  <c r="AB49" i="1"/>
  <c r="CD51" i="1"/>
  <c r="AB51" i="1"/>
  <c r="CD53" i="1"/>
  <c r="AB53" i="1"/>
  <c r="CB30" i="1"/>
  <c r="BQ26" i="1"/>
  <c r="AK26" i="1" s="1"/>
  <c r="BR26" i="1" s="1"/>
  <c r="CB86" i="1"/>
  <c r="CA86" i="1"/>
  <c r="AJ90" i="1"/>
  <c r="BS90" i="1"/>
  <c r="BT90" i="1" s="1"/>
  <c r="BW90" i="1" s="1"/>
  <c r="K90" i="1" s="1"/>
  <c r="AI6" i="1"/>
  <c r="AI14" i="1"/>
  <c r="BS18" i="1"/>
  <c r="BT18" i="1" s="1"/>
  <c r="BW18" i="1" s="1"/>
  <c r="K18" i="1" s="1"/>
  <c r="BZ18" i="1" s="1"/>
  <c r="L18" i="1" s="1"/>
  <c r="AJ18" i="1"/>
  <c r="AB8" i="1"/>
  <c r="CD8" i="1"/>
  <c r="BS28" i="1"/>
  <c r="BT28" i="1" s="1"/>
  <c r="BW28" i="1" s="1"/>
  <c r="K28" i="1" s="1"/>
  <c r="BZ28" i="1" s="1"/>
  <c r="L28" i="1" s="1"/>
  <c r="AJ28" i="1"/>
  <c r="CC37" i="1"/>
  <c r="CE37" i="1" s="1"/>
  <c r="CC41" i="1"/>
  <c r="CE41" i="1" s="1"/>
  <c r="BS39" i="1"/>
  <c r="BT39" i="1" s="1"/>
  <c r="BW39" i="1" s="1"/>
  <c r="K39" i="1" s="1"/>
  <c r="AJ39" i="1"/>
  <c r="AI47" i="1"/>
  <c r="AI49" i="1"/>
  <c r="AI51" i="1"/>
  <c r="AI53" i="1"/>
  <c r="AJ56" i="1"/>
  <c r="BS56" i="1"/>
  <c r="BT56" i="1" s="1"/>
  <c r="BW56" i="1" s="1"/>
  <c r="K56" i="1" s="1"/>
  <c r="AJ68" i="1"/>
  <c r="BS68" i="1"/>
  <c r="BT68" i="1" s="1"/>
  <c r="BW68" i="1" s="1"/>
  <c r="K68" i="1" s="1"/>
  <c r="CA77" i="1"/>
  <c r="CB77" i="1"/>
  <c r="CC86" i="1"/>
  <c r="CE86" i="1" s="1"/>
  <c r="CC71" i="1"/>
  <c r="CE71" i="1" s="1"/>
  <c r="AJ11" i="1"/>
  <c r="BS11" i="1"/>
  <c r="BT11" i="1" s="1"/>
  <c r="BW11" i="1" s="1"/>
  <c r="K11" i="1" s="1"/>
  <c r="BZ11" i="1" s="1"/>
  <c r="L11" i="1" s="1"/>
  <c r="AB18" i="1"/>
  <c r="CD18" i="1"/>
  <c r="AB28" i="1"/>
  <c r="CD28" i="1"/>
  <c r="AJ29" i="1"/>
  <c r="BS29" i="1"/>
  <c r="BT29" i="1" s="1"/>
  <c r="BW29" i="1" s="1"/>
  <c r="K29" i="1" s="1"/>
  <c r="BZ29" i="1" s="1"/>
  <c r="L29" i="1" s="1"/>
  <c r="AI3" i="1"/>
  <c r="AJ7" i="1"/>
  <c r="BQ3" i="1"/>
  <c r="AK3" i="1" s="1"/>
  <c r="BR3" i="1" s="1"/>
  <c r="AB20" i="1"/>
  <c r="CD20" i="1"/>
  <c r="AJ16" i="1"/>
  <c r="BS16" i="1"/>
  <c r="BT16" i="1" s="1"/>
  <c r="BW16" i="1" s="1"/>
  <c r="K16" i="1" s="1"/>
  <c r="BZ16" i="1" s="1"/>
  <c r="L16" i="1" s="1"/>
  <c r="BS20" i="1"/>
  <c r="BT20" i="1" s="1"/>
  <c r="BW20" i="1" s="1"/>
  <c r="K20" i="1" s="1"/>
  <c r="BZ20" i="1" s="1"/>
  <c r="L20" i="1" s="1"/>
  <c r="AJ20" i="1"/>
  <c r="AI10" i="1"/>
  <c r="AJ43" i="1"/>
  <c r="BS43" i="1"/>
  <c r="BT43" i="1" s="1"/>
  <c r="BW43" i="1" s="1"/>
  <c r="K43" i="1" s="1"/>
  <c r="BZ43" i="1" s="1"/>
  <c r="L43" i="1" s="1"/>
  <c r="AI46" i="1"/>
  <c r="BQ10" i="1"/>
  <c r="AK10" i="1" s="1"/>
  <c r="BR10" i="1" s="1"/>
  <c r="BS49" i="1"/>
  <c r="BT49" i="1" s="1"/>
  <c r="BW49" i="1" s="1"/>
  <c r="K49" i="1" s="1"/>
  <c r="BZ49" i="1" s="1"/>
  <c r="L49" i="1" s="1"/>
  <c r="AJ49" i="1"/>
  <c r="BS53" i="1"/>
  <c r="BT53" i="1" s="1"/>
  <c r="BW53" i="1" s="1"/>
  <c r="K53" i="1" s="1"/>
  <c r="BZ53" i="1" s="1"/>
  <c r="L53" i="1" s="1"/>
  <c r="AJ53" i="1"/>
  <c r="CA41" i="1"/>
  <c r="CB41" i="1"/>
  <c r="AI48" i="1"/>
  <c r="AI50" i="1"/>
  <c r="AI52" i="1"/>
  <c r="AI54" i="1"/>
  <c r="CA62" i="1"/>
  <c r="AB16" i="1"/>
  <c r="CD16" i="1"/>
  <c r="CC45" i="1"/>
  <c r="AJ58" i="1"/>
  <c r="BS83" i="1"/>
  <c r="BT83" i="1" s="1"/>
  <c r="BW83" i="1" s="1"/>
  <c r="K83" i="1" s="1"/>
  <c r="BZ83" i="1" s="1"/>
  <c r="L83" i="1" s="1"/>
  <c r="AJ83" i="1"/>
  <c r="CA79" i="1"/>
  <c r="CB79" i="1"/>
  <c r="CB80" i="1"/>
  <c r="CA80" i="1"/>
  <c r="AJ74" i="1"/>
  <c r="BS74" i="1"/>
  <c r="BT74" i="1" s="1"/>
  <c r="BW74" i="1" s="1"/>
  <c r="K74" i="1" s="1"/>
  <c r="AJ76" i="1"/>
  <c r="BS76" i="1"/>
  <c r="BT76" i="1" s="1"/>
  <c r="BW76" i="1" s="1"/>
  <c r="K76" i="1" s="1"/>
  <c r="BZ76" i="1" s="1"/>
  <c r="L76" i="1" s="1"/>
  <c r="AJ82" i="1"/>
  <c r="BS82" i="1"/>
  <c r="BT82" i="1" s="1"/>
  <c r="BW82" i="1" s="1"/>
  <c r="K82" i="1" s="1"/>
  <c r="CE45" i="1" l="1"/>
  <c r="CC30" i="1"/>
  <c r="CE30" i="1" s="1"/>
  <c r="CB27" i="1"/>
  <c r="CB72" i="1"/>
  <c r="CA72" i="1"/>
  <c r="AJ81" i="1"/>
  <c r="CC72" i="1"/>
  <c r="CE72" i="1" s="1"/>
  <c r="BS64" i="1"/>
  <c r="BT64" i="1" s="1"/>
  <c r="BW64" i="1" s="1"/>
  <c r="K64" i="1" s="1"/>
  <c r="CC64" i="1" s="1"/>
  <c r="CE64" i="1" s="1"/>
  <c r="AJ17" i="1"/>
  <c r="AJ22" i="1"/>
  <c r="CC22" i="1"/>
  <c r="CE22" i="1" s="1"/>
  <c r="CB88" i="1"/>
  <c r="CB70" i="1"/>
  <c r="CA70" i="1"/>
  <c r="CC70" i="1"/>
  <c r="CE70" i="1" s="1"/>
  <c r="BS23" i="1"/>
  <c r="BT23" i="1" s="1"/>
  <c r="BW23" i="1" s="1"/>
  <c r="K23" i="1" s="1"/>
  <c r="BZ23" i="1" s="1"/>
  <c r="L23" i="1" s="1"/>
  <c r="CB23" i="1" s="1"/>
  <c r="CC88" i="1"/>
  <c r="CE88" i="1" s="1"/>
  <c r="BS15" i="1"/>
  <c r="BT15" i="1" s="1"/>
  <c r="BW15" i="1" s="1"/>
  <c r="K15" i="1" s="1"/>
  <c r="BZ15" i="1" s="1"/>
  <c r="L15" i="1" s="1"/>
  <c r="CA15" i="1" s="1"/>
  <c r="BS85" i="1"/>
  <c r="BT85" i="1" s="1"/>
  <c r="BW85" i="1" s="1"/>
  <c r="K85" i="1" s="1"/>
  <c r="BZ85" i="1" s="1"/>
  <c r="L85" i="1" s="1"/>
  <c r="CB85" i="1" s="1"/>
  <c r="CC79" i="1"/>
  <c r="CE79" i="1" s="1"/>
  <c r="CA60" i="1"/>
  <c r="CB22" i="1"/>
  <c r="CE27" i="1"/>
  <c r="CB37" i="1"/>
  <c r="CC78" i="1"/>
  <c r="CE78" i="1" s="1"/>
  <c r="AJ36" i="1"/>
  <c r="AJ32" i="1"/>
  <c r="CC62" i="1"/>
  <c r="CE62" i="1" s="1"/>
  <c r="CE60" i="1"/>
  <c r="BS35" i="1"/>
  <c r="BT35" i="1" s="1"/>
  <c r="BW35" i="1" s="1"/>
  <c r="K35" i="1" s="1"/>
  <c r="BZ35" i="1" s="1"/>
  <c r="L35" i="1" s="1"/>
  <c r="AJ69" i="1"/>
  <c r="BS69" i="1"/>
  <c r="BT69" i="1" s="1"/>
  <c r="BW69" i="1" s="1"/>
  <c r="K69" i="1" s="1"/>
  <c r="BZ69" i="1" s="1"/>
  <c r="L69" i="1" s="1"/>
  <c r="AJ19" i="1"/>
  <c r="BS19" i="1"/>
  <c r="BT19" i="1" s="1"/>
  <c r="BW19" i="1" s="1"/>
  <c r="K19" i="1" s="1"/>
  <c r="AJ87" i="1"/>
  <c r="AJ44" i="1"/>
  <c r="CE80" i="1"/>
  <c r="AJ9" i="1"/>
  <c r="CB45" i="1"/>
  <c r="AJ33" i="1"/>
  <c r="BS33" i="1"/>
  <c r="BT33" i="1" s="1"/>
  <c r="BW33" i="1" s="1"/>
  <c r="K33" i="1" s="1"/>
  <c r="BZ33" i="1" s="1"/>
  <c r="L33" i="1" s="1"/>
  <c r="CA33" i="1" s="1"/>
  <c r="BS89" i="1"/>
  <c r="BT89" i="1" s="1"/>
  <c r="BW89" i="1" s="1"/>
  <c r="K89" i="1" s="1"/>
  <c r="BZ89" i="1" s="1"/>
  <c r="L89" i="1" s="1"/>
  <c r="CA89" i="1" s="1"/>
  <c r="CC51" i="1"/>
  <c r="CE51" i="1" s="1"/>
  <c r="CA78" i="1"/>
  <c r="CC54" i="1"/>
  <c r="CE54" i="1" s="1"/>
  <c r="CC47" i="1"/>
  <c r="CE47" i="1" s="1"/>
  <c r="CC48" i="1"/>
  <c r="CE48" i="1" s="1"/>
  <c r="CC6" i="1"/>
  <c r="CE6" i="1" s="1"/>
  <c r="BS42" i="1"/>
  <c r="BT42" i="1" s="1"/>
  <c r="BW42" i="1" s="1"/>
  <c r="K42" i="1" s="1"/>
  <c r="AJ42" i="1"/>
  <c r="CC31" i="1"/>
  <c r="CE31" i="1" s="1"/>
  <c r="CC34" i="1"/>
  <c r="CE34" i="1" s="1"/>
  <c r="BS59" i="1"/>
  <c r="BT59" i="1" s="1"/>
  <c r="BW59" i="1" s="1"/>
  <c r="K59" i="1" s="1"/>
  <c r="AJ59" i="1"/>
  <c r="CB34" i="1"/>
  <c r="CA34" i="1"/>
  <c r="BS57" i="1"/>
  <c r="BT57" i="1" s="1"/>
  <c r="BW57" i="1" s="1"/>
  <c r="K57" i="1" s="1"/>
  <c r="AJ57" i="1"/>
  <c r="CC11" i="1"/>
  <c r="CE11" i="1" s="1"/>
  <c r="CC14" i="1"/>
  <c r="CE14" i="1" s="1"/>
  <c r="CC12" i="1"/>
  <c r="CE12" i="1" s="1"/>
  <c r="CC46" i="1"/>
  <c r="CE46" i="1" s="1"/>
  <c r="BS55" i="1"/>
  <c r="BT55" i="1" s="1"/>
  <c r="BW55" i="1" s="1"/>
  <c r="K55" i="1" s="1"/>
  <c r="AJ55" i="1"/>
  <c r="AJ65" i="1"/>
  <c r="BS65" i="1"/>
  <c r="BT65" i="1" s="1"/>
  <c r="BW65" i="1" s="1"/>
  <c r="K65" i="1" s="1"/>
  <c r="BS67" i="1"/>
  <c r="BT67" i="1" s="1"/>
  <c r="BW67" i="1" s="1"/>
  <c r="K67" i="1" s="1"/>
  <c r="BZ67" i="1" s="1"/>
  <c r="L67" i="1" s="1"/>
  <c r="AJ67" i="1"/>
  <c r="CC38" i="1"/>
  <c r="CE38" i="1" s="1"/>
  <c r="BS61" i="1"/>
  <c r="BT61" i="1" s="1"/>
  <c r="BW61" i="1" s="1"/>
  <c r="K61" i="1" s="1"/>
  <c r="AJ61" i="1"/>
  <c r="CB38" i="1"/>
  <c r="CA38" i="1"/>
  <c r="AJ25" i="1"/>
  <c r="BS25" i="1"/>
  <c r="BT25" i="1" s="1"/>
  <c r="BW25" i="1" s="1"/>
  <c r="K25" i="1" s="1"/>
  <c r="BZ25" i="1" s="1"/>
  <c r="L25" i="1" s="1"/>
  <c r="CC29" i="1"/>
  <c r="CE29" i="1" s="1"/>
  <c r="CC87" i="1"/>
  <c r="CE87" i="1" s="1"/>
  <c r="BS73" i="1"/>
  <c r="BT73" i="1" s="1"/>
  <c r="BW73" i="1" s="1"/>
  <c r="K73" i="1" s="1"/>
  <c r="AJ73" i="1"/>
  <c r="CC66" i="1"/>
  <c r="CE66" i="1" s="1"/>
  <c r="CC16" i="1"/>
  <c r="CE16" i="1" s="1"/>
  <c r="AJ24" i="1"/>
  <c r="BS24" i="1"/>
  <c r="BT24" i="1" s="1"/>
  <c r="BW24" i="1" s="1"/>
  <c r="K24" i="1" s="1"/>
  <c r="AJ63" i="1"/>
  <c r="BS63" i="1"/>
  <c r="BT63" i="1" s="1"/>
  <c r="BW63" i="1" s="1"/>
  <c r="K63" i="1" s="1"/>
  <c r="BZ63" i="1" s="1"/>
  <c r="L63" i="1" s="1"/>
  <c r="CC7" i="1"/>
  <c r="CE7" i="1" s="1"/>
  <c r="CC83" i="1"/>
  <c r="CE83" i="1" s="1"/>
  <c r="CC52" i="1"/>
  <c r="CE52" i="1" s="1"/>
  <c r="CC28" i="1"/>
  <c r="CE28" i="1" s="1"/>
  <c r="CC81" i="1"/>
  <c r="CE81" i="1" s="1"/>
  <c r="BS75" i="1"/>
  <c r="BT75" i="1" s="1"/>
  <c r="BW75" i="1" s="1"/>
  <c r="K75" i="1" s="1"/>
  <c r="BZ75" i="1" s="1"/>
  <c r="L75" i="1" s="1"/>
  <c r="AJ75" i="1"/>
  <c r="CA53" i="1"/>
  <c r="CB53" i="1"/>
  <c r="BZ36" i="1"/>
  <c r="L36" i="1" s="1"/>
  <c r="CC36" i="1"/>
  <c r="CE36" i="1" s="1"/>
  <c r="BS4" i="1"/>
  <c r="BT4" i="1" s="1"/>
  <c r="BW4" i="1" s="1"/>
  <c r="K4" i="1" s="1"/>
  <c r="BZ4" i="1" s="1"/>
  <c r="L4" i="1" s="1"/>
  <c r="AJ4" i="1"/>
  <c r="CA14" i="1"/>
  <c r="CB14" i="1"/>
  <c r="CB76" i="1"/>
  <c r="CA76" i="1"/>
  <c r="CA17" i="1"/>
  <c r="CB17" i="1"/>
  <c r="CC50" i="1"/>
  <c r="CE50" i="1" s="1"/>
  <c r="CA20" i="1"/>
  <c r="CB20" i="1"/>
  <c r="CB7" i="1"/>
  <c r="CA7" i="1"/>
  <c r="BZ68" i="1"/>
  <c r="L68" i="1" s="1"/>
  <c r="CC68" i="1"/>
  <c r="CE68" i="1" s="1"/>
  <c r="CB28" i="1"/>
  <c r="CA28" i="1"/>
  <c r="CC18" i="1"/>
  <c r="CE18" i="1" s="1"/>
  <c r="CA87" i="1"/>
  <c r="CB87" i="1"/>
  <c r="CA81" i="1"/>
  <c r="CB81" i="1"/>
  <c r="CC43" i="1"/>
  <c r="CE43" i="1" s="1"/>
  <c r="CA52" i="1"/>
  <c r="CB52" i="1"/>
  <c r="BZ58" i="1"/>
  <c r="L58" i="1" s="1"/>
  <c r="CC58" i="1"/>
  <c r="CE58" i="1" s="1"/>
  <c r="BS3" i="1"/>
  <c r="BT3" i="1" s="1"/>
  <c r="BW3" i="1" s="1"/>
  <c r="K3" i="1" s="1"/>
  <c r="BZ3" i="1" s="1"/>
  <c r="L3" i="1" s="1"/>
  <c r="AJ3" i="1"/>
  <c r="BZ9" i="1"/>
  <c r="L9" i="1" s="1"/>
  <c r="CC9" i="1"/>
  <c r="CE9" i="1" s="1"/>
  <c r="BZ40" i="1"/>
  <c r="L40" i="1" s="1"/>
  <c r="CC40" i="1"/>
  <c r="CE40" i="1" s="1"/>
  <c r="CA50" i="1"/>
  <c r="CB50" i="1"/>
  <c r="CB84" i="1"/>
  <c r="CA84" i="1"/>
  <c r="CA49" i="1"/>
  <c r="CB49" i="1"/>
  <c r="CA43" i="1"/>
  <c r="CB43" i="1"/>
  <c r="CB16" i="1"/>
  <c r="CA16" i="1"/>
  <c r="CC53" i="1"/>
  <c r="CE53" i="1" s="1"/>
  <c r="CC49" i="1"/>
  <c r="CE49" i="1" s="1"/>
  <c r="BZ32" i="1"/>
  <c r="L32" i="1" s="1"/>
  <c r="CC32" i="1"/>
  <c r="CE32" i="1" s="1"/>
  <c r="BZ44" i="1"/>
  <c r="L44" i="1" s="1"/>
  <c r="CC44" i="1"/>
  <c r="CE44" i="1" s="1"/>
  <c r="CC84" i="1"/>
  <c r="CE84" i="1" s="1"/>
  <c r="BS26" i="1"/>
  <c r="BT26" i="1" s="1"/>
  <c r="BW26" i="1" s="1"/>
  <c r="K26" i="1" s="1"/>
  <c r="BZ26" i="1" s="1"/>
  <c r="L26" i="1" s="1"/>
  <c r="AJ26" i="1"/>
  <c r="CA51" i="1"/>
  <c r="CB51" i="1"/>
  <c r="BZ21" i="1"/>
  <c r="L21" i="1" s="1"/>
  <c r="CC21" i="1"/>
  <c r="CE21" i="1" s="1"/>
  <c r="CC8" i="1"/>
  <c r="CE8" i="1" s="1"/>
  <c r="CA46" i="1"/>
  <c r="CB46" i="1"/>
  <c r="CA12" i="1"/>
  <c r="CB12" i="1"/>
  <c r="CA31" i="1"/>
  <c r="CB31" i="1"/>
  <c r="BS5" i="1"/>
  <c r="BT5" i="1" s="1"/>
  <c r="BW5" i="1" s="1"/>
  <c r="K5" i="1" s="1"/>
  <c r="AJ5" i="1"/>
  <c r="BZ13" i="1"/>
  <c r="L13" i="1" s="1"/>
  <c r="CC13" i="1"/>
  <c r="CE13" i="1" s="1"/>
  <c r="CB66" i="1"/>
  <c r="CA66" i="1"/>
  <c r="CC76" i="1"/>
  <c r="CE76" i="1" s="1"/>
  <c r="BZ90" i="1"/>
  <c r="L90" i="1" s="1"/>
  <c r="CC90" i="1"/>
  <c r="CE90" i="1" s="1"/>
  <c r="CA47" i="1"/>
  <c r="CB47" i="1"/>
  <c r="CA8" i="1"/>
  <c r="CB8" i="1"/>
  <c r="BZ82" i="1"/>
  <c r="L82" i="1" s="1"/>
  <c r="CC82" i="1"/>
  <c r="CE82" i="1" s="1"/>
  <c r="BZ74" i="1"/>
  <c r="L74" i="1" s="1"/>
  <c r="CC74" i="1"/>
  <c r="CE74" i="1" s="1"/>
  <c r="CA83" i="1"/>
  <c r="CB83" i="1"/>
  <c r="CC17" i="1"/>
  <c r="CE17" i="1" s="1"/>
  <c r="BS10" i="1"/>
  <c r="BT10" i="1" s="1"/>
  <c r="BW10" i="1" s="1"/>
  <c r="K10" i="1" s="1"/>
  <c r="AJ10" i="1"/>
  <c r="CB29" i="1"/>
  <c r="CA29" i="1"/>
  <c r="CA11" i="1"/>
  <c r="CB11" i="1"/>
  <c r="BZ56" i="1"/>
  <c r="L56" i="1" s="1"/>
  <c r="CC56" i="1"/>
  <c r="CE56" i="1" s="1"/>
  <c r="BZ39" i="1"/>
  <c r="L39" i="1" s="1"/>
  <c r="CC39" i="1"/>
  <c r="CE39" i="1" s="1"/>
  <c r="CA18" i="1"/>
  <c r="CB18" i="1"/>
  <c r="CA54" i="1"/>
  <c r="CB54" i="1"/>
  <c r="CA6" i="1"/>
  <c r="CB6" i="1"/>
  <c r="CC20" i="1"/>
  <c r="CE20" i="1" s="1"/>
  <c r="CA48" i="1"/>
  <c r="CB48" i="1"/>
  <c r="CA85" i="1" l="1"/>
  <c r="BZ64" i="1"/>
  <c r="L64" i="1" s="1"/>
  <c r="CA64" i="1" s="1"/>
  <c r="CB15" i="1"/>
  <c r="CC35" i="1"/>
  <c r="CE35" i="1" s="1"/>
  <c r="CC23" i="1"/>
  <c r="CE23" i="1" s="1"/>
  <c r="CC15" i="1"/>
  <c r="CE15" i="1" s="1"/>
  <c r="CB89" i="1"/>
  <c r="CA23" i="1"/>
  <c r="CC89" i="1"/>
  <c r="CE89" i="1" s="1"/>
  <c r="CC85" i="1"/>
  <c r="CE85" i="1" s="1"/>
  <c r="CC69" i="1"/>
  <c r="CE69" i="1" s="1"/>
  <c r="CC33" i="1"/>
  <c r="CE33" i="1" s="1"/>
  <c r="CC19" i="1"/>
  <c r="CE19" i="1" s="1"/>
  <c r="BZ19" i="1"/>
  <c r="L19" i="1" s="1"/>
  <c r="CA69" i="1"/>
  <c r="CB69" i="1"/>
  <c r="CC4" i="1"/>
  <c r="CE4" i="1" s="1"/>
  <c r="CB33" i="1"/>
  <c r="BZ42" i="1"/>
  <c r="L42" i="1" s="1"/>
  <c r="CC42" i="1"/>
  <c r="CE42" i="1" s="1"/>
  <c r="BZ59" i="1"/>
  <c r="L59" i="1" s="1"/>
  <c r="CC59" i="1"/>
  <c r="CE59" i="1" s="1"/>
  <c r="BZ57" i="1"/>
  <c r="L57" i="1" s="1"/>
  <c r="CC57" i="1"/>
  <c r="CE57" i="1" s="1"/>
  <c r="BZ55" i="1"/>
  <c r="L55" i="1" s="1"/>
  <c r="CC55" i="1"/>
  <c r="CE55" i="1" s="1"/>
  <c r="BZ61" i="1"/>
  <c r="L61" i="1" s="1"/>
  <c r="CC61" i="1"/>
  <c r="CE61" i="1" s="1"/>
  <c r="CA67" i="1"/>
  <c r="CB67" i="1"/>
  <c r="CC67" i="1"/>
  <c r="CE67" i="1" s="1"/>
  <c r="BZ65" i="1"/>
  <c r="L65" i="1" s="1"/>
  <c r="CC65" i="1"/>
  <c r="CE65" i="1" s="1"/>
  <c r="CC25" i="1"/>
  <c r="CE25" i="1" s="1"/>
  <c r="BZ73" i="1"/>
  <c r="L73" i="1" s="1"/>
  <c r="CC73" i="1"/>
  <c r="CE73" i="1" s="1"/>
  <c r="CA25" i="1"/>
  <c r="CB25" i="1"/>
  <c r="CC63" i="1"/>
  <c r="CE63" i="1" s="1"/>
  <c r="CC75" i="1"/>
  <c r="CE75" i="1" s="1"/>
  <c r="BZ24" i="1"/>
  <c r="L24" i="1" s="1"/>
  <c r="CC24" i="1"/>
  <c r="CE24" i="1" s="1"/>
  <c r="CB75" i="1"/>
  <c r="CA75" i="1"/>
  <c r="CB63" i="1"/>
  <c r="CA63" i="1"/>
  <c r="CB74" i="1"/>
  <c r="CA74" i="1"/>
  <c r="CA3" i="1"/>
  <c r="CB3" i="1"/>
  <c r="CA36" i="1"/>
  <c r="CB36" i="1"/>
  <c r="CC3" i="1"/>
  <c r="CE3" i="1" s="1"/>
  <c r="CA21" i="1"/>
  <c r="CB21" i="1"/>
  <c r="CA26" i="1"/>
  <c r="CB26" i="1"/>
  <c r="CB68" i="1"/>
  <c r="CA68" i="1"/>
  <c r="BZ5" i="1"/>
  <c r="L5" i="1" s="1"/>
  <c r="CC5" i="1"/>
  <c r="CE5" i="1" s="1"/>
  <c r="CB56" i="1"/>
  <c r="CA56" i="1"/>
  <c r="CA13" i="1"/>
  <c r="CB13" i="1"/>
  <c r="CA32" i="1"/>
  <c r="CB32" i="1"/>
  <c r="CB9" i="1"/>
  <c r="CA9" i="1"/>
  <c r="CB58" i="1"/>
  <c r="CA58" i="1"/>
  <c r="CA4" i="1"/>
  <c r="CB4" i="1"/>
  <c r="CB90" i="1"/>
  <c r="CA90" i="1"/>
  <c r="CA44" i="1"/>
  <c r="CB44" i="1"/>
  <c r="CA40" i="1"/>
  <c r="CB40" i="1"/>
  <c r="CB82" i="1"/>
  <c r="CA82" i="1"/>
  <c r="CA39" i="1"/>
  <c r="CB39" i="1"/>
  <c r="BZ10" i="1"/>
  <c r="L10" i="1" s="1"/>
  <c r="CC10" i="1"/>
  <c r="CE10" i="1" s="1"/>
  <c r="CA35" i="1"/>
  <c r="CB35" i="1"/>
  <c r="CC26" i="1"/>
  <c r="CE26" i="1" s="1"/>
  <c r="CB64" i="1" l="1"/>
  <c r="CB19" i="1"/>
  <c r="CA19" i="1"/>
  <c r="CA59" i="1"/>
  <c r="CB59" i="1"/>
  <c r="CA42" i="1"/>
  <c r="CB42" i="1"/>
  <c r="CB57" i="1"/>
  <c r="CA57" i="1"/>
  <c r="CB55" i="1"/>
  <c r="CA55" i="1"/>
  <c r="CA65" i="1"/>
  <c r="CB65" i="1"/>
  <c r="CB61" i="1"/>
  <c r="CA61" i="1"/>
  <c r="CA73" i="1"/>
  <c r="CB73" i="1"/>
  <c r="CB24" i="1"/>
  <c r="CA24" i="1"/>
  <c r="CA10" i="1"/>
  <c r="CB10" i="1"/>
  <c r="CA5" i="1"/>
  <c r="CB5" i="1"/>
</calcChain>
</file>

<file path=xl/sharedStrings.xml><?xml version="1.0" encoding="utf-8"?>
<sst xmlns="http://schemas.openxmlformats.org/spreadsheetml/2006/main" count="615" uniqueCount="188">
  <si>
    <t>Obs</t>
  </si>
  <si>
    <t>HHMMSS</t>
  </si>
  <si>
    <t>id</t>
  </si>
  <si>
    <t>ring</t>
  </si>
  <si>
    <t>plot</t>
  </si>
  <si>
    <t>rep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</si>
  <si>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</si>
  <si>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</si>
  <si>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</si>
  <si>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</si>
  <si>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</si>
  <si>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</si>
  <si>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</si>
  <si>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</si>
  <si>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</si>
  <si>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</si>
  <si>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</si>
  <si>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</si>
  <si>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</si>
  <si>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</si>
  <si>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</si>
  <si>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</si>
  <si>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</si>
  <si>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</si>
  <si>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</si>
  <si>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</si>
  <si>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</si>
  <si>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</si>
  <si>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</si>
  <si>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</si>
  <si>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</si>
  <si>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</si>
  <si>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</si>
  <si>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</si>
  <si>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</si>
  <si>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</si>
  <si>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</si>
  <si>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</si>
  <si>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</si>
  <si>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</si>
  <si>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</si>
  <si>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</si>
  <si>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</si>
  <si>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</si>
  <si>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</si>
  <si>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</si>
  <si>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</si>
  <si>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</si>
  <si>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</si>
  <si>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</si>
  <si>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</si>
  <si>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</si>
  <si>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</si>
  <si>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</si>
  <si>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</si>
  <si>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</si>
  <si>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</si>
  <si>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</si>
  <si>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</si>
  <si>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</si>
  <si>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</si>
  <si>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</si>
  <si>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</si>
  <si>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</si>
  <si>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</si>
  <si>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</si>
  <si>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</si>
  <si>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</si>
  <si>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</si>
  <si>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</si>
  <si>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</si>
  <si>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</si>
  <si>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</si>
  <si>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</si>
  <si>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</si>
  <si>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</si>
  <si>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</si>
  <si>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</si>
  <si>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</si>
  <si>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</si>
  <si>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</si>
  <si>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</si>
  <si>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</si>
  <si>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</si>
  <si>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</si>
  <si>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</si>
  <si>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</si>
  <si>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</si>
  <si>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</si>
  <si>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09:16:46</t>
  </si>
  <si>
    <t/>
  </si>
  <si>
    <t>0</t>
  </si>
  <si>
    <t>09:19:09</t>
  </si>
  <si>
    <t>09:21:31</t>
  </si>
  <si>
    <t>09:23:58</t>
  </si>
  <si>
    <t>09:26:20</t>
  </si>
  <si>
    <t>09:28:42</t>
  </si>
  <si>
    <t>09:31:18</t>
  </si>
  <si>
    <t>09:33:50</t>
  </si>
  <si>
    <t>09:36:19</t>
  </si>
  <si>
    <t>09:38:58</t>
  </si>
  <si>
    <t>09:41:54</t>
  </si>
  <si>
    <t>10:08:45</t>
  </si>
  <si>
    <t>10:11:09</t>
  </si>
  <si>
    <t>10:13:35</t>
  </si>
  <si>
    <t>10:15:57</t>
  </si>
  <si>
    <t>10:18:27</t>
  </si>
  <si>
    <t>10:20:52</t>
  </si>
  <si>
    <t>10:23:20</t>
  </si>
  <si>
    <t>10:25:42</t>
  </si>
  <si>
    <t>10:28:09</t>
  </si>
  <si>
    <t>10:31:17</t>
  </si>
  <si>
    <t>10:33:39</t>
  </si>
  <si>
    <t>10:56:43</t>
  </si>
  <si>
    <t>10:59:08</t>
  </si>
  <si>
    <t>11:01:30</t>
  </si>
  <si>
    <t>11:03:52</t>
  </si>
  <si>
    <t>11:06:17</t>
  </si>
  <si>
    <t>11:08:39</t>
  </si>
  <si>
    <t>11:11:07</t>
  </si>
  <si>
    <t>11:13:29</t>
  </si>
  <si>
    <t>11:16:03</t>
  </si>
  <si>
    <t>11:18:58</t>
  </si>
  <si>
    <t>11:22:13</t>
  </si>
  <si>
    <t>11:58:29</t>
  </si>
  <si>
    <t>12:00:51</t>
  </si>
  <si>
    <t>12:03:18</t>
  </si>
  <si>
    <t>12:05:54</t>
  </si>
  <si>
    <t>12:08:21</t>
  </si>
  <si>
    <t>12:10:45</t>
  </si>
  <si>
    <t>12:13:23</t>
  </si>
  <si>
    <t>12:16:26</t>
  </si>
  <si>
    <t>12:19:24</t>
  </si>
  <si>
    <t>12:22:21</t>
  </si>
  <si>
    <t>12:24:55</t>
  </si>
  <si>
    <t>12:41:14</t>
  </si>
  <si>
    <t>12:43:36</t>
  </si>
  <si>
    <t>12:45:58</t>
  </si>
  <si>
    <t>12:48:25</t>
  </si>
  <si>
    <t>12:50:53</t>
  </si>
  <si>
    <t>12:53:15</t>
  </si>
  <si>
    <t>12:55:54</t>
  </si>
  <si>
    <t>12:58:24</t>
  </si>
  <si>
    <t>13:00:50</t>
  </si>
  <si>
    <t>13:03:30</t>
  </si>
  <si>
    <t>13:05:57</t>
  </si>
  <si>
    <t>13:27:27</t>
  </si>
  <si>
    <t>13:29:49</t>
  </si>
  <si>
    <t>13:32:12</t>
  </si>
  <si>
    <t>13:34:34</t>
  </si>
  <si>
    <t>13:37:05</t>
  </si>
  <si>
    <t>13:39:27</t>
  </si>
  <si>
    <t>13:41:53</t>
  </si>
  <si>
    <t>13:44:28</t>
  </si>
  <si>
    <t>13:46:50</t>
  </si>
  <si>
    <t>13:49:41</t>
  </si>
  <si>
    <t>13:52:24</t>
  </si>
  <si>
    <t>14:04:38</t>
  </si>
  <si>
    <t>14:07:00</t>
  </si>
  <si>
    <t>14:09:27</t>
  </si>
  <si>
    <t>14:11:49</t>
  </si>
  <si>
    <t>14:14:11</t>
  </si>
  <si>
    <t>14:16:34</t>
  </si>
  <si>
    <t>14:19:04</t>
  </si>
  <si>
    <t>14:21:26</t>
  </si>
  <si>
    <t>14:23:48</t>
  </si>
  <si>
    <t>14:26:45</t>
  </si>
  <si>
    <t>14:29:47</t>
  </si>
  <si>
    <t>14:41:30</t>
  </si>
  <si>
    <t>14:43:52</t>
  </si>
  <si>
    <t>14:46:14</t>
  </si>
  <si>
    <t>14:48:39</t>
  </si>
  <si>
    <t>14:51:01</t>
  </si>
  <si>
    <t>14:53:23</t>
  </si>
  <si>
    <t>14:56:03</t>
  </si>
  <si>
    <t>14:58:36</t>
  </si>
  <si>
    <t>15:00:58</t>
  </si>
  <si>
    <t>15:03:23</t>
  </si>
  <si>
    <t>15:05:51</t>
  </si>
  <si>
    <t>ID</t>
  </si>
  <si>
    <t>T1 SSuSingle Plot1 Leaf4</t>
  </si>
  <si>
    <t>T1 Mammoth Plot1 Leaf1</t>
  </si>
  <si>
    <t>T1 Samsun Plot2 Leaf4</t>
  </si>
  <si>
    <t>T1 PH Plot2 Leaf3</t>
  </si>
  <si>
    <t>T1 PH Plot3 Leaf1</t>
  </si>
  <si>
    <t>T1 Samsun Plot3 Leaf4</t>
  </si>
  <si>
    <t>T1 Mammoth Plot4 Leaf4</t>
  </si>
  <si>
    <t>T1 PH Plot4 Leaf3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</si>
</sst>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90"/>
  <sheetViews>
    <sheetView tabSelected="1" topLeftCell="A16" zoomScale="115" zoomScaleNormal="115" workbookViewId="0">
      <selection activeCell="C7" sqref="C7"/>
    </sheetView>
  </sheetViews>
  <sheetFormatPr defaultRowHeight="14.5" x14ac:dyDescent="0.35"/>
  <cols>
    <col min="1" max="1" width="21.6328125" customWidth="1"/>
  </cols>
  <sheetData>
    <row r="1" spans="1:88" x14ac:dyDescent="0.35">
      <c r="A1" t="s">
        <v>179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5">
      <c r="B2" s="1" t="s">
        <v>87</v>
      </c>
      <c r="C2" s="1" t="s">
        <v>87</v>
      </c>
      <c r="D2" s="1" t="s">
        <v>87</v>
      </c>
      <c r="E2" s="1" t="s">
        <v>87</v>
      </c>
      <c r="F2" s="1" t="s">
        <v>87</v>
      </c>
      <c r="G2" s="1" t="s">
        <v>87</v>
      </c>
      <c r="H2" s="1" t="s">
        <v>87</v>
      </c>
      <c r="I2" s="1" t="s">
        <v>87</v>
      </c>
      <c r="J2" s="1" t="s">
        <v>88</v>
      </c>
      <c r="K2" s="1" t="s">
        <v>88</v>
      </c>
      <c r="L2" s="1" t="s">
        <v>88</v>
      </c>
      <c r="M2" s="1" t="s">
        <v>87</v>
      </c>
      <c r="N2" s="1" t="s">
        <v>87</v>
      </c>
      <c r="O2" s="1" t="s">
        <v>87</v>
      </c>
      <c r="P2" s="1" t="s">
        <v>87</v>
      </c>
      <c r="Q2" s="1" t="s">
        <v>87</v>
      </c>
      <c r="R2" s="1" t="s">
        <v>87</v>
      </c>
      <c r="S2" s="1" t="s">
        <v>87</v>
      </c>
      <c r="T2" s="1" t="s">
        <v>88</v>
      </c>
      <c r="U2" s="1" t="s">
        <v>88</v>
      </c>
      <c r="V2" s="1" t="s">
        <v>88</v>
      </c>
      <c r="W2" s="1" t="s">
        <v>87</v>
      </c>
      <c r="X2" s="1" t="s">
        <v>87</v>
      </c>
      <c r="Y2" s="1" t="s">
        <v>87</v>
      </c>
      <c r="Z2" s="1" t="s">
        <v>87</v>
      </c>
      <c r="AA2" s="1" t="s">
        <v>88</v>
      </c>
      <c r="AB2" s="1" t="s">
        <v>88</v>
      </c>
      <c r="AC2" s="1" t="s">
        <v>88</v>
      </c>
      <c r="AD2" s="1" t="s">
        <v>88</v>
      </c>
      <c r="AE2" s="1" t="s">
        <v>88</v>
      </c>
      <c r="AF2" s="1" t="s">
        <v>87</v>
      </c>
      <c r="AG2" s="1" t="s">
        <v>87</v>
      </c>
      <c r="AH2" s="1" t="s">
        <v>88</v>
      </c>
      <c r="AI2" s="1" t="s">
        <v>88</v>
      </c>
      <c r="AJ2" s="1" t="s">
        <v>88</v>
      </c>
      <c r="AK2" s="1" t="s">
        <v>88</v>
      </c>
      <c r="AL2" s="1" t="s">
        <v>87</v>
      </c>
      <c r="AM2" s="1" t="s">
        <v>88</v>
      </c>
      <c r="AN2" s="1" t="s">
        <v>87</v>
      </c>
      <c r="AO2" s="1" t="s">
        <v>88</v>
      </c>
      <c r="AP2" s="1" t="s">
        <v>87</v>
      </c>
      <c r="AQ2" s="1" t="s">
        <v>87</v>
      </c>
      <c r="AR2" s="1" t="s">
        <v>87</v>
      </c>
      <c r="AS2" s="1" t="s">
        <v>87</v>
      </c>
      <c r="AT2" s="1" t="s">
        <v>87</v>
      </c>
      <c r="AU2" s="1" t="s">
        <v>87</v>
      </c>
      <c r="AV2" s="1" t="s">
        <v>87</v>
      </c>
      <c r="AW2" s="1" t="s">
        <v>87</v>
      </c>
      <c r="AX2" s="1" t="s">
        <v>87</v>
      </c>
      <c r="AY2" s="1" t="s">
        <v>87</v>
      </c>
      <c r="AZ2" s="1" t="s">
        <v>87</v>
      </c>
      <c r="BA2" s="1" t="s">
        <v>87</v>
      </c>
      <c r="BB2" s="1" t="s">
        <v>87</v>
      </c>
      <c r="BC2" s="1" t="s">
        <v>87</v>
      </c>
      <c r="BD2" s="1" t="s">
        <v>87</v>
      </c>
      <c r="BE2" s="1" t="s">
        <v>87</v>
      </c>
      <c r="BF2" s="1" t="s">
        <v>87</v>
      </c>
      <c r="BG2" s="1" t="s">
        <v>87</v>
      </c>
      <c r="BH2" s="1" t="s">
        <v>87</v>
      </c>
      <c r="BI2" s="1" t="s">
        <v>87</v>
      </c>
      <c r="BJ2" s="1" t="s">
        <v>87</v>
      </c>
      <c r="BK2" s="1" t="s">
        <v>87</v>
      </c>
      <c r="BL2" s="1" t="s">
        <v>88</v>
      </c>
      <c r="BM2" s="1" t="s">
        <v>88</v>
      </c>
      <c r="BN2" s="1" t="s">
        <v>88</v>
      </c>
      <c r="BO2" s="1" t="s">
        <v>88</v>
      </c>
      <c r="BP2" s="1" t="s">
        <v>88</v>
      </c>
      <c r="BQ2" s="1" t="s">
        <v>88</v>
      </c>
      <c r="BR2" s="1" t="s">
        <v>88</v>
      </c>
      <c r="BS2" s="1" t="s">
        <v>88</v>
      </c>
      <c r="BT2" s="1" t="s">
        <v>88</v>
      </c>
      <c r="BU2" s="1" t="s">
        <v>88</v>
      </c>
      <c r="BV2" s="1" t="s">
        <v>88</v>
      </c>
      <c r="BW2" s="1" t="s">
        <v>88</v>
      </c>
      <c r="BX2" s="1" t="s">
        <v>88</v>
      </c>
      <c r="BY2" s="1" t="s">
        <v>88</v>
      </c>
      <c r="BZ2" s="1" t="s">
        <v>88</v>
      </c>
      <c r="CA2" s="1" t="s">
        <v>88</v>
      </c>
      <c r="CB2" s="1" t="s">
        <v>88</v>
      </c>
      <c r="CC2" s="1" t="s">
        <v>88</v>
      </c>
      <c r="CD2" s="1" t="s">
        <v>88</v>
      </c>
      <c r="CE2" s="1" t="s">
        <v>88</v>
      </c>
      <c r="CF2" s="1" t="s">
        <v>88</v>
      </c>
      <c r="CG2" s="1" t="s">
        <v>88</v>
      </c>
      <c r="CH2" s="1" t="s">
        <v>88</v>
      </c>
      <c r="CI2" s="1" t="s">
        <v>88</v>
      </c>
      <c r="CJ2" s="1" t="s">
        <v>88</v>
      </c>
    </row>
    <row r="3" spans="1:88" x14ac:dyDescent="0.35">
      <c r="A3" t="s">
        <v>180</v>
      </c>
      <c r="B3" s="1">
        <v>1</v>
      </c>
      <c r="C3" s="1" t="s">
        <v>89</v>
      </c>
      <c r="D3" s="1" t="s">
        <v>90</v>
      </c>
      <c r="E3" s="1">
        <v>0</v>
      </c>
      <c r="F3" s="1" t="s">
        <v>91</v>
      </c>
      <c r="G3" s="1" t="s">
        <v>90</v>
      </c>
      <c r="H3" s="1">
        <v>837.50001836661249</v>
      </c>
      <c r="I3" s="1">
        <v>0</v>
      </c>
      <c r="J3">
        <f t="shared" ref="J3:J13" si="0">(AS3-AT3*(1000-AU3)/(1000-AV3))*BL3</f>
        <v>35.603286904349289</v>
      </c>
      <c r="K3">
        <f t="shared" ref="K3:K13" si="1">IF(BW3&lt;&gt;0,1/(1/BW3-1/AO3),0)</f>
        <v>0.48638432011347837</v>
      </c>
      <c r="L3">
        <f t="shared" ref="L3:L13" si="2">((BZ3-BM3/2)*AT3-J3)/(BZ3+BM3/2)</f>
        <v>245.36473144575444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t="e">
        <f t="shared" ref="T3:T13" si="3">CF3/P3</f>
        <v>#DIV/0!</v>
      </c>
      <c r="U3" t="e">
        <f t="shared" ref="U3:U13" si="4">CH3/R3</f>
        <v>#DIV/0!</v>
      </c>
      <c r="V3" t="e">
        <f t="shared" ref="V3:V13" si="5">(R3-S3)/R3</f>
        <v>#DIV/0!</v>
      </c>
      <c r="W3" s="1">
        <v>-1</v>
      </c>
      <c r="X3" s="1">
        <v>0.87</v>
      </c>
      <c r="Y3" s="1">
        <v>0.92</v>
      </c>
      <c r="Z3" s="1">
        <v>9.965367317199707</v>
      </c>
      <c r="AA3">
        <f t="shared" ref="AA3:AA13" si="6">(Z3*Y3+(100-Z3)*X3)/100</f>
        <v>0.87498268365859988</v>
      </c>
      <c r="AB3">
        <f t="shared" ref="AB3:AB13" si="7">(J3-W3)/CG3</f>
        <v>2.4635132680290835E-2</v>
      </c>
      <c r="AC3" t="e">
        <f t="shared" ref="AC3:AC13" si="8">(R3-S3)/(R3-Q3)</f>
        <v>#DIV/0!</v>
      </c>
      <c r="AD3" t="e">
        <f t="shared" ref="AD3:AD13" si="9">(P3-R3)/(P3-Q3)</f>
        <v>#DIV/0!</v>
      </c>
      <c r="AE3" t="e">
        <f t="shared" ref="AE3:AE13" si="10">(P3-R3)/R3</f>
        <v>#DIV/0!</v>
      </c>
      <c r="AF3" s="1">
        <v>0</v>
      </c>
      <c r="AG3" s="1">
        <v>0.5</v>
      </c>
      <c r="AH3" t="e">
        <f t="shared" ref="AH3:AH13" si="11">V3*AG3*AA3*AF3</f>
        <v>#DIV/0!</v>
      </c>
      <c r="AI3">
        <f t="shared" ref="AI3:AI13" si="12">BM3*1000</f>
        <v>6.4721377531694353</v>
      </c>
      <c r="AJ3">
        <f t="shared" ref="AJ3:AJ13" si="13">(BR3-BX3)</f>
        <v>1.3475914992460454</v>
      </c>
      <c r="AK3">
        <f t="shared" ref="AK3:AK13" si="14">(AQ3+BQ3*I3)</f>
        <v>27.531293869018555</v>
      </c>
      <c r="AL3" s="1">
        <v>2</v>
      </c>
      <c r="AM3">
        <f t="shared" ref="AM3:AM13" si="15">(AL3*BF3+BG3)</f>
        <v>4.644859790802002</v>
      </c>
      <c r="AN3" s="1">
        <v>1</v>
      </c>
      <c r="AO3">
        <f t="shared" ref="AO3:AO13" si="16">AM3*(AN3+1)*(AN3+1)/(AN3*AN3+1)</f>
        <v>9.2897195816040039</v>
      </c>
      <c r="AP3" s="1">
        <v>27.929353713989258</v>
      </c>
      <c r="AQ3" s="1">
        <v>27.531293869018555</v>
      </c>
      <c r="AR3" s="1">
        <v>28.071161270141602</v>
      </c>
      <c r="AS3" s="1">
        <v>399.9749755859375</v>
      </c>
      <c r="AT3" s="1">
        <v>374.631103515625</v>
      </c>
      <c r="AU3" s="1">
        <v>19.413040161132813</v>
      </c>
      <c r="AV3" s="1">
        <v>23.624519348144531</v>
      </c>
      <c r="AW3" s="1">
        <v>50.9849853515625</v>
      </c>
      <c r="AX3" s="1">
        <v>62.047027587890625</v>
      </c>
      <c r="AY3" s="1">
        <v>300.0958251953125</v>
      </c>
      <c r="AZ3" s="1">
        <v>1698.109619140625</v>
      </c>
      <c r="BA3" s="1">
        <v>63.687496185302734</v>
      </c>
      <c r="BB3" s="1">
        <v>99.252212524414063</v>
      </c>
      <c r="BC3" s="1">
        <v>1.9792429208755493</v>
      </c>
      <c r="BD3" s="1">
        <v>-1.1225551133975387E-3</v>
      </c>
      <c r="BE3" s="1">
        <v>1</v>
      </c>
      <c r="BF3" s="1">
        <v>-1.355140209197998</v>
      </c>
      <c r="BG3" s="1">
        <v>7.355140209197998</v>
      </c>
      <c r="BH3" s="1">
        <v>1</v>
      </c>
      <c r="BI3" s="1">
        <v>0</v>
      </c>
      <c r="BJ3" s="1">
        <v>0.15999999642372131</v>
      </c>
      <c r="BK3" s="1">
        <v>111115</v>
      </c>
      <c r="BL3">
        <f t="shared" ref="BL3:BL13" si="17">AY3*0.000001/(AL3*0.0001)</f>
        <v>1.5004791259765624</v>
      </c>
      <c r="BM3">
        <f t="shared" ref="BM3:BM13" si="18">(AV3-AU3)/(1000-AV3)*BL3</f>
        <v>6.472137753169435E-3</v>
      </c>
      <c r="BN3">
        <f t="shared" ref="BN3:BN13" si="19">(AQ3+273.15)</f>
        <v>300.68129386901853</v>
      </c>
      <c r="BO3">
        <f t="shared" ref="BO3:BO13" si="20">(AP3+273.15)</f>
        <v>301.07935371398924</v>
      </c>
      <c r="BP3">
        <f t="shared" ref="BP3:BP13" si="21">(AZ3*BH3+BA3*BI3)*BJ3</f>
        <v>271.69753298958676</v>
      </c>
      <c r="BQ3">
        <f t="shared" ref="BQ3:BQ13" si="22">((BP3+0.00000010773*(BO3^4-BN3^4))-BM3*44100)/(AM3*51.4+0.00000043092*BN3^3)</f>
        <v>-3.6139437871887579E-2</v>
      </c>
      <c r="BR3">
        <f t="shared" ref="BR3:BR13" si="23">0.61365*EXP(17.502*AK3/(240.97+AK3))</f>
        <v>3.6923773143752183</v>
      </c>
      <c r="BS3">
        <f t="shared" ref="BS3:BS13" si="24">BR3*1000/BB3</f>
        <v>37.201964777026681</v>
      </c>
      <c r="BT3">
        <f t="shared" ref="BT3:BT13" si="25">(BS3-AV3)</f>
        <v>13.57744542888215</v>
      </c>
      <c r="BU3">
        <f t="shared" ref="BU3:BU13" si="26">IF(I3,AQ3,(AP3+AQ3)/2)</f>
        <v>27.730323791503906</v>
      </c>
      <c r="BV3">
        <f t="shared" ref="BV3:BV13" si="27">0.61365*EXP(17.502*BU3/(240.97+BU3))</f>
        <v>3.7355878272149923</v>
      </c>
      <c r="BW3">
        <f t="shared" ref="BW3:BW13" si="28">IF(BT3&lt;&gt;0,(1000-(BS3+AV3)/2)/BT3*BM3,0)</f>
        <v>0.46218554837060749</v>
      </c>
      <c r="BX3">
        <f t="shared" ref="BX3:BX13" si="29">AV3*BB3/1000</f>
        <v>2.3447858151291729</v>
      </c>
      <c r="BY3">
        <f t="shared" ref="BY3:BY13" si="30">(BV3-BX3)</f>
        <v>1.3908020120858193</v>
      </c>
      <c r="BZ3">
        <f t="shared" ref="BZ3:BZ13" si="31">1/(1.6/K3+1.37/AO3)</f>
        <v>0.29094679093454684</v>
      </c>
      <c r="CA3">
        <f t="shared" ref="CA3:CA13" si="32">L3*BB3*0.001</f>
        <v>24.352992471449802</v>
      </c>
      <c r="CB3">
        <f t="shared" ref="CB3:CB13" si="33">L3/AT3</f>
        <v>0.6549502407653689</v>
      </c>
      <c r="CC3">
        <f t="shared" ref="CC3:CC13" si="34">(1-BM3*BB3/BR3/K3)*100</f>
        <v>64.23136976028853</v>
      </c>
      <c r="CD3">
        <f t="shared" ref="CD3:CD13" si="35">(AT3-J3/(AO3/1.35))</f>
        <v>369.45716506692833</v>
      </c>
      <c r="CE3">
        <f t="shared" ref="CE3:CE13" si="36">J3*CC3/100/CD3</f>
        <v>6.1897510782356266E-2</v>
      </c>
      <c r="CF3">
        <f t="shared" ref="CF3:CF13" si="37">(P3-O3)</f>
        <v>0</v>
      </c>
      <c r="CG3">
        <f t="shared" ref="CG3:CG13" si="38">AZ3*AA3</f>
        <v>1485.816511702147</v>
      </c>
      <c r="CH3">
        <f t="shared" ref="CH3:CH13" si="39">(R3-Q3)</f>
        <v>0</v>
      </c>
      <c r="CI3" t="e">
        <f t="shared" ref="CI3:CI13" si="40">(R3-S3)/(R3-O3)</f>
        <v>#DIV/0!</v>
      </c>
      <c r="CJ3" t="e">
        <f t="shared" ref="CJ3:CJ13" si="41">(P3-R3)/(P3-O3)</f>
        <v>#DIV/0!</v>
      </c>
    </row>
    <row r="4" spans="1:88" x14ac:dyDescent="0.35">
      <c r="A4" t="s">
        <v>180</v>
      </c>
      <c r="B4" s="1">
        <v>2</v>
      </c>
      <c r="C4" s="1" t="s">
        <v>92</v>
      </c>
      <c r="D4" s="1" t="s">
        <v>90</v>
      </c>
      <c r="E4" s="1">
        <v>0</v>
      </c>
      <c r="F4" s="1" t="s">
        <v>91</v>
      </c>
      <c r="G4" s="1" t="s">
        <v>90</v>
      </c>
      <c r="H4" s="1">
        <v>980.50001836661249</v>
      </c>
      <c r="I4" s="1">
        <v>0</v>
      </c>
      <c r="J4">
        <f t="shared" si="0"/>
        <v>11.483513427269273</v>
      </c>
      <c r="K4">
        <f t="shared" si="1"/>
        <v>0.45942402963984541</v>
      </c>
      <c r="L4">
        <f t="shared" si="2"/>
        <v>146.05098040137597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t="e">
        <f t="shared" si="3"/>
        <v>#DIV/0!</v>
      </c>
      <c r="U4" t="e">
        <f t="shared" si="4"/>
        <v>#DIV/0!</v>
      </c>
      <c r="V4" t="e">
        <f t="shared" si="5"/>
        <v>#DIV/0!</v>
      </c>
      <c r="W4" s="1">
        <v>-1</v>
      </c>
      <c r="X4" s="1">
        <v>0.87</v>
      </c>
      <c r="Y4" s="1">
        <v>0.92</v>
      </c>
      <c r="Z4" s="1">
        <v>9.965367317199707</v>
      </c>
      <c r="AA4">
        <f t="shared" si="6"/>
        <v>0.87498268365859988</v>
      </c>
      <c r="AB4">
        <f t="shared" si="7"/>
        <v>8.4014038137957235E-3</v>
      </c>
      <c r="AC4" t="e">
        <f t="shared" si="8"/>
        <v>#DIV/0!</v>
      </c>
      <c r="AD4" t="e">
        <f t="shared" si="9"/>
        <v>#DIV/0!</v>
      </c>
      <c r="AE4" t="e">
        <f t="shared" si="10"/>
        <v>#DIV/0!</v>
      </c>
      <c r="AF4" s="1">
        <v>0</v>
      </c>
      <c r="AG4" s="1">
        <v>0.5</v>
      </c>
      <c r="AH4" t="e">
        <f t="shared" si="11"/>
        <v>#DIV/0!</v>
      </c>
      <c r="AI4">
        <f t="shared" si="12"/>
        <v>6.2483773892404013</v>
      </c>
      <c r="AJ4">
        <f t="shared" si="13"/>
        <v>1.3735553968195844</v>
      </c>
      <c r="AK4">
        <f t="shared" si="14"/>
        <v>27.566139221191406</v>
      </c>
      <c r="AL4" s="1">
        <v>2</v>
      </c>
      <c r="AM4">
        <f t="shared" si="15"/>
        <v>4.644859790802002</v>
      </c>
      <c r="AN4" s="1">
        <v>1</v>
      </c>
      <c r="AO4">
        <f t="shared" si="16"/>
        <v>9.2897195816040039</v>
      </c>
      <c r="AP4" s="1">
        <v>27.89885139465332</v>
      </c>
      <c r="AQ4" s="1">
        <v>27.566139221191406</v>
      </c>
      <c r="AR4" s="1">
        <v>28.072439193725586</v>
      </c>
      <c r="AS4" s="1">
        <v>200.01716613769531</v>
      </c>
      <c r="AT4" s="1">
        <v>191.56619262695313</v>
      </c>
      <c r="AU4" s="1">
        <v>19.373363494873047</v>
      </c>
      <c r="AV4" s="1">
        <v>23.440013885498047</v>
      </c>
      <c r="AW4" s="1">
        <v>50.967357635498047</v>
      </c>
      <c r="AX4" s="1">
        <v>61.667274475097656</v>
      </c>
      <c r="AY4" s="1">
        <v>300.09539794921875</v>
      </c>
      <c r="AZ4" s="1">
        <v>1698.18701171875</v>
      </c>
      <c r="BA4" s="1">
        <v>69.865608215332031</v>
      </c>
      <c r="BB4" s="1">
        <v>99.247184753417969</v>
      </c>
      <c r="BC4" s="1">
        <v>1.6755869388580322</v>
      </c>
      <c r="BD4" s="1">
        <v>-8.8685844093561172E-3</v>
      </c>
      <c r="BE4" s="1">
        <v>1</v>
      </c>
      <c r="BF4" s="1">
        <v>-1.355140209197998</v>
      </c>
      <c r="BG4" s="1">
        <v>7.355140209197998</v>
      </c>
      <c r="BH4" s="1">
        <v>1</v>
      </c>
      <c r="BI4" s="1">
        <v>0</v>
      </c>
      <c r="BJ4" s="1">
        <v>0.15999999642372131</v>
      </c>
      <c r="BK4" s="1">
        <v>111115</v>
      </c>
      <c r="BL4">
        <f t="shared" si="17"/>
        <v>1.5004769897460934</v>
      </c>
      <c r="BM4">
        <f t="shared" si="18"/>
        <v>6.2483773892404015E-3</v>
      </c>
      <c r="BN4">
        <f t="shared" si="19"/>
        <v>300.71613922119138</v>
      </c>
      <c r="BO4">
        <f t="shared" si="20"/>
        <v>301.0488513946533</v>
      </c>
      <c r="BP4">
        <f t="shared" si="21"/>
        <v>271.70991580180998</v>
      </c>
      <c r="BQ4">
        <f t="shared" si="22"/>
        <v>2.4669991490613671E-4</v>
      </c>
      <c r="BR4">
        <f t="shared" si="23"/>
        <v>3.6999107855362916</v>
      </c>
      <c r="BS4">
        <f t="shared" si="24"/>
        <v>37.279755538948635</v>
      </c>
      <c r="BT4">
        <f t="shared" si="25"/>
        <v>13.839741653450588</v>
      </c>
      <c r="BU4">
        <f t="shared" si="26"/>
        <v>27.732495307922363</v>
      </c>
      <c r="BV4">
        <f t="shared" si="27"/>
        <v>3.7360616984873176</v>
      </c>
      <c r="BW4">
        <f t="shared" si="28"/>
        <v>0.4377738778493761</v>
      </c>
      <c r="BX4">
        <f t="shared" si="29"/>
        <v>2.3263553887167072</v>
      </c>
      <c r="BY4">
        <f t="shared" si="30"/>
        <v>1.4097063097706104</v>
      </c>
      <c r="BZ4">
        <f t="shared" si="31"/>
        <v>0.2754747823697537</v>
      </c>
      <c r="CA4">
        <f t="shared" si="32"/>
        <v>14.495148635313187</v>
      </c>
      <c r="CB4">
        <f t="shared" si="33"/>
        <v>0.76240477716122224</v>
      </c>
      <c r="CC4">
        <f t="shared" si="34"/>
        <v>63.517844542533965</v>
      </c>
      <c r="CD4">
        <f t="shared" si="35"/>
        <v>189.89738626626246</v>
      </c>
      <c r="CE4">
        <f t="shared" si="36"/>
        <v>3.8410640347237845E-2</v>
      </c>
      <c r="CF4">
        <f t="shared" si="37"/>
        <v>0</v>
      </c>
      <c r="CG4">
        <f t="shared" si="38"/>
        <v>1485.88422886785</v>
      </c>
      <c r="CH4">
        <f t="shared" si="39"/>
        <v>0</v>
      </c>
      <c r="CI4" t="e">
        <f t="shared" si="40"/>
        <v>#DIV/0!</v>
      </c>
      <c r="CJ4" t="e">
        <f t="shared" si="41"/>
        <v>#DIV/0!</v>
      </c>
    </row>
    <row r="5" spans="1:88" x14ac:dyDescent="0.35">
      <c r="A5" t="s">
        <v>180</v>
      </c>
      <c r="B5" s="1">
        <v>3</v>
      </c>
      <c r="C5" s="1" t="s">
        <v>93</v>
      </c>
      <c r="D5" s="1" t="s">
        <v>90</v>
      </c>
      <c r="E5" s="1">
        <v>0</v>
      </c>
      <c r="F5" s="1" t="s">
        <v>91</v>
      </c>
      <c r="G5" s="1" t="s">
        <v>90</v>
      </c>
      <c r="H5" s="1">
        <v>1122.5000183666125</v>
      </c>
      <c r="I5" s="1">
        <v>0</v>
      </c>
      <c r="J5">
        <f t="shared" si="0"/>
        <v>-2.8384973294242912</v>
      </c>
      <c r="K5">
        <f t="shared" si="1"/>
        <v>0.45453481369197996</v>
      </c>
      <c r="L5">
        <f t="shared" si="2"/>
        <v>60.754704205302509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t="e">
        <f t="shared" si="3"/>
        <v>#DIV/0!</v>
      </c>
      <c r="U5" t="e">
        <f t="shared" si="4"/>
        <v>#DIV/0!</v>
      </c>
      <c r="V5" t="e">
        <f t="shared" si="5"/>
        <v>#DIV/0!</v>
      </c>
      <c r="W5" s="1">
        <v>-1</v>
      </c>
      <c r="X5" s="1">
        <v>0.87</v>
      </c>
      <c r="Y5" s="1">
        <v>0.92</v>
      </c>
      <c r="Z5" s="1">
        <v>9.965367317199707</v>
      </c>
      <c r="AA5">
        <f t="shared" si="6"/>
        <v>0.87498268365859988</v>
      </c>
      <c r="AB5">
        <f t="shared" si="7"/>
        <v>-1.2346290128093526E-3</v>
      </c>
      <c r="AC5" t="e">
        <f t="shared" si="8"/>
        <v>#DIV/0!</v>
      </c>
      <c r="AD5" t="e">
        <f t="shared" si="9"/>
        <v>#DIV/0!</v>
      </c>
      <c r="AE5" t="e">
        <f t="shared" si="10"/>
        <v>#DIV/0!</v>
      </c>
      <c r="AF5" s="1">
        <v>0</v>
      </c>
      <c r="AG5" s="1">
        <v>0.5</v>
      </c>
      <c r="AH5" t="e">
        <f t="shared" si="11"/>
        <v>#DIV/0!</v>
      </c>
      <c r="AI5">
        <f t="shared" si="12"/>
        <v>6.3333686675618868</v>
      </c>
      <c r="AJ5">
        <f t="shared" si="13"/>
        <v>1.4063558959667803</v>
      </c>
      <c r="AK5">
        <f t="shared" si="14"/>
        <v>27.664585113525391</v>
      </c>
      <c r="AL5" s="1">
        <v>2</v>
      </c>
      <c r="AM5">
        <f t="shared" si="15"/>
        <v>4.644859790802002</v>
      </c>
      <c r="AN5" s="1">
        <v>1</v>
      </c>
      <c r="AO5">
        <f t="shared" si="16"/>
        <v>9.2897195816040039</v>
      </c>
      <c r="AP5" s="1">
        <v>27.918952941894531</v>
      </c>
      <c r="AQ5" s="1">
        <v>27.664585113525391</v>
      </c>
      <c r="AR5" s="1">
        <v>28.073249816894531</v>
      </c>
      <c r="AS5" s="1">
        <v>49.976062774658203</v>
      </c>
      <c r="AT5" s="1">
        <v>51.649818420410156</v>
      </c>
      <c r="AU5" s="1">
        <v>19.203462600708008</v>
      </c>
      <c r="AV5" s="1">
        <v>23.325994491577148</v>
      </c>
      <c r="AW5" s="1">
        <v>50.460708618164063</v>
      </c>
      <c r="AX5" s="1">
        <v>61.291599273681641</v>
      </c>
      <c r="AY5" s="1">
        <v>300.08920288085938</v>
      </c>
      <c r="AZ5" s="1">
        <v>1701.8726806640625</v>
      </c>
      <c r="BA5" s="1">
        <v>81.477432250976563</v>
      </c>
      <c r="BB5" s="1">
        <v>99.241691589355469</v>
      </c>
      <c r="BC5" s="1">
        <v>1.0710222721099854</v>
      </c>
      <c r="BD5" s="1">
        <v>-3.256211057305336E-3</v>
      </c>
      <c r="BE5" s="1">
        <v>1</v>
      </c>
      <c r="BF5" s="1">
        <v>-1.355140209197998</v>
      </c>
      <c r="BG5" s="1">
        <v>7.355140209197998</v>
      </c>
      <c r="BH5" s="1">
        <v>1</v>
      </c>
      <c r="BI5" s="1">
        <v>0</v>
      </c>
      <c r="BJ5" s="1">
        <v>0.15999999642372131</v>
      </c>
      <c r="BK5" s="1">
        <v>111115</v>
      </c>
      <c r="BL5">
        <f t="shared" si="17"/>
        <v>1.5004460144042968</v>
      </c>
      <c r="BM5">
        <f t="shared" si="18"/>
        <v>6.3333686675618867E-3</v>
      </c>
      <c r="BN5">
        <f t="shared" si="19"/>
        <v>300.81458511352537</v>
      </c>
      <c r="BO5">
        <f t="shared" si="20"/>
        <v>301.06895294189451</v>
      </c>
      <c r="BP5">
        <f t="shared" si="21"/>
        <v>272.299622819879</v>
      </c>
      <c r="BQ5">
        <f t="shared" si="22"/>
        <v>-1.6027290964565632E-2</v>
      </c>
      <c r="BR5">
        <f t="shared" si="23"/>
        <v>3.7212670473148841</v>
      </c>
      <c r="BS5">
        <f t="shared" si="24"/>
        <v>37.497013480109025</v>
      </c>
      <c r="BT5">
        <f t="shared" si="25"/>
        <v>14.171018988531877</v>
      </c>
      <c r="BU5">
        <f t="shared" si="26"/>
        <v>27.791769027709961</v>
      </c>
      <c r="BV5">
        <f t="shared" si="27"/>
        <v>3.7490167629152764</v>
      </c>
      <c r="BW5">
        <f t="shared" si="28"/>
        <v>0.43333238111204453</v>
      </c>
      <c r="BX5">
        <f t="shared" si="29"/>
        <v>2.3149111513481038</v>
      </c>
      <c r="BY5">
        <f t="shared" si="30"/>
        <v>1.4341056115671726</v>
      </c>
      <c r="BZ5">
        <f t="shared" si="31"/>
        <v>0.27266104674246361</v>
      </c>
      <c r="CA5">
        <f t="shared" si="32"/>
        <v>6.0293996173451498</v>
      </c>
      <c r="CB5">
        <f t="shared" si="33"/>
        <v>1.1762810802311443</v>
      </c>
      <c r="CC5">
        <f t="shared" si="34"/>
        <v>62.840407908454253</v>
      </c>
      <c r="CD5">
        <f t="shared" si="35"/>
        <v>52.062314337112646</v>
      </c>
      <c r="CE5">
        <f t="shared" si="36"/>
        <v>-3.4261314023246892E-2</v>
      </c>
      <c r="CF5">
        <f t="shared" si="37"/>
        <v>0</v>
      </c>
      <c r="CG5">
        <f t="shared" si="38"/>
        <v>1489.1091253726968</v>
      </c>
      <c r="CH5">
        <f t="shared" si="39"/>
        <v>0</v>
      </c>
      <c r="CI5" t="e">
        <f t="shared" si="40"/>
        <v>#DIV/0!</v>
      </c>
      <c r="CJ5" t="e">
        <f t="shared" si="41"/>
        <v>#DIV/0!</v>
      </c>
    </row>
    <row r="6" spans="1:88" x14ac:dyDescent="0.35">
      <c r="A6" t="s">
        <v>180</v>
      </c>
      <c r="B6" s="1">
        <v>4</v>
      </c>
      <c r="C6" s="1" t="s">
        <v>94</v>
      </c>
      <c r="D6" s="1" t="s">
        <v>90</v>
      </c>
      <c r="E6" s="1">
        <v>0</v>
      </c>
      <c r="F6" s="1" t="s">
        <v>91</v>
      </c>
      <c r="G6" s="1" t="s">
        <v>90</v>
      </c>
      <c r="H6" s="1">
        <v>1269.5000183666125</v>
      </c>
      <c r="I6" s="1">
        <v>0</v>
      </c>
      <c r="J6">
        <f t="shared" si="0"/>
        <v>3.6331568702439427</v>
      </c>
      <c r="K6">
        <f t="shared" si="1"/>
        <v>0.45823288173434945</v>
      </c>
      <c r="L6">
        <f t="shared" si="2"/>
        <v>81.834895770147554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t="e">
        <f t="shared" si="3"/>
        <v>#DIV/0!</v>
      </c>
      <c r="U6" t="e">
        <f t="shared" si="4"/>
        <v>#DIV/0!</v>
      </c>
      <c r="V6" t="e">
        <f t="shared" si="5"/>
        <v>#DIV/0!</v>
      </c>
      <c r="W6" s="1">
        <v>-1</v>
      </c>
      <c r="X6" s="1">
        <v>0.87</v>
      </c>
      <c r="Y6" s="1">
        <v>0.92</v>
      </c>
      <c r="Z6" s="1">
        <v>9.965367317199707</v>
      </c>
      <c r="AA6">
        <f t="shared" si="6"/>
        <v>0.87498268365859988</v>
      </c>
      <c r="AB6">
        <f t="shared" si="7"/>
        <v>3.1177684979894083E-3</v>
      </c>
      <c r="AC6" t="e">
        <f t="shared" si="8"/>
        <v>#DIV/0!</v>
      </c>
      <c r="AD6" t="e">
        <f t="shared" si="9"/>
        <v>#DIV/0!</v>
      </c>
      <c r="AE6" t="e">
        <f t="shared" si="10"/>
        <v>#DIV/0!</v>
      </c>
      <c r="AF6" s="1">
        <v>0</v>
      </c>
      <c r="AG6" s="1">
        <v>0.5</v>
      </c>
      <c r="AH6" t="e">
        <f t="shared" si="11"/>
        <v>#DIV/0!</v>
      </c>
      <c r="AI6">
        <f t="shared" si="12"/>
        <v>6.3943739642863839</v>
      </c>
      <c r="AJ6">
        <f t="shared" si="13"/>
        <v>1.4092596308503671</v>
      </c>
      <c r="AK6">
        <f t="shared" si="14"/>
        <v>27.562717437744141</v>
      </c>
      <c r="AL6" s="1">
        <v>2</v>
      </c>
      <c r="AM6">
        <f t="shared" si="15"/>
        <v>4.644859790802002</v>
      </c>
      <c r="AN6" s="1">
        <v>1</v>
      </c>
      <c r="AO6">
        <f t="shared" si="16"/>
        <v>9.2897195816040039</v>
      </c>
      <c r="AP6" s="1">
        <v>27.902109146118164</v>
      </c>
      <c r="AQ6" s="1">
        <v>27.562717437744141</v>
      </c>
      <c r="AR6" s="1">
        <v>28.072446823120117</v>
      </c>
      <c r="AS6" s="1">
        <v>99.974159240722656</v>
      </c>
      <c r="AT6" s="1">
        <v>97.138862609863281</v>
      </c>
      <c r="AU6" s="1">
        <v>18.911859512329102</v>
      </c>
      <c r="AV6" s="1">
        <v>23.075082778930664</v>
      </c>
      <c r="AW6" s="1">
        <v>49.740516662597656</v>
      </c>
      <c r="AX6" s="1">
        <v>60.690715789794922</v>
      </c>
      <c r="AY6" s="1">
        <v>300.09552001953125</v>
      </c>
      <c r="AZ6" s="1">
        <v>1698.3753662109375</v>
      </c>
      <c r="BA6" s="1">
        <v>91.669364929199219</v>
      </c>
      <c r="BB6" s="1">
        <v>99.237380981445313</v>
      </c>
      <c r="BC6" s="1">
        <v>1.2996058464050293</v>
      </c>
      <c r="BD6" s="1">
        <v>-6.1156125739216805E-3</v>
      </c>
      <c r="BE6" s="1">
        <v>1</v>
      </c>
      <c r="BF6" s="1">
        <v>-1.355140209197998</v>
      </c>
      <c r="BG6" s="1">
        <v>7.355140209197998</v>
      </c>
      <c r="BH6" s="1">
        <v>1</v>
      </c>
      <c r="BI6" s="1">
        <v>0</v>
      </c>
      <c r="BJ6" s="1">
        <v>0.15999999642372131</v>
      </c>
      <c r="BK6" s="1">
        <v>111115</v>
      </c>
      <c r="BL6">
        <f t="shared" si="17"/>
        <v>1.5004776000976561</v>
      </c>
      <c r="BM6">
        <f t="shared" si="18"/>
        <v>6.3943739642863843E-3</v>
      </c>
      <c r="BN6">
        <f t="shared" si="19"/>
        <v>300.71271743774412</v>
      </c>
      <c r="BO6">
        <f t="shared" si="20"/>
        <v>301.05210914611814</v>
      </c>
      <c r="BP6">
        <f t="shared" si="21"/>
        <v>271.74005251988638</v>
      </c>
      <c r="BQ6">
        <f t="shared" si="22"/>
        <v>-2.502606731804392E-2</v>
      </c>
      <c r="BR6">
        <f t="shared" si="23"/>
        <v>3.6991704117614974</v>
      </c>
      <c r="BS6">
        <f t="shared" si="24"/>
        <v>37.27597781377505</v>
      </c>
      <c r="BT6">
        <f t="shared" si="25"/>
        <v>14.200895034844386</v>
      </c>
      <c r="BU6">
        <f t="shared" si="26"/>
        <v>27.732413291931152</v>
      </c>
      <c r="BV6">
        <f t="shared" si="27"/>
        <v>3.7360437998928604</v>
      </c>
      <c r="BW6">
        <f t="shared" si="28"/>
        <v>0.43669221720071716</v>
      </c>
      <c r="BX6">
        <f t="shared" si="29"/>
        <v>2.2899107809111303</v>
      </c>
      <c r="BY6">
        <f t="shared" si="30"/>
        <v>1.4461330189817301</v>
      </c>
      <c r="BZ6">
        <f t="shared" si="31"/>
        <v>0.27478950292601878</v>
      </c>
      <c r="CA6">
        <f t="shared" si="32"/>
        <v>8.1210807291190008</v>
      </c>
      <c r="CB6">
        <f t="shared" si="33"/>
        <v>0.84245268650940752</v>
      </c>
      <c r="CC6">
        <f t="shared" si="34"/>
        <v>62.564577658050304</v>
      </c>
      <c r="CD6">
        <f t="shared" si="35"/>
        <v>96.610885233178848</v>
      </c>
      <c r="CE6">
        <f t="shared" si="36"/>
        <v>2.352808636455726E-2</v>
      </c>
      <c r="CF6">
        <f t="shared" si="37"/>
        <v>0</v>
      </c>
      <c r="CG6">
        <f t="shared" si="38"/>
        <v>1486.0490357869035</v>
      </c>
      <c r="CH6">
        <f t="shared" si="39"/>
        <v>0</v>
      </c>
      <c r="CI6" t="e">
        <f t="shared" si="40"/>
        <v>#DIV/0!</v>
      </c>
      <c r="CJ6" t="e">
        <f t="shared" si="41"/>
        <v>#DIV/0!</v>
      </c>
    </row>
    <row r="7" spans="1:88" x14ac:dyDescent="0.35">
      <c r="A7" t="s">
        <v>180</v>
      </c>
      <c r="B7" s="1">
        <v>5</v>
      </c>
      <c r="C7" s="1" t="s">
        <v>95</v>
      </c>
      <c r="D7" s="1" t="s">
        <v>90</v>
      </c>
      <c r="E7" s="1">
        <v>0</v>
      </c>
      <c r="F7" s="1" t="s">
        <v>91</v>
      </c>
      <c r="G7" s="1" t="s">
        <v>90</v>
      </c>
      <c r="H7" s="1">
        <v>1411.5000183666125</v>
      </c>
      <c r="I7" s="1">
        <v>0</v>
      </c>
      <c r="J7">
        <f t="shared" si="0"/>
        <v>19.953201235416604</v>
      </c>
      <c r="K7">
        <f t="shared" si="1"/>
        <v>0.45751759980401258</v>
      </c>
      <c r="L7">
        <f t="shared" si="2"/>
        <v>207.31726561856289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t="e">
        <f t="shared" si="3"/>
        <v>#DIV/0!</v>
      </c>
      <c r="U7" t="e">
        <f t="shared" si="4"/>
        <v>#DIV/0!</v>
      </c>
      <c r="V7" t="e">
        <f t="shared" si="5"/>
        <v>#DIV/0!</v>
      </c>
      <c r="W7" s="1">
        <v>-1</v>
      </c>
      <c r="X7" s="1">
        <v>0.87</v>
      </c>
      <c r="Y7" s="1">
        <v>0.92</v>
      </c>
      <c r="Z7" s="1">
        <v>9.965367317199707</v>
      </c>
      <c r="AA7">
        <f t="shared" si="6"/>
        <v>0.87498268365859988</v>
      </c>
      <c r="AB7">
        <f t="shared" si="7"/>
        <v>1.4097021249446347E-2</v>
      </c>
      <c r="AC7" t="e">
        <f t="shared" si="8"/>
        <v>#DIV/0!</v>
      </c>
      <c r="AD7" t="e">
        <f t="shared" si="9"/>
        <v>#DIV/0!</v>
      </c>
      <c r="AE7" t="e">
        <f t="shared" si="10"/>
        <v>#DIV/0!</v>
      </c>
      <c r="AF7" s="1">
        <v>0</v>
      </c>
      <c r="AG7" s="1">
        <v>0.5</v>
      </c>
      <c r="AH7" t="e">
        <f t="shared" si="11"/>
        <v>#DIV/0!</v>
      </c>
      <c r="AI7">
        <f t="shared" si="12"/>
        <v>6.352947028942209</v>
      </c>
      <c r="AJ7">
        <f t="shared" si="13"/>
        <v>1.4024965589748581</v>
      </c>
      <c r="AK7">
        <f t="shared" si="14"/>
        <v>27.448945999145508</v>
      </c>
      <c r="AL7" s="1">
        <v>2</v>
      </c>
      <c r="AM7">
        <f t="shared" si="15"/>
        <v>4.644859790802002</v>
      </c>
      <c r="AN7" s="1">
        <v>1</v>
      </c>
      <c r="AO7">
        <f t="shared" si="16"/>
        <v>9.2897195816040039</v>
      </c>
      <c r="AP7" s="1">
        <v>27.902355194091797</v>
      </c>
      <c r="AQ7" s="1">
        <v>27.448945999145508</v>
      </c>
      <c r="AR7" s="1">
        <v>28.074186325073242</v>
      </c>
      <c r="AS7" s="1">
        <v>300.25506591796875</v>
      </c>
      <c r="AT7" s="1">
        <v>285.7470703125</v>
      </c>
      <c r="AU7" s="1">
        <v>18.759265899658203</v>
      </c>
      <c r="AV7" s="1">
        <v>22.896347045898438</v>
      </c>
      <c r="AW7" s="1">
        <v>49.336101531982422</v>
      </c>
      <c r="AX7" s="1">
        <v>60.216278076171875</v>
      </c>
      <c r="AY7" s="1">
        <v>300.0902099609375</v>
      </c>
      <c r="AZ7" s="1">
        <v>1698.7269287109375</v>
      </c>
      <c r="BA7" s="1">
        <v>103.6378173828125</v>
      </c>
      <c r="BB7" s="1">
        <v>99.235504150390625</v>
      </c>
      <c r="BC7" s="1">
        <v>1.785590648651123</v>
      </c>
      <c r="BD7" s="1">
        <v>-3.8181156851351261E-3</v>
      </c>
      <c r="BE7" s="1">
        <v>1</v>
      </c>
      <c r="BF7" s="1">
        <v>-1.355140209197998</v>
      </c>
      <c r="BG7" s="1">
        <v>7.355140209197998</v>
      </c>
      <c r="BH7" s="1">
        <v>1</v>
      </c>
      <c r="BI7" s="1">
        <v>0</v>
      </c>
      <c r="BJ7" s="1">
        <v>0.15999999642372131</v>
      </c>
      <c r="BK7" s="1">
        <v>111115</v>
      </c>
      <c r="BL7">
        <f t="shared" si="17"/>
        <v>1.5004510498046875</v>
      </c>
      <c r="BM7">
        <f t="shared" si="18"/>
        <v>6.3529470289422092E-3</v>
      </c>
      <c r="BN7">
        <f t="shared" si="19"/>
        <v>300.59894599914549</v>
      </c>
      <c r="BO7">
        <f t="shared" si="20"/>
        <v>301.05235519409177</v>
      </c>
      <c r="BP7">
        <f t="shared" si="21"/>
        <v>271.79630251862909</v>
      </c>
      <c r="BQ7">
        <f t="shared" si="22"/>
        <v>-1.2176616186440399E-2</v>
      </c>
      <c r="BR7">
        <f t="shared" si="23"/>
        <v>3.6746271012768967</v>
      </c>
      <c r="BS7">
        <f t="shared" si="24"/>
        <v>37.029358924886687</v>
      </c>
      <c r="BT7">
        <f t="shared" si="25"/>
        <v>14.133011878988249</v>
      </c>
      <c r="BU7">
        <f t="shared" si="26"/>
        <v>27.675650596618652</v>
      </c>
      <c r="BV7">
        <f t="shared" si="27"/>
        <v>3.7236742383865011</v>
      </c>
      <c r="BW7">
        <f t="shared" si="28"/>
        <v>0.43604255510830248</v>
      </c>
      <c r="BX7">
        <f t="shared" si="29"/>
        <v>2.2721305423020386</v>
      </c>
      <c r="BY7">
        <f t="shared" si="30"/>
        <v>1.4515436960844625</v>
      </c>
      <c r="BZ7">
        <f t="shared" si="31"/>
        <v>0.27437792460925792</v>
      </c>
      <c r="CA7">
        <f t="shared" si="32"/>
        <v>20.573233372738535</v>
      </c>
      <c r="CB7">
        <f t="shared" si="33"/>
        <v>0.72552717825535584</v>
      </c>
      <c r="CC7">
        <f t="shared" si="34"/>
        <v>62.500866227509356</v>
      </c>
      <c r="CD7">
        <f t="shared" si="35"/>
        <v>282.84743255366453</v>
      </c>
      <c r="CE7">
        <f t="shared" si="36"/>
        <v>4.4090637484882851E-2</v>
      </c>
      <c r="CF7">
        <f t="shared" si="37"/>
        <v>0</v>
      </c>
      <c r="CG7">
        <f t="shared" si="38"/>
        <v>1486.3566468866272</v>
      </c>
      <c r="CH7">
        <f t="shared" si="39"/>
        <v>0</v>
      </c>
      <c r="CI7" t="e">
        <f t="shared" si="40"/>
        <v>#DIV/0!</v>
      </c>
      <c r="CJ7" t="e">
        <f t="shared" si="41"/>
        <v>#DIV/0!</v>
      </c>
    </row>
    <row r="8" spans="1:88" x14ac:dyDescent="0.35">
      <c r="A8" t="s">
        <v>180</v>
      </c>
      <c r="B8" s="1">
        <v>6</v>
      </c>
      <c r="C8" s="1" t="s">
        <v>96</v>
      </c>
      <c r="D8" s="1" t="s">
        <v>90</v>
      </c>
      <c r="E8" s="1">
        <v>0</v>
      </c>
      <c r="F8" s="1" t="s">
        <v>91</v>
      </c>
      <c r="G8" s="1" t="s">
        <v>90</v>
      </c>
      <c r="H8" s="1">
        <v>1553.5000183666125</v>
      </c>
      <c r="I8" s="1">
        <v>0</v>
      </c>
      <c r="J8">
        <f t="shared" si="0"/>
        <v>25.807179658994805</v>
      </c>
      <c r="K8">
        <f t="shared" si="1"/>
        <v>0.46395969557897343</v>
      </c>
      <c r="L8">
        <f t="shared" si="2"/>
        <v>280.71532165376237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t="e">
        <f t="shared" si="3"/>
        <v>#DIV/0!</v>
      </c>
      <c r="U8" t="e">
        <f t="shared" si="4"/>
        <v>#DIV/0!</v>
      </c>
      <c r="V8" t="e">
        <f t="shared" si="5"/>
        <v>#DIV/0!</v>
      </c>
      <c r="W8" s="1">
        <v>-1</v>
      </c>
      <c r="X8" s="1">
        <v>0.87</v>
      </c>
      <c r="Y8" s="1">
        <v>0.92</v>
      </c>
      <c r="Z8" s="1">
        <v>9.965367317199707</v>
      </c>
      <c r="AA8">
        <f t="shared" si="6"/>
        <v>0.87498268365859988</v>
      </c>
      <c r="AB8">
        <f t="shared" si="7"/>
        <v>1.8036586227412454E-2</v>
      </c>
      <c r="AC8" t="e">
        <f t="shared" si="8"/>
        <v>#DIV/0!</v>
      </c>
      <c r="AD8" t="e">
        <f t="shared" si="9"/>
        <v>#DIV/0!</v>
      </c>
      <c r="AE8" t="e">
        <f t="shared" si="10"/>
        <v>#DIV/0!</v>
      </c>
      <c r="AF8" s="1">
        <v>0</v>
      </c>
      <c r="AG8" s="1">
        <v>0.5</v>
      </c>
      <c r="AH8" t="e">
        <f t="shared" si="11"/>
        <v>#DIV/0!</v>
      </c>
      <c r="AI8">
        <f t="shared" si="12"/>
        <v>6.451796064844693</v>
      </c>
      <c r="AJ8">
        <f t="shared" si="13"/>
        <v>1.4056672954762233</v>
      </c>
      <c r="AK8">
        <f t="shared" si="14"/>
        <v>27.395448684692383</v>
      </c>
      <c r="AL8" s="1">
        <v>2</v>
      </c>
      <c r="AM8">
        <f t="shared" si="15"/>
        <v>4.644859790802002</v>
      </c>
      <c r="AN8" s="1">
        <v>1</v>
      </c>
      <c r="AO8">
        <f t="shared" si="16"/>
        <v>9.2897195816040039</v>
      </c>
      <c r="AP8" s="1">
        <v>27.901176452636719</v>
      </c>
      <c r="AQ8" s="1">
        <v>27.395448684692383</v>
      </c>
      <c r="AR8" s="1">
        <v>28.073019027709961</v>
      </c>
      <c r="AS8" s="1">
        <v>400.036376953125</v>
      </c>
      <c r="AT8" s="1">
        <v>381.19775390625</v>
      </c>
      <c r="AU8" s="1">
        <v>18.546436309814453</v>
      </c>
      <c r="AV8" s="1">
        <v>22.748500823974609</v>
      </c>
      <c r="AW8" s="1">
        <v>48.781623840332031</v>
      </c>
      <c r="AX8" s="1">
        <v>59.832912445068359</v>
      </c>
      <c r="AY8" s="1">
        <v>300.09188842773438</v>
      </c>
      <c r="AZ8" s="1">
        <v>1698.624267578125</v>
      </c>
      <c r="BA8" s="1">
        <v>89.135284423828125</v>
      </c>
      <c r="BB8" s="1">
        <v>99.235916137695313</v>
      </c>
      <c r="BC8" s="1">
        <v>1.8482829332351685</v>
      </c>
      <c r="BD8" s="1">
        <v>-2.5188298895955086E-3</v>
      </c>
      <c r="BE8" s="1">
        <v>1</v>
      </c>
      <c r="BF8" s="1">
        <v>-1.355140209197998</v>
      </c>
      <c r="BG8" s="1">
        <v>7.355140209197998</v>
      </c>
      <c r="BH8" s="1">
        <v>1</v>
      </c>
      <c r="BI8" s="1">
        <v>0</v>
      </c>
      <c r="BJ8" s="1">
        <v>0.15999999642372131</v>
      </c>
      <c r="BK8" s="1">
        <v>111115</v>
      </c>
      <c r="BL8">
        <f t="shared" si="17"/>
        <v>1.5004594421386719</v>
      </c>
      <c r="BM8">
        <f t="shared" si="18"/>
        <v>6.4517960648446931E-3</v>
      </c>
      <c r="BN8">
        <f t="shared" si="19"/>
        <v>300.54544868469236</v>
      </c>
      <c r="BO8">
        <f t="shared" si="20"/>
        <v>301.0511764526367</v>
      </c>
      <c r="BP8">
        <f t="shared" si="21"/>
        <v>271.77987673774624</v>
      </c>
      <c r="BQ8">
        <f t="shared" si="22"/>
        <v>-2.7204324401144939E-2</v>
      </c>
      <c r="BR8">
        <f t="shared" si="23"/>
        <v>3.6631356155024601</v>
      </c>
      <c r="BS8">
        <f t="shared" si="24"/>
        <v>36.913405529704157</v>
      </c>
      <c r="BT8">
        <f t="shared" si="25"/>
        <v>14.164904705729548</v>
      </c>
      <c r="BU8">
        <f t="shared" si="26"/>
        <v>27.648312568664551</v>
      </c>
      <c r="BV8">
        <f t="shared" si="27"/>
        <v>3.71772957600334</v>
      </c>
      <c r="BW8">
        <f t="shared" si="28"/>
        <v>0.44189021871752959</v>
      </c>
      <c r="BX8">
        <f t="shared" si="29"/>
        <v>2.2574683200262369</v>
      </c>
      <c r="BY8">
        <f t="shared" si="30"/>
        <v>1.4602612559771031</v>
      </c>
      <c r="BZ8">
        <f t="shared" si="31"/>
        <v>0.27808287598837167</v>
      </c>
      <c r="CA8">
        <f t="shared" si="32"/>
        <v>27.85704211819893</v>
      </c>
      <c r="CB8">
        <f t="shared" si="33"/>
        <v>0.73640339896336371</v>
      </c>
      <c r="CC8">
        <f t="shared" si="34"/>
        <v>62.328209466910913</v>
      </c>
      <c r="CD8">
        <f t="shared" si="35"/>
        <v>377.44740469133563</v>
      </c>
      <c r="CE8">
        <f t="shared" si="36"/>
        <v>4.2615614243034013E-2</v>
      </c>
      <c r="CF8">
        <f t="shared" si="37"/>
        <v>0</v>
      </c>
      <c r="CG8">
        <f t="shared" si="38"/>
        <v>1486.2668201731315</v>
      </c>
      <c r="CH8">
        <f t="shared" si="39"/>
        <v>0</v>
      </c>
      <c r="CI8" t="e">
        <f t="shared" si="40"/>
        <v>#DIV/0!</v>
      </c>
      <c r="CJ8" t="e">
        <f t="shared" si="41"/>
        <v>#DIV/0!</v>
      </c>
    </row>
    <row r="9" spans="1:88" x14ac:dyDescent="0.35">
      <c r="A9" t="s">
        <v>180</v>
      </c>
      <c r="B9" s="1">
        <v>7</v>
      </c>
      <c r="C9" s="1" t="s">
        <v>97</v>
      </c>
      <c r="D9" s="1" t="s">
        <v>90</v>
      </c>
      <c r="E9" s="1">
        <v>0</v>
      </c>
      <c r="F9" s="1" t="s">
        <v>91</v>
      </c>
      <c r="G9" s="1" t="s">
        <v>90</v>
      </c>
      <c r="H9" s="1">
        <v>1709.5000183666125</v>
      </c>
      <c r="I9" s="1">
        <v>0</v>
      </c>
      <c r="J9">
        <f t="shared" si="0"/>
        <v>35.427268335670583</v>
      </c>
      <c r="K9">
        <f t="shared" si="1"/>
        <v>0.46510872312085982</v>
      </c>
      <c r="L9">
        <f t="shared" si="2"/>
        <v>532.39212237401193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t="e">
        <f t="shared" si="3"/>
        <v>#DIV/0!</v>
      </c>
      <c r="U9" t="e">
        <f t="shared" si="4"/>
        <v>#DIV/0!</v>
      </c>
      <c r="V9" t="e">
        <f t="shared" si="5"/>
        <v>#DIV/0!</v>
      </c>
      <c r="W9" s="1">
        <v>-1</v>
      </c>
      <c r="X9" s="1">
        <v>0.87</v>
      </c>
      <c r="Y9" s="1">
        <v>0.92</v>
      </c>
      <c r="Z9" s="1">
        <v>9.965367317199707</v>
      </c>
      <c r="AA9">
        <f t="shared" si="6"/>
        <v>0.87498268365859988</v>
      </c>
      <c r="AB9">
        <f t="shared" si="7"/>
        <v>2.450292597769636E-2</v>
      </c>
      <c r="AC9" t="e">
        <f t="shared" si="8"/>
        <v>#DIV/0!</v>
      </c>
      <c r="AD9" t="e">
        <f t="shared" si="9"/>
        <v>#DIV/0!</v>
      </c>
      <c r="AE9" t="e">
        <f t="shared" si="10"/>
        <v>#DIV/0!</v>
      </c>
      <c r="AF9" s="1">
        <v>0</v>
      </c>
      <c r="AG9" s="1">
        <v>0.5</v>
      </c>
      <c r="AH9" t="e">
        <f t="shared" si="11"/>
        <v>#DIV/0!</v>
      </c>
      <c r="AI9">
        <f t="shared" si="12"/>
        <v>6.437060009137336</v>
      </c>
      <c r="AJ9">
        <f t="shared" si="13"/>
        <v>1.3994610545051924</v>
      </c>
      <c r="AK9">
        <f t="shared" si="14"/>
        <v>27.2806396484375</v>
      </c>
      <c r="AL9" s="1">
        <v>2</v>
      </c>
      <c r="AM9">
        <f t="shared" si="15"/>
        <v>4.644859790802002</v>
      </c>
      <c r="AN9" s="1">
        <v>1</v>
      </c>
      <c r="AO9">
        <f t="shared" si="16"/>
        <v>9.2897195816040039</v>
      </c>
      <c r="AP9" s="1">
        <v>27.89599609375</v>
      </c>
      <c r="AQ9" s="1">
        <v>27.2806396484375</v>
      </c>
      <c r="AR9" s="1">
        <v>28.075416564941406</v>
      </c>
      <c r="AS9" s="1">
        <v>699.9112548828125</v>
      </c>
      <c r="AT9" s="1">
        <v>673.41143798828125</v>
      </c>
      <c r="AU9" s="1">
        <v>18.370468139648438</v>
      </c>
      <c r="AV9" s="1">
        <v>22.563711166381836</v>
      </c>
      <c r="AW9" s="1">
        <v>48.329948425292969</v>
      </c>
      <c r="AX9" s="1">
        <v>59.362709045410156</v>
      </c>
      <c r="AY9" s="1">
        <v>300.09307861328125</v>
      </c>
      <c r="AZ9" s="1">
        <v>1699.0618896484375</v>
      </c>
      <c r="BA9" s="1">
        <v>117.38253021240234</v>
      </c>
      <c r="BB9" s="1">
        <v>99.235397338867188</v>
      </c>
      <c r="BC9" s="1">
        <v>1.5395854711532593</v>
      </c>
      <c r="BD9" s="1">
        <v>-1.511463662609458E-3</v>
      </c>
      <c r="BE9" s="1">
        <v>1</v>
      </c>
      <c r="BF9" s="1">
        <v>-1.355140209197998</v>
      </c>
      <c r="BG9" s="1">
        <v>7.355140209197998</v>
      </c>
      <c r="BH9" s="1">
        <v>1</v>
      </c>
      <c r="BI9" s="1">
        <v>0</v>
      </c>
      <c r="BJ9" s="1">
        <v>0.15999999642372131</v>
      </c>
      <c r="BK9" s="1">
        <v>111115</v>
      </c>
      <c r="BL9">
        <f t="shared" si="17"/>
        <v>1.500465393066406</v>
      </c>
      <c r="BM9">
        <f t="shared" si="18"/>
        <v>6.4370600091373364E-3</v>
      </c>
      <c r="BN9">
        <f t="shared" si="19"/>
        <v>300.43063964843748</v>
      </c>
      <c r="BO9">
        <f t="shared" si="20"/>
        <v>301.04599609374998</v>
      </c>
      <c r="BP9">
        <f t="shared" si="21"/>
        <v>271.84989626743118</v>
      </c>
      <c r="BQ9">
        <f t="shared" si="22"/>
        <v>-1.9214401777322553E-2</v>
      </c>
      <c r="BR9">
        <f t="shared" si="23"/>
        <v>3.6385798975405281</v>
      </c>
      <c r="BS9">
        <f t="shared" si="24"/>
        <v>36.66614932890905</v>
      </c>
      <c r="BT9">
        <f t="shared" si="25"/>
        <v>14.102438162527214</v>
      </c>
      <c r="BU9">
        <f t="shared" si="26"/>
        <v>27.58831787109375</v>
      </c>
      <c r="BV9">
        <f t="shared" si="27"/>
        <v>3.7047127322826707</v>
      </c>
      <c r="BW9">
        <f t="shared" si="28"/>
        <v>0.44293241026681029</v>
      </c>
      <c r="BX9">
        <f t="shared" si="29"/>
        <v>2.2391188430353357</v>
      </c>
      <c r="BY9">
        <f t="shared" si="30"/>
        <v>1.465593889247335</v>
      </c>
      <c r="BZ9">
        <f t="shared" si="31"/>
        <v>0.27874325657509347</v>
      </c>
      <c r="CA9">
        <f t="shared" si="32"/>
        <v>52.832143803867879</v>
      </c>
      <c r="CB9">
        <f t="shared" si="33"/>
        <v>0.7905896638234361</v>
      </c>
      <c r="CC9">
        <f t="shared" si="34"/>
        <v>62.254275111493371</v>
      </c>
      <c r="CD9">
        <f t="shared" si="35"/>
        <v>668.26307889810323</v>
      </c>
      <c r="CE9">
        <f t="shared" si="36"/>
        <v>3.3003452967268136E-2</v>
      </c>
      <c r="CF9">
        <f t="shared" si="37"/>
        <v>0</v>
      </c>
      <c r="CG9">
        <f t="shared" si="38"/>
        <v>1486.6497319066418</v>
      </c>
      <c r="CH9">
        <f t="shared" si="39"/>
        <v>0</v>
      </c>
      <c r="CI9" t="e">
        <f t="shared" si="40"/>
        <v>#DIV/0!</v>
      </c>
      <c r="CJ9" t="e">
        <f t="shared" si="41"/>
        <v>#DIV/0!</v>
      </c>
    </row>
    <row r="10" spans="1:88" x14ac:dyDescent="0.35">
      <c r="A10" t="s">
        <v>180</v>
      </c>
      <c r="B10" s="1">
        <v>8</v>
      </c>
      <c r="C10" s="1" t="s">
        <v>98</v>
      </c>
      <c r="D10" s="1" t="s">
        <v>90</v>
      </c>
      <c r="E10" s="1">
        <v>0</v>
      </c>
      <c r="F10" s="1" t="s">
        <v>91</v>
      </c>
      <c r="G10" s="1" t="s">
        <v>90</v>
      </c>
      <c r="H10" s="1">
        <v>1861.5000183666125</v>
      </c>
      <c r="I10" s="1">
        <v>0</v>
      </c>
      <c r="J10">
        <f t="shared" si="0"/>
        <v>38.772447817018069</v>
      </c>
      <c r="K10">
        <f t="shared" si="1"/>
        <v>0.45737449180699602</v>
      </c>
      <c r="L10">
        <f t="shared" si="2"/>
        <v>808.21147803184999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t="e">
        <f t="shared" si="3"/>
        <v>#DIV/0!</v>
      </c>
      <c r="U10" t="e">
        <f t="shared" si="4"/>
        <v>#DIV/0!</v>
      </c>
      <c r="V10" t="e">
        <f t="shared" si="5"/>
        <v>#DIV/0!</v>
      </c>
      <c r="W10" s="1">
        <v>-1</v>
      </c>
      <c r="X10" s="1">
        <v>0.87</v>
      </c>
      <c r="Y10" s="1">
        <v>0.92</v>
      </c>
      <c r="Z10" s="1">
        <v>9.965367317199707</v>
      </c>
      <c r="AA10">
        <f t="shared" si="6"/>
        <v>0.87498268365859988</v>
      </c>
      <c r="AB10">
        <f t="shared" si="7"/>
        <v>2.6764698364401665E-2</v>
      </c>
      <c r="AC10" t="e">
        <f t="shared" si="8"/>
        <v>#DIV/0!</v>
      </c>
      <c r="AD10" t="e">
        <f t="shared" si="9"/>
        <v>#DIV/0!</v>
      </c>
      <c r="AE10" t="e">
        <f t="shared" si="10"/>
        <v>#DIV/0!</v>
      </c>
      <c r="AF10" s="1">
        <v>0</v>
      </c>
      <c r="AG10" s="1">
        <v>0.5</v>
      </c>
      <c r="AH10" t="e">
        <f t="shared" si="11"/>
        <v>#DIV/0!</v>
      </c>
      <c r="AI10">
        <f t="shared" si="12"/>
        <v>6.3151028958024762</v>
      </c>
      <c r="AJ10">
        <f t="shared" si="13"/>
        <v>1.3948071066515277</v>
      </c>
      <c r="AK10">
        <f t="shared" si="14"/>
        <v>27.344160079956055</v>
      </c>
      <c r="AL10" s="1">
        <v>2</v>
      </c>
      <c r="AM10">
        <f t="shared" si="15"/>
        <v>4.644859790802002</v>
      </c>
      <c r="AN10" s="1">
        <v>1</v>
      </c>
      <c r="AO10">
        <f t="shared" si="16"/>
        <v>9.2897195816040039</v>
      </c>
      <c r="AP10" s="1">
        <v>27.916936874389648</v>
      </c>
      <c r="AQ10" s="1">
        <v>27.344160079956055</v>
      </c>
      <c r="AR10" s="1">
        <v>28.075984954833984</v>
      </c>
      <c r="AS10" s="1">
        <v>999.95703125</v>
      </c>
      <c r="AT10" s="1">
        <v>970.0345458984375</v>
      </c>
      <c r="AU10" s="1">
        <v>18.634674072265625</v>
      </c>
      <c r="AV10" s="1">
        <v>22.747636795043945</v>
      </c>
      <c r="AW10" s="1">
        <v>48.962322235107422</v>
      </c>
      <c r="AX10" s="1">
        <v>59.770961761474609</v>
      </c>
      <c r="AY10" s="1">
        <v>300.09750366210938</v>
      </c>
      <c r="AZ10" s="1">
        <v>1698.3238525390625</v>
      </c>
      <c r="BA10" s="1">
        <v>150.93399047851563</v>
      </c>
      <c r="BB10" s="1">
        <v>99.234085083007813</v>
      </c>
      <c r="BC10" s="1">
        <v>0.96713978052139282</v>
      </c>
      <c r="BD10" s="1">
        <v>-1.1332364520058036E-3</v>
      </c>
      <c r="BE10" s="1">
        <v>1</v>
      </c>
      <c r="BF10" s="1">
        <v>-1.355140209197998</v>
      </c>
      <c r="BG10" s="1">
        <v>7.355140209197998</v>
      </c>
      <c r="BH10" s="1">
        <v>1</v>
      </c>
      <c r="BI10" s="1">
        <v>0</v>
      </c>
      <c r="BJ10" s="1">
        <v>0.15999999642372131</v>
      </c>
      <c r="BK10" s="1">
        <v>111115</v>
      </c>
      <c r="BL10">
        <f t="shared" si="17"/>
        <v>1.5004875183105466</v>
      </c>
      <c r="BM10">
        <f t="shared" si="18"/>
        <v>6.315102895802476E-3</v>
      </c>
      <c r="BN10">
        <f t="shared" si="19"/>
        <v>300.49416007995603</v>
      </c>
      <c r="BO10">
        <f t="shared" si="20"/>
        <v>301.06693687438963</v>
      </c>
      <c r="BP10">
        <f t="shared" si="21"/>
        <v>271.7318103325706</v>
      </c>
      <c r="BQ10">
        <f t="shared" si="22"/>
        <v>-1.912743911760593E-4</v>
      </c>
      <c r="BR10">
        <f t="shared" si="23"/>
        <v>3.6521480318082777</v>
      </c>
      <c r="BS10">
        <f t="shared" si="24"/>
        <v>36.803362763442735</v>
      </c>
      <c r="BT10">
        <f t="shared" si="25"/>
        <v>14.055725968398789</v>
      </c>
      <c r="BU10">
        <f t="shared" si="26"/>
        <v>27.630548477172852</v>
      </c>
      <c r="BV10">
        <f t="shared" si="27"/>
        <v>3.7138712094519657</v>
      </c>
      <c r="BW10">
        <f t="shared" si="28"/>
        <v>0.43591256436686193</v>
      </c>
      <c r="BX10">
        <f t="shared" si="29"/>
        <v>2.25734092515675</v>
      </c>
      <c r="BY10">
        <f t="shared" si="30"/>
        <v>1.4565302842952157</v>
      </c>
      <c r="BZ10">
        <f t="shared" si="31"/>
        <v>0.27429557299703566</v>
      </c>
      <c r="CA10">
        <f t="shared" si="32"/>
        <v>80.202126576076097</v>
      </c>
      <c r="CB10">
        <f t="shared" si="33"/>
        <v>0.83317803623508235</v>
      </c>
      <c r="CC10">
        <f t="shared" si="34"/>
        <v>62.483614588905546</v>
      </c>
      <c r="CD10">
        <f t="shared" si="35"/>
        <v>964.40005886218444</v>
      </c>
      <c r="CE10">
        <f t="shared" si="36"/>
        <v>2.5120723125269029E-2</v>
      </c>
      <c r="CF10">
        <f t="shared" si="37"/>
        <v>0</v>
      </c>
      <c r="CG10">
        <f t="shared" si="38"/>
        <v>1486.0039622160411</v>
      </c>
      <c r="CH10">
        <f t="shared" si="39"/>
        <v>0</v>
      </c>
      <c r="CI10" t="e">
        <f t="shared" si="40"/>
        <v>#DIV/0!</v>
      </c>
      <c r="CJ10" t="e">
        <f t="shared" si="41"/>
        <v>#DIV/0!</v>
      </c>
    </row>
    <row r="11" spans="1:88" x14ac:dyDescent="0.35">
      <c r="A11" t="s">
        <v>180</v>
      </c>
      <c r="B11" s="1">
        <v>9</v>
      </c>
      <c r="C11" s="1" t="s">
        <v>99</v>
      </c>
      <c r="D11" s="1" t="s">
        <v>90</v>
      </c>
      <c r="E11" s="1">
        <v>0</v>
      </c>
      <c r="F11" s="1" t="s">
        <v>91</v>
      </c>
      <c r="G11" s="1" t="s">
        <v>90</v>
      </c>
      <c r="H11" s="1">
        <v>2010.5000183666125</v>
      </c>
      <c r="I11" s="1">
        <v>0</v>
      </c>
      <c r="J11">
        <f t="shared" si="0"/>
        <v>41.286110904962051</v>
      </c>
      <c r="K11">
        <f t="shared" si="1"/>
        <v>0.44979727835434852</v>
      </c>
      <c r="L11">
        <f t="shared" si="2"/>
        <v>1086.7338475868771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t="e">
        <f t="shared" si="3"/>
        <v>#DIV/0!</v>
      </c>
      <c r="U11" t="e">
        <f t="shared" si="4"/>
        <v>#DIV/0!</v>
      </c>
      <c r="V11" t="e">
        <f t="shared" si="5"/>
        <v>#DIV/0!</v>
      </c>
      <c r="W11" s="1">
        <v>-1</v>
      </c>
      <c r="X11" s="1">
        <v>0.87</v>
      </c>
      <c r="Y11" s="1">
        <v>0.92</v>
      </c>
      <c r="Z11" s="1">
        <v>9.965367317199707</v>
      </c>
      <c r="AA11">
        <f t="shared" si="6"/>
        <v>0.87498268365859988</v>
      </c>
      <c r="AB11">
        <f t="shared" si="7"/>
        <v>2.8425524265243585E-2</v>
      </c>
      <c r="AC11" t="e">
        <f t="shared" si="8"/>
        <v>#DIV/0!</v>
      </c>
      <c r="AD11" t="e">
        <f t="shared" si="9"/>
        <v>#DIV/0!</v>
      </c>
      <c r="AE11" t="e">
        <f t="shared" si="10"/>
        <v>#DIV/0!</v>
      </c>
      <c r="AF11" s="1">
        <v>0</v>
      </c>
      <c r="AG11" s="1">
        <v>0.5</v>
      </c>
      <c r="AH11" t="e">
        <f t="shared" si="11"/>
        <v>#DIV/0!</v>
      </c>
      <c r="AI11">
        <f t="shared" si="12"/>
        <v>6.3222916717038649</v>
      </c>
      <c r="AJ11">
        <f t="shared" si="13"/>
        <v>1.4181271259407731</v>
      </c>
      <c r="AK11">
        <f t="shared" si="14"/>
        <v>27.612546920776367</v>
      </c>
      <c r="AL11" s="1">
        <v>2</v>
      </c>
      <c r="AM11">
        <f t="shared" si="15"/>
        <v>4.644859790802002</v>
      </c>
      <c r="AN11" s="1">
        <v>1</v>
      </c>
      <c r="AO11">
        <f t="shared" si="16"/>
        <v>9.2897195816040039</v>
      </c>
      <c r="AP11" s="1">
        <v>28.017141342163086</v>
      </c>
      <c r="AQ11" s="1">
        <v>27.612546920776367</v>
      </c>
      <c r="AR11" s="1">
        <v>28.076314926147461</v>
      </c>
      <c r="AS11" s="1">
        <v>1300.10546875</v>
      </c>
      <c r="AT11" s="1">
        <v>1267.2509765625</v>
      </c>
      <c r="AU11" s="1">
        <v>18.979225158691406</v>
      </c>
      <c r="AV11" s="1">
        <v>23.095380783081055</v>
      </c>
      <c r="AW11" s="1">
        <v>49.578205108642578</v>
      </c>
      <c r="AX11" s="1">
        <v>60.331424713134766</v>
      </c>
      <c r="AY11" s="1">
        <v>300.0992431640625</v>
      </c>
      <c r="AZ11" s="1">
        <v>1700.1600341796875</v>
      </c>
      <c r="BA11" s="1">
        <v>144.736328125</v>
      </c>
      <c r="BB11" s="1">
        <v>99.233596801757813</v>
      </c>
      <c r="BC11" s="1">
        <v>0.4214305579662323</v>
      </c>
      <c r="BD11" s="1">
        <v>6.1236526817083359E-3</v>
      </c>
      <c r="BE11" s="1">
        <v>1</v>
      </c>
      <c r="BF11" s="1">
        <v>-1.355140209197998</v>
      </c>
      <c r="BG11" s="1">
        <v>7.355140209197998</v>
      </c>
      <c r="BH11" s="1">
        <v>1</v>
      </c>
      <c r="BI11" s="1">
        <v>0</v>
      </c>
      <c r="BJ11" s="1">
        <v>0.15999999642372131</v>
      </c>
      <c r="BK11" s="1">
        <v>111125</v>
      </c>
      <c r="BL11">
        <f t="shared" si="17"/>
        <v>1.5004962158203123</v>
      </c>
      <c r="BM11">
        <f t="shared" si="18"/>
        <v>6.3222916717038651E-3</v>
      </c>
      <c r="BN11">
        <f t="shared" si="19"/>
        <v>300.76254692077634</v>
      </c>
      <c r="BO11">
        <f t="shared" si="20"/>
        <v>301.16714134216306</v>
      </c>
      <c r="BP11">
        <f t="shared" si="21"/>
        <v>272.02559938850391</v>
      </c>
      <c r="BQ11">
        <f t="shared" si="22"/>
        <v>-8.1227612868956627E-3</v>
      </c>
      <c r="BR11">
        <f t="shared" si="23"/>
        <v>3.7099648305521042</v>
      </c>
      <c r="BS11">
        <f t="shared" si="24"/>
        <v>37.386177162998756</v>
      </c>
      <c r="BT11">
        <f t="shared" si="25"/>
        <v>14.290796379917701</v>
      </c>
      <c r="BU11">
        <f t="shared" si="26"/>
        <v>27.814844131469727</v>
      </c>
      <c r="BV11">
        <f t="shared" si="27"/>
        <v>3.7540707252523013</v>
      </c>
      <c r="BW11">
        <f t="shared" si="28"/>
        <v>0.42902442128925539</v>
      </c>
      <c r="BX11">
        <f t="shared" si="29"/>
        <v>2.2918377046113312</v>
      </c>
      <c r="BY11">
        <f t="shared" si="30"/>
        <v>1.4622330206409702</v>
      </c>
      <c r="BZ11">
        <f t="shared" si="31"/>
        <v>0.26993228014423315</v>
      </c>
      <c r="CA11">
        <f t="shared" si="32"/>
        <v>107.84050846225909</v>
      </c>
      <c r="CB11">
        <f t="shared" si="33"/>
        <v>0.85755218791364651</v>
      </c>
      <c r="CC11">
        <f t="shared" si="34"/>
        <v>62.40356682842885</v>
      </c>
      <c r="CD11">
        <f t="shared" si="35"/>
        <v>1261.2511991491892</v>
      </c>
      <c r="CE11">
        <f t="shared" si="36"/>
        <v>2.0427339000206338E-2</v>
      </c>
      <c r="CF11">
        <f t="shared" si="37"/>
        <v>0</v>
      </c>
      <c r="CG11">
        <f t="shared" si="38"/>
        <v>1487.6105893556398</v>
      </c>
      <c r="CH11">
        <f t="shared" si="39"/>
        <v>0</v>
      </c>
      <c r="CI11" t="e">
        <f t="shared" si="40"/>
        <v>#DIV/0!</v>
      </c>
      <c r="CJ11" t="e">
        <f t="shared" si="41"/>
        <v>#DIV/0!</v>
      </c>
    </row>
    <row r="12" spans="1:88" x14ac:dyDescent="0.35">
      <c r="A12" t="s">
        <v>180</v>
      </c>
      <c r="B12" s="1">
        <v>10</v>
      </c>
      <c r="C12" s="1" t="s">
        <v>100</v>
      </c>
      <c r="D12" s="1" t="s">
        <v>90</v>
      </c>
      <c r="E12" s="1">
        <v>0</v>
      </c>
      <c r="F12" s="1" t="s">
        <v>91</v>
      </c>
      <c r="G12" s="1" t="s">
        <v>90</v>
      </c>
      <c r="H12" s="1">
        <v>2169.5000183666125</v>
      </c>
      <c r="I12" s="1">
        <v>0</v>
      </c>
      <c r="J12">
        <f t="shared" si="0"/>
        <v>41.971456141515837</v>
      </c>
      <c r="K12">
        <f t="shared" si="1"/>
        <v>0.43768951947159968</v>
      </c>
      <c r="L12">
        <f t="shared" si="2"/>
        <v>1467.4674316020885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t="e">
        <f t="shared" si="3"/>
        <v>#DIV/0!</v>
      </c>
      <c r="U12" t="e">
        <f t="shared" si="4"/>
        <v>#DIV/0!</v>
      </c>
      <c r="V12" t="e">
        <f t="shared" si="5"/>
        <v>#DIV/0!</v>
      </c>
      <c r="W12" s="1">
        <v>-1</v>
      </c>
      <c r="X12" s="1">
        <v>0.87</v>
      </c>
      <c r="Y12" s="1">
        <v>0.92</v>
      </c>
      <c r="Z12" s="1">
        <v>9.965367317199707</v>
      </c>
      <c r="AA12">
        <f t="shared" si="6"/>
        <v>0.87498268365859988</v>
      </c>
      <c r="AB12">
        <f t="shared" si="7"/>
        <v>2.8915403900717066E-2</v>
      </c>
      <c r="AC12" t="e">
        <f t="shared" si="8"/>
        <v>#DIV/0!</v>
      </c>
      <c r="AD12" t="e">
        <f t="shared" si="9"/>
        <v>#DIV/0!</v>
      </c>
      <c r="AE12" t="e">
        <f t="shared" si="10"/>
        <v>#DIV/0!</v>
      </c>
      <c r="AF12" s="1">
        <v>0</v>
      </c>
      <c r="AG12" s="1">
        <v>0.5</v>
      </c>
      <c r="AH12" t="e">
        <f t="shared" si="11"/>
        <v>#DIV/0!</v>
      </c>
      <c r="AI12">
        <f t="shared" si="12"/>
        <v>6.3171107870700709</v>
      </c>
      <c r="AJ12">
        <f t="shared" si="13"/>
        <v>1.4537204341847607</v>
      </c>
      <c r="AK12">
        <f t="shared" si="14"/>
        <v>27.888866424560547</v>
      </c>
      <c r="AL12" s="1">
        <v>2</v>
      </c>
      <c r="AM12">
        <f t="shared" si="15"/>
        <v>4.644859790802002</v>
      </c>
      <c r="AN12" s="1">
        <v>1</v>
      </c>
      <c r="AO12">
        <f t="shared" si="16"/>
        <v>9.2897195816040039</v>
      </c>
      <c r="AP12" s="1">
        <v>28.089347839355469</v>
      </c>
      <c r="AQ12" s="1">
        <v>27.888866424560547</v>
      </c>
      <c r="AR12" s="1">
        <v>28.070743560791016</v>
      </c>
      <c r="AS12" s="1">
        <v>1699.69140625</v>
      </c>
      <c r="AT12" s="1">
        <v>1664.7103271484375</v>
      </c>
      <c r="AU12" s="1">
        <v>19.232927322387695</v>
      </c>
      <c r="AV12" s="1">
        <v>23.344766616821289</v>
      </c>
      <c r="AW12" s="1">
        <v>50.030384063720703</v>
      </c>
      <c r="AX12" s="1">
        <v>60.728107452392578</v>
      </c>
      <c r="AY12" s="1">
        <v>300.09146118164063</v>
      </c>
      <c r="AZ12" s="1">
        <v>1698.4444580078125</v>
      </c>
      <c r="BA12" s="1">
        <v>131.7843017578125</v>
      </c>
      <c r="BB12" s="1">
        <v>99.234359741210938</v>
      </c>
      <c r="BC12" s="1">
        <v>-0.77018320560455322</v>
      </c>
      <c r="BD12" s="1">
        <v>1.158534549176693E-2</v>
      </c>
      <c r="BE12" s="1">
        <v>1</v>
      </c>
      <c r="BF12" s="1">
        <v>-1.355140209197998</v>
      </c>
      <c r="BG12" s="1">
        <v>7.355140209197998</v>
      </c>
      <c r="BH12" s="1">
        <v>1</v>
      </c>
      <c r="BI12" s="1">
        <v>0</v>
      </c>
      <c r="BJ12" s="1">
        <v>0.15999999642372131</v>
      </c>
      <c r="BK12" s="1">
        <v>111125</v>
      </c>
      <c r="BL12">
        <f t="shared" si="17"/>
        <v>1.5004573059082029</v>
      </c>
      <c r="BM12">
        <f t="shared" si="18"/>
        <v>6.3171107870700705E-3</v>
      </c>
      <c r="BN12">
        <f t="shared" si="19"/>
        <v>301.03886642456052</v>
      </c>
      <c r="BO12">
        <f t="shared" si="20"/>
        <v>301.23934783935545</v>
      </c>
      <c r="BP12">
        <f t="shared" si="21"/>
        <v>271.75110720713928</v>
      </c>
      <c r="BQ12">
        <f t="shared" si="22"/>
        <v>-1.7861090765009306E-2</v>
      </c>
      <c r="BR12">
        <f t="shared" si="23"/>
        <v>3.7703234027130161</v>
      </c>
      <c r="BS12">
        <f t="shared" si="24"/>
        <v>37.994132400768059</v>
      </c>
      <c r="BT12">
        <f t="shared" si="25"/>
        <v>14.64936578394677</v>
      </c>
      <c r="BU12">
        <f t="shared" si="26"/>
        <v>27.989107131958008</v>
      </c>
      <c r="BV12">
        <f t="shared" si="27"/>
        <v>3.7924305600207502</v>
      </c>
      <c r="BW12">
        <f t="shared" si="28"/>
        <v>0.41799546595080178</v>
      </c>
      <c r="BX12">
        <f t="shared" si="29"/>
        <v>2.3166029685282554</v>
      </c>
      <c r="BY12">
        <f t="shared" si="30"/>
        <v>1.4758275914924948</v>
      </c>
      <c r="BZ12">
        <f t="shared" si="31"/>
        <v>0.26294794015909428</v>
      </c>
      <c r="CA12">
        <f t="shared" si="32"/>
        <v>145.62319101611251</v>
      </c>
      <c r="CB12">
        <f t="shared" si="33"/>
        <v>0.88151518475636792</v>
      </c>
      <c r="CC12">
        <f t="shared" si="34"/>
        <v>62.012928505919263</v>
      </c>
      <c r="CD12">
        <f t="shared" si="35"/>
        <v>1658.6109540410673</v>
      </c>
      <c r="CE12">
        <f t="shared" si="36"/>
        <v>1.5692485948267183E-2</v>
      </c>
      <c r="CF12">
        <f t="shared" si="37"/>
        <v>0</v>
      </c>
      <c r="CG12">
        <f t="shared" si="38"/>
        <v>1486.109489912752</v>
      </c>
      <c r="CH12">
        <f t="shared" si="39"/>
        <v>0</v>
      </c>
      <c r="CI12" t="e">
        <f t="shared" si="40"/>
        <v>#DIV/0!</v>
      </c>
      <c r="CJ12" t="e">
        <f t="shared" si="41"/>
        <v>#DIV/0!</v>
      </c>
    </row>
    <row r="13" spans="1:88" x14ac:dyDescent="0.35">
      <c r="A13" t="s">
        <v>180</v>
      </c>
      <c r="B13" s="1">
        <v>11</v>
      </c>
      <c r="C13" s="1" t="s">
        <v>101</v>
      </c>
      <c r="D13" s="1" t="s">
        <v>90</v>
      </c>
      <c r="E13" s="1">
        <v>0</v>
      </c>
      <c r="F13" s="1" t="s">
        <v>91</v>
      </c>
      <c r="G13" s="1" t="s">
        <v>90</v>
      </c>
      <c r="H13" s="1">
        <v>2345.5000182976946</v>
      </c>
      <c r="I13" s="1">
        <v>0</v>
      </c>
      <c r="J13">
        <f t="shared" si="0"/>
        <v>41.336012463931368</v>
      </c>
      <c r="K13">
        <f t="shared" si="1"/>
        <v>0.41608788026186944</v>
      </c>
      <c r="L13">
        <f t="shared" si="2"/>
        <v>1753.6419232740268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t="e">
        <f t="shared" si="3"/>
        <v>#DIV/0!</v>
      </c>
      <c r="U13" t="e">
        <f t="shared" si="4"/>
        <v>#DIV/0!</v>
      </c>
      <c r="V13" t="e">
        <f t="shared" si="5"/>
        <v>#DIV/0!</v>
      </c>
      <c r="W13" s="1">
        <v>-1</v>
      </c>
      <c r="X13" s="1">
        <v>0.87</v>
      </c>
      <c r="Y13" s="1">
        <v>0.92</v>
      </c>
      <c r="Z13" s="1">
        <v>9.965367317199707</v>
      </c>
      <c r="AA13">
        <f t="shared" si="6"/>
        <v>0.87498268365859988</v>
      </c>
      <c r="AB13">
        <f t="shared" si="7"/>
        <v>2.8458490783987513E-2</v>
      </c>
      <c r="AC13" t="e">
        <f t="shared" si="8"/>
        <v>#DIV/0!</v>
      </c>
      <c r="AD13" t="e">
        <f t="shared" si="9"/>
        <v>#DIV/0!</v>
      </c>
      <c r="AE13" t="e">
        <f t="shared" si="10"/>
        <v>#DIV/0!</v>
      </c>
      <c r="AF13" s="1">
        <v>0</v>
      </c>
      <c r="AG13" s="1">
        <v>0.5</v>
      </c>
      <c r="AH13" t="e">
        <f t="shared" si="11"/>
        <v>#DIV/0!</v>
      </c>
      <c r="AI13">
        <f t="shared" si="12"/>
        <v>6.1175045676745707</v>
      </c>
      <c r="AJ13">
        <f t="shared" si="13"/>
        <v>1.4778091619804541</v>
      </c>
      <c r="AK13">
        <f t="shared" si="14"/>
        <v>27.880374908447266</v>
      </c>
      <c r="AL13" s="1">
        <v>2</v>
      </c>
      <c r="AM13">
        <f t="shared" si="15"/>
        <v>4.644859790802002</v>
      </c>
      <c r="AN13" s="1">
        <v>1</v>
      </c>
      <c r="AO13">
        <f t="shared" si="16"/>
        <v>9.2897195816040039</v>
      </c>
      <c r="AP13" s="1">
        <v>28.023139953613281</v>
      </c>
      <c r="AQ13" s="1">
        <v>27.880374908447266</v>
      </c>
      <c r="AR13" s="1">
        <v>28.068351745605469</v>
      </c>
      <c r="AS13" s="1">
        <v>1999.649169921875</v>
      </c>
      <c r="AT13" s="1">
        <v>1964.0938720703125</v>
      </c>
      <c r="AU13" s="1">
        <v>19.100212097167969</v>
      </c>
      <c r="AV13" s="1">
        <v>23.083032608032227</v>
      </c>
      <c r="AW13" s="1">
        <v>49.883880615234375</v>
      </c>
      <c r="AX13" s="1">
        <v>60.283863067626953</v>
      </c>
      <c r="AY13" s="1">
        <v>300.10360717773438</v>
      </c>
      <c r="AZ13" s="1">
        <v>1700.194580078125</v>
      </c>
      <c r="BA13" s="1">
        <v>110.07094573974609</v>
      </c>
      <c r="BB13" s="1">
        <v>99.235084533691406</v>
      </c>
      <c r="BC13" s="1">
        <v>-2.350792407989502</v>
      </c>
      <c r="BD13" s="1">
        <v>1.9708933308720589E-2</v>
      </c>
      <c r="BE13" s="1">
        <v>1</v>
      </c>
      <c r="BF13" s="1">
        <v>-1.355140209197998</v>
      </c>
      <c r="BG13" s="1">
        <v>7.355140209197998</v>
      </c>
      <c r="BH13" s="1">
        <v>1</v>
      </c>
      <c r="BI13" s="1">
        <v>0</v>
      </c>
      <c r="BJ13" s="1">
        <v>0.15999999642372131</v>
      </c>
      <c r="BK13" s="1">
        <v>111115</v>
      </c>
      <c r="BL13">
        <f t="shared" si="17"/>
        <v>1.5005180358886718</v>
      </c>
      <c r="BM13">
        <f t="shared" si="18"/>
        <v>6.1175045676745707E-3</v>
      </c>
      <c r="BN13">
        <f t="shared" si="19"/>
        <v>301.03037490844724</v>
      </c>
      <c r="BO13">
        <f t="shared" si="20"/>
        <v>301.17313995361326</v>
      </c>
      <c r="BP13">
        <f t="shared" si="21"/>
        <v>272.03112673213036</v>
      </c>
      <c r="BQ13">
        <f t="shared" si="22"/>
        <v>1.5682943370653724E-2</v>
      </c>
      <c r="BR13">
        <f t="shared" si="23"/>
        <v>3.7684558541324873</v>
      </c>
      <c r="BS13">
        <f t="shared" si="24"/>
        <v>37.975035460901481</v>
      </c>
      <c r="BT13">
        <f t="shared" si="25"/>
        <v>14.892002852869254</v>
      </c>
      <c r="BU13">
        <f t="shared" si="26"/>
        <v>27.951757431030273</v>
      </c>
      <c r="BV13">
        <f t="shared" si="27"/>
        <v>3.7841802474503994</v>
      </c>
      <c r="BW13">
        <f t="shared" si="28"/>
        <v>0.39825019650592847</v>
      </c>
      <c r="BX13">
        <f t="shared" si="29"/>
        <v>2.2906466921520332</v>
      </c>
      <c r="BY13">
        <f t="shared" si="30"/>
        <v>1.4935335552983662</v>
      </c>
      <c r="BZ13">
        <f t="shared" si="31"/>
        <v>0.25044978495145548</v>
      </c>
      <c r="CA13">
        <f t="shared" si="32"/>
        <v>174.02280449792323</v>
      </c>
      <c r="CB13">
        <f t="shared" si="33"/>
        <v>0.89285036128418216</v>
      </c>
      <c r="CC13">
        <f t="shared" si="34"/>
        <v>61.283949443955422</v>
      </c>
      <c r="CD13">
        <f t="shared" si="35"/>
        <v>1958.0868428660281</v>
      </c>
      <c r="CE13">
        <f t="shared" si="36"/>
        <v>1.2937291863656145E-2</v>
      </c>
      <c r="CF13">
        <f t="shared" si="37"/>
        <v>0</v>
      </c>
      <c r="CG13">
        <f t="shared" si="38"/>
        <v>1487.6408164185641</v>
      </c>
      <c r="CH13">
        <f t="shared" si="39"/>
        <v>0</v>
      </c>
      <c r="CI13" t="e">
        <f t="shared" si="40"/>
        <v>#DIV/0!</v>
      </c>
      <c r="CJ13" t="e">
        <f t="shared" si="41"/>
        <v>#DIV/0!</v>
      </c>
    </row>
    <row r="14" spans="1:88" x14ac:dyDescent="0.35">
      <c r="A14" t="s">
        <v>181</v>
      </c>
      <c r="B14" s="1">
        <v>12</v>
      </c>
      <c r="C14" s="1" t="s">
        <v>102</v>
      </c>
      <c r="D14" s="1" t="s">
        <v>90</v>
      </c>
      <c r="E14" s="1">
        <v>0</v>
      </c>
      <c r="F14" s="1" t="s">
        <v>91</v>
      </c>
      <c r="G14" s="1" t="s">
        <v>90</v>
      </c>
      <c r="H14" s="1">
        <v>3956.5000183666125</v>
      </c>
      <c r="I14" s="1">
        <v>0</v>
      </c>
      <c r="J14">
        <f t="shared" ref="J14:J24" si="42">(AS14-AT14*(1000-AU14)/(1000-AV14))*BL14</f>
        <v>29.363811692884877</v>
      </c>
      <c r="K14">
        <f t="shared" ref="K14:K24" si="43">IF(BW14&lt;&gt;0,1/(1/BW14-1/AO14),0)</f>
        <v>0.32497388505336711</v>
      </c>
      <c r="L14">
        <f t="shared" ref="L14:L24" si="44">((BZ14-BM14/2)*AT14-J14)/(BZ14+BM14/2)</f>
        <v>221.28931423472349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t="e">
        <f t="shared" ref="T14:T24" si="45">CF14/P14</f>
        <v>#DIV/0!</v>
      </c>
      <c r="U14" t="e">
        <f t="shared" ref="U14:U24" si="46">CH14/R14</f>
        <v>#DIV/0!</v>
      </c>
      <c r="V14" t="e">
        <f t="shared" ref="V14:V24" si="47">(R14-S14)/R14</f>
        <v>#DIV/0!</v>
      </c>
      <c r="W14" s="1">
        <v>-1</v>
      </c>
      <c r="X14" s="1">
        <v>0.87</v>
      </c>
      <c r="Y14" s="1">
        <v>0.92</v>
      </c>
      <c r="Z14" s="1">
        <v>9.9020843505859375</v>
      </c>
      <c r="AA14">
        <f t="shared" ref="AA14:AA24" si="48">(Z14*Y14+(100-Z14)*X14)/100</f>
        <v>0.87495104217529307</v>
      </c>
      <c r="AB14">
        <f t="shared" ref="AB14:AB24" si="49">(J14-W14)/CG14</f>
        <v>2.0402021913310055E-2</v>
      </c>
      <c r="AC14" t="e">
        <f t="shared" ref="AC14:AC24" si="50">(R14-S14)/(R14-Q14)</f>
        <v>#DIV/0!</v>
      </c>
      <c r="AD14" t="e">
        <f t="shared" ref="AD14:AD24" si="51">(P14-R14)/(P14-Q14)</f>
        <v>#DIV/0!</v>
      </c>
      <c r="AE14" t="e">
        <f t="shared" ref="AE14:AE24" si="52">(P14-R14)/R14</f>
        <v>#DIV/0!</v>
      </c>
      <c r="AF14" s="1">
        <v>0</v>
      </c>
      <c r="AG14" s="1">
        <v>0.5</v>
      </c>
      <c r="AH14" t="e">
        <f t="shared" ref="AH14:AH24" si="53">V14*AG14*AA14*AF14</f>
        <v>#DIV/0!</v>
      </c>
      <c r="AI14">
        <f t="shared" ref="AI14:AI24" si="54">BM14*1000</f>
        <v>5.7090471710580744</v>
      </c>
      <c r="AJ14">
        <f t="shared" ref="AJ14:AJ24" si="55">(BR14-BX14)</f>
        <v>1.7445840290258139</v>
      </c>
      <c r="AK14">
        <f t="shared" ref="AK14:AK24" si="56">(AQ14+BQ14*I14)</f>
        <v>29.532424926757813</v>
      </c>
      <c r="AL14" s="1">
        <v>2</v>
      </c>
      <c r="AM14">
        <f t="shared" ref="AM14:AM24" si="57">(AL14*BF14+BG14)</f>
        <v>4.644859790802002</v>
      </c>
      <c r="AN14" s="1">
        <v>1</v>
      </c>
      <c r="AO14">
        <f t="shared" ref="AO14:AO24" si="58">AM14*(AN14+1)*(AN14+1)/(AN14*AN14+1)</f>
        <v>9.2897195816040039</v>
      </c>
      <c r="AP14" s="1">
        <v>28.460760116577148</v>
      </c>
      <c r="AQ14" s="1">
        <v>29.532424926757813</v>
      </c>
      <c r="AR14" s="1">
        <v>28.065101623535156</v>
      </c>
      <c r="AS14" s="1">
        <v>399.88790893554688</v>
      </c>
      <c r="AT14" s="1">
        <v>378.87918090820313</v>
      </c>
      <c r="AU14" s="1">
        <v>20.503192901611328</v>
      </c>
      <c r="AV14" s="1">
        <v>24.215438842773438</v>
      </c>
      <c r="AW14" s="1">
        <v>52.188461303710938</v>
      </c>
      <c r="AX14" s="1">
        <v>61.64031982421875</v>
      </c>
      <c r="AY14" s="1">
        <v>300.1309814453125</v>
      </c>
      <c r="AZ14" s="1">
        <v>1700.98046875</v>
      </c>
      <c r="BA14" s="1">
        <v>228.68739318847656</v>
      </c>
      <c r="BB14" s="1">
        <v>99.224822998046875</v>
      </c>
      <c r="BC14" s="1">
        <v>3.3390543460845947</v>
      </c>
      <c r="BD14" s="1">
        <v>-0.10526426881551743</v>
      </c>
      <c r="BE14" s="1">
        <v>1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ref="BL14:BL24" si="59">AY14*0.000001/(AL14*0.0001)</f>
        <v>1.5006549072265625</v>
      </c>
      <c r="BM14">
        <f t="shared" ref="BM14:BM24" si="60">(AV14-AU14)/(1000-AV14)*BL14</f>
        <v>5.709047171058074E-3</v>
      </c>
      <c r="BN14">
        <f t="shared" ref="BN14:BN24" si="61">(AQ14+273.15)</f>
        <v>302.68242492675779</v>
      </c>
      <c r="BO14">
        <f t="shared" ref="BO14:BO24" si="62">(AP14+273.15)</f>
        <v>301.61076011657713</v>
      </c>
      <c r="BP14">
        <f t="shared" ref="BP14:BP24" si="63">(AZ14*BH14+BA14*BI14)*BJ14</f>
        <v>272.1568689168198</v>
      </c>
      <c r="BQ14">
        <f t="shared" ref="BQ14:BQ24" si="64">((BP14+0.00000010773*(BO14^4-BN14^4))-BM14*44100)/(AM14*51.4+0.00000043092*BN14^3)</f>
        <v>3.0513624635804516E-2</v>
      </c>
      <c r="BR14">
        <f t="shared" ref="BR14:BR24" si="65">0.61365*EXP(17.502*AK14/(240.97+AK14))</f>
        <v>4.1473566620200373</v>
      </c>
      <c r="BS14">
        <f t="shared" ref="BS14:BS24" si="66">BR14*1000/BB14</f>
        <v>41.79757178404514</v>
      </c>
      <c r="BT14">
        <f t="shared" ref="BT14:BT24" si="67">(BS14-AV14)</f>
        <v>17.582132941271702</v>
      </c>
      <c r="BU14">
        <f t="shared" ref="BU14:BU24" si="68">IF(I14,AQ14,(AP14+AQ14)/2)</f>
        <v>28.99659252166748</v>
      </c>
      <c r="BV14">
        <f t="shared" ref="BV14:BV24" si="69">0.61365*EXP(17.502*BU14/(240.97+BU14))</f>
        <v>4.0209798448280578</v>
      </c>
      <c r="BW14">
        <f t="shared" ref="BW14:BW24" si="70">IF(BT14&lt;&gt;0,(1000-(BS14+AV14)/2)/BT14*BM14,0)</f>
        <v>0.31398986082701863</v>
      </c>
      <c r="BX14">
        <f t="shared" ref="BX14:BX24" si="71">AV14*BB14/1000</f>
        <v>2.4027726329942234</v>
      </c>
      <c r="BY14">
        <f t="shared" ref="BY14:BY24" si="72">(BV14-BX14)</f>
        <v>1.6182072118338344</v>
      </c>
      <c r="BZ14">
        <f t="shared" ref="BZ14:BZ24" si="73">1/(1.6/K14+1.37/AO14)</f>
        <v>0.19720180918708594</v>
      </c>
      <c r="CA14">
        <f t="shared" ref="CA14:CA24" si="74">L14*BB14*0.001</f>
        <v>21.957393036299614</v>
      </c>
      <c r="CB14">
        <f t="shared" ref="CB14:CB24" si="75">L14/AT14</f>
        <v>0.58406300843523695</v>
      </c>
      <c r="CC14">
        <f t="shared" ref="CC14:CC24" si="76">(1-BM14*BB14/BR14/K14)*100</f>
        <v>57.969542563693977</v>
      </c>
      <c r="CD14">
        <f t="shared" ref="CD14:CD24" si="77">(AT14-J14/(AO14/1.35))</f>
        <v>374.6119750536912</v>
      </c>
      <c r="CE14">
        <f t="shared" ref="CE14:CE24" si="78">J14*CC14/100/CD14</f>
        <v>4.5439196958907045E-2</v>
      </c>
      <c r="CF14">
        <f t="shared" ref="CF14:CF24" si="79">(P14-O14)</f>
        <v>0</v>
      </c>
      <c r="CG14">
        <f t="shared" ref="CG14:CG24" si="80">AZ14*AA14</f>
        <v>1488.274633852631</v>
      </c>
      <c r="CH14">
        <f t="shared" ref="CH14:CH24" si="81">(R14-Q14)</f>
        <v>0</v>
      </c>
      <c r="CI14" t="e">
        <f t="shared" ref="CI14:CI24" si="82">(R14-S14)/(R14-O14)</f>
        <v>#DIV/0!</v>
      </c>
      <c r="CJ14" t="e">
        <f t="shared" ref="CJ14:CJ24" si="83">(P14-R14)/(P14-O14)</f>
        <v>#DIV/0!</v>
      </c>
    </row>
    <row r="15" spans="1:88" x14ac:dyDescent="0.35">
      <c r="A15" t="s">
        <v>181</v>
      </c>
      <c r="B15" s="1">
        <v>13</v>
      </c>
      <c r="C15" s="1" t="s">
        <v>103</v>
      </c>
      <c r="D15" s="1" t="s">
        <v>90</v>
      </c>
      <c r="E15" s="1">
        <v>0</v>
      </c>
      <c r="F15" s="1" t="s">
        <v>91</v>
      </c>
      <c r="G15" s="1" t="s">
        <v>90</v>
      </c>
      <c r="H15" s="1">
        <v>4100.5000183666125</v>
      </c>
      <c r="I15" s="1">
        <v>0</v>
      </c>
      <c r="J15">
        <f t="shared" si="42"/>
        <v>7.6397407308154612</v>
      </c>
      <c r="K15">
        <f t="shared" si="43"/>
        <v>0.31113279530142451</v>
      </c>
      <c r="L15">
        <f t="shared" si="44"/>
        <v>148.67549974493269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t="e">
        <f t="shared" si="45"/>
        <v>#DIV/0!</v>
      </c>
      <c r="U15" t="e">
        <f t="shared" si="46"/>
        <v>#DIV/0!</v>
      </c>
      <c r="V15" t="e">
        <f t="shared" si="47"/>
        <v>#DIV/0!</v>
      </c>
      <c r="W15" s="1">
        <v>-1</v>
      </c>
      <c r="X15" s="1">
        <v>0.87</v>
      </c>
      <c r="Y15" s="1">
        <v>0.92</v>
      </c>
      <c r="Z15" s="1">
        <v>9.9020843505859375</v>
      </c>
      <c r="AA15">
        <f t="shared" si="48"/>
        <v>0.87495104217529307</v>
      </c>
      <c r="AB15">
        <f t="shared" si="49"/>
        <v>5.8098335568114775E-3</v>
      </c>
      <c r="AC15" t="e">
        <f t="shared" si="50"/>
        <v>#DIV/0!</v>
      </c>
      <c r="AD15" t="e">
        <f t="shared" si="51"/>
        <v>#DIV/0!</v>
      </c>
      <c r="AE15" t="e">
        <f t="shared" si="52"/>
        <v>#DIV/0!</v>
      </c>
      <c r="AF15" s="1">
        <v>0</v>
      </c>
      <c r="AG15" s="1">
        <v>0.5</v>
      </c>
      <c r="AH15" t="e">
        <f t="shared" si="53"/>
        <v>#DIV/0!</v>
      </c>
      <c r="AI15">
        <f t="shared" si="54"/>
        <v>5.5761266191950023</v>
      </c>
      <c r="AJ15">
        <f t="shared" si="55"/>
        <v>1.7764181382285873</v>
      </c>
      <c r="AK15">
        <f t="shared" si="56"/>
        <v>29.774044036865234</v>
      </c>
      <c r="AL15" s="1">
        <v>2</v>
      </c>
      <c r="AM15">
        <f t="shared" si="57"/>
        <v>4.644859790802002</v>
      </c>
      <c r="AN15" s="1">
        <v>1</v>
      </c>
      <c r="AO15">
        <f t="shared" si="58"/>
        <v>9.2897195816040039</v>
      </c>
      <c r="AP15" s="1">
        <v>28.542087554931641</v>
      </c>
      <c r="AQ15" s="1">
        <v>29.774044036865234</v>
      </c>
      <c r="AR15" s="1">
        <v>28.06959342956543</v>
      </c>
      <c r="AS15" s="1">
        <v>199.95794677734375</v>
      </c>
      <c r="AT15" s="1">
        <v>194.14572143554688</v>
      </c>
      <c r="AU15" s="1">
        <v>20.855581283569336</v>
      </c>
      <c r="AV15" s="1">
        <v>24.480339050292969</v>
      </c>
      <c r="AW15" s="1">
        <v>52.838050842285156</v>
      </c>
      <c r="AX15" s="1">
        <v>62.020938873291016</v>
      </c>
      <c r="AY15" s="1">
        <v>300.1370849609375</v>
      </c>
      <c r="AZ15" s="1">
        <v>1699.6256103515625</v>
      </c>
      <c r="BA15" s="1">
        <v>227.39015197753906</v>
      </c>
      <c r="BB15" s="1">
        <v>99.224449157714844</v>
      </c>
      <c r="BC15" s="1">
        <v>2.7176706790924072</v>
      </c>
      <c r="BD15" s="1">
        <v>-0.13317325711250305</v>
      </c>
      <c r="BE15" s="1">
        <v>1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si="59"/>
        <v>1.5006854248046875</v>
      </c>
      <c r="BM15">
        <f t="shared" si="60"/>
        <v>5.5761266191950024E-3</v>
      </c>
      <c r="BN15">
        <f t="shared" si="61"/>
        <v>302.92404403686521</v>
      </c>
      <c r="BO15">
        <f t="shared" si="62"/>
        <v>301.69208755493162</v>
      </c>
      <c r="BP15">
        <f t="shared" si="63"/>
        <v>271.94009157791515</v>
      </c>
      <c r="BQ15">
        <f t="shared" si="64"/>
        <v>4.5332084424899777E-2</v>
      </c>
      <c r="BR15">
        <f t="shared" si="65"/>
        <v>4.2054662956880033</v>
      </c>
      <c r="BS15">
        <f t="shared" si="66"/>
        <v>42.383367520675442</v>
      </c>
      <c r="BT15">
        <f t="shared" si="67"/>
        <v>17.903028470382473</v>
      </c>
      <c r="BU15">
        <f t="shared" si="68"/>
        <v>29.158065795898438</v>
      </c>
      <c r="BV15">
        <f t="shared" si="69"/>
        <v>4.0587051579198432</v>
      </c>
      <c r="BW15">
        <f t="shared" si="70"/>
        <v>0.30104998051458992</v>
      </c>
      <c r="BX15">
        <f t="shared" si="71"/>
        <v>2.429048157459416</v>
      </c>
      <c r="BY15">
        <f t="shared" si="72"/>
        <v>1.6296570004604272</v>
      </c>
      <c r="BZ15">
        <f t="shared" si="73"/>
        <v>0.18903686148322488</v>
      </c>
      <c r="CA15">
        <f t="shared" si="74"/>
        <v>14.75224456543892</v>
      </c>
      <c r="CB15">
        <f t="shared" si="75"/>
        <v>0.76579333629193813</v>
      </c>
      <c r="CC15">
        <f t="shared" si="76"/>
        <v>57.714509177263139</v>
      </c>
      <c r="CD15">
        <f t="shared" si="77"/>
        <v>193.03549955037559</v>
      </c>
      <c r="CE15">
        <f t="shared" si="78"/>
        <v>2.2841595848824382E-2</v>
      </c>
      <c r="CF15">
        <f t="shared" si="79"/>
        <v>0</v>
      </c>
      <c r="CG15">
        <f t="shared" si="80"/>
        <v>1487.0891990849182</v>
      </c>
      <c r="CH15">
        <f t="shared" si="81"/>
        <v>0</v>
      </c>
      <c r="CI15" t="e">
        <f t="shared" si="82"/>
        <v>#DIV/0!</v>
      </c>
      <c r="CJ15" t="e">
        <f t="shared" si="83"/>
        <v>#DIV/0!</v>
      </c>
    </row>
    <row r="16" spans="1:88" x14ac:dyDescent="0.35">
      <c r="A16" t="s">
        <v>181</v>
      </c>
      <c r="B16" s="1">
        <v>14</v>
      </c>
      <c r="C16" s="1" t="s">
        <v>104</v>
      </c>
      <c r="D16" s="1" t="s">
        <v>90</v>
      </c>
      <c r="E16" s="1">
        <v>0</v>
      </c>
      <c r="F16" s="1" t="s">
        <v>91</v>
      </c>
      <c r="G16" s="1" t="s">
        <v>90</v>
      </c>
      <c r="H16" s="1">
        <v>4246.5000183666125</v>
      </c>
      <c r="I16" s="1">
        <v>0</v>
      </c>
      <c r="J16">
        <f t="shared" si="42"/>
        <v>-3.4585146070607116</v>
      </c>
      <c r="K16">
        <f t="shared" si="43"/>
        <v>0.31431181355357257</v>
      </c>
      <c r="L16">
        <f t="shared" si="44"/>
        <v>68.371348330686445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t="e">
        <f t="shared" si="45"/>
        <v>#DIV/0!</v>
      </c>
      <c r="U16" t="e">
        <f t="shared" si="46"/>
        <v>#DIV/0!</v>
      </c>
      <c r="V16" t="e">
        <f t="shared" si="47"/>
        <v>#DIV/0!</v>
      </c>
      <c r="W16" s="1">
        <v>-1</v>
      </c>
      <c r="X16" s="1">
        <v>0.87</v>
      </c>
      <c r="Y16" s="1">
        <v>0.92</v>
      </c>
      <c r="Z16" s="1">
        <v>9.9020843505859375</v>
      </c>
      <c r="AA16">
        <f t="shared" si="48"/>
        <v>0.87495104217529307</v>
      </c>
      <c r="AB16">
        <f t="shared" si="49"/>
        <v>-1.6533246421774001E-3</v>
      </c>
      <c r="AC16" t="e">
        <f t="shared" si="50"/>
        <v>#DIV/0!</v>
      </c>
      <c r="AD16" t="e">
        <f t="shared" si="51"/>
        <v>#DIV/0!</v>
      </c>
      <c r="AE16" t="e">
        <f t="shared" si="52"/>
        <v>#DIV/0!</v>
      </c>
      <c r="AF16" s="1">
        <v>0</v>
      </c>
      <c r="AG16" s="1">
        <v>0.5</v>
      </c>
      <c r="AH16" t="e">
        <f t="shared" si="53"/>
        <v>#DIV/0!</v>
      </c>
      <c r="AI16">
        <f t="shared" si="54"/>
        <v>5.6638379424795318</v>
      </c>
      <c r="AJ16">
        <f t="shared" si="55"/>
        <v>1.7867777121931385</v>
      </c>
      <c r="AK16">
        <f t="shared" si="56"/>
        <v>29.797901153564453</v>
      </c>
      <c r="AL16" s="1">
        <v>2</v>
      </c>
      <c r="AM16">
        <f t="shared" si="57"/>
        <v>4.644859790802002</v>
      </c>
      <c r="AN16" s="1">
        <v>1</v>
      </c>
      <c r="AO16">
        <f t="shared" si="58"/>
        <v>9.2897195816040039</v>
      </c>
      <c r="AP16" s="1">
        <v>28.532203674316406</v>
      </c>
      <c r="AQ16" s="1">
        <v>29.797901153564453</v>
      </c>
      <c r="AR16" s="1">
        <v>28.064998626708984</v>
      </c>
      <c r="AS16" s="1">
        <v>49.93359375</v>
      </c>
      <c r="AT16" s="1">
        <v>52.04193115234375</v>
      </c>
      <c r="AU16" s="1">
        <v>20.750825881958008</v>
      </c>
      <c r="AV16" s="1">
        <v>24.433004379272461</v>
      </c>
      <c r="AW16" s="1">
        <v>52.605674743652344</v>
      </c>
      <c r="AX16" s="1">
        <v>61.938892364501953</v>
      </c>
      <c r="AY16" s="1">
        <v>300.11871337890625</v>
      </c>
      <c r="AZ16" s="1">
        <v>1699.5380859375</v>
      </c>
      <c r="BA16" s="1">
        <v>219.81008911132813</v>
      </c>
      <c r="BB16" s="1">
        <v>99.229080200195313</v>
      </c>
      <c r="BC16" s="1">
        <v>1.7341082096099854</v>
      </c>
      <c r="BD16" s="1">
        <v>-0.13262565433979034</v>
      </c>
      <c r="BE16" s="1">
        <v>1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59"/>
        <v>1.5005935668945312</v>
      </c>
      <c r="BM16">
        <f t="shared" si="60"/>
        <v>5.6638379424795316E-3</v>
      </c>
      <c r="BN16">
        <f t="shared" si="61"/>
        <v>302.94790115356443</v>
      </c>
      <c r="BO16">
        <f t="shared" si="62"/>
        <v>301.68220367431638</v>
      </c>
      <c r="BP16">
        <f t="shared" si="63"/>
        <v>271.92608767197817</v>
      </c>
      <c r="BQ16">
        <f t="shared" si="64"/>
        <v>2.8241969222280314E-2</v>
      </c>
      <c r="BR16">
        <f t="shared" si="65"/>
        <v>4.2112422632756887</v>
      </c>
      <c r="BS16">
        <f t="shared" si="66"/>
        <v>42.439597895893826</v>
      </c>
      <c r="BT16">
        <f t="shared" si="67"/>
        <v>18.006593516621365</v>
      </c>
      <c r="BU16">
        <f t="shared" si="68"/>
        <v>29.16505241394043</v>
      </c>
      <c r="BV16">
        <f t="shared" si="69"/>
        <v>4.0603443966194712</v>
      </c>
      <c r="BW16">
        <f t="shared" si="70"/>
        <v>0.30402530863969368</v>
      </c>
      <c r="BX16">
        <f t="shared" si="71"/>
        <v>2.4244645510825502</v>
      </c>
      <c r="BY16">
        <f t="shared" si="72"/>
        <v>1.635879845536921</v>
      </c>
      <c r="BZ16">
        <f t="shared" si="73"/>
        <v>0.19091397582996442</v>
      </c>
      <c r="CA16">
        <f t="shared" si="74"/>
        <v>6.7844260069011755</v>
      </c>
      <c r="CB16">
        <f t="shared" si="75"/>
        <v>1.3137742358280509</v>
      </c>
      <c r="CC16">
        <f t="shared" si="76"/>
        <v>57.540111083417933</v>
      </c>
      <c r="CD16">
        <f t="shared" si="77"/>
        <v>52.544529177883483</v>
      </c>
      <c r="CE16">
        <f t="shared" si="78"/>
        <v>-3.7873270117274052E-2</v>
      </c>
      <c r="CF16">
        <f t="shared" si="79"/>
        <v>0</v>
      </c>
      <c r="CG16">
        <f t="shared" si="80"/>
        <v>1487.0126195076184</v>
      </c>
      <c r="CH16">
        <f t="shared" si="81"/>
        <v>0</v>
      </c>
      <c r="CI16" t="e">
        <f t="shared" si="82"/>
        <v>#DIV/0!</v>
      </c>
      <c r="CJ16" t="e">
        <f t="shared" si="83"/>
        <v>#DIV/0!</v>
      </c>
    </row>
    <row r="17" spans="1:88" x14ac:dyDescent="0.35">
      <c r="A17" t="s">
        <v>181</v>
      </c>
      <c r="B17" s="1">
        <v>15</v>
      </c>
      <c r="C17" s="1" t="s">
        <v>105</v>
      </c>
      <c r="D17" s="1" t="s">
        <v>90</v>
      </c>
      <c r="E17" s="1">
        <v>0</v>
      </c>
      <c r="F17" s="1" t="s">
        <v>91</v>
      </c>
      <c r="G17" s="1" t="s">
        <v>90</v>
      </c>
      <c r="H17" s="1">
        <v>4388.5000183666125</v>
      </c>
      <c r="I17" s="1">
        <v>0</v>
      </c>
      <c r="J17">
        <f t="shared" si="42"/>
        <v>2.4377729611265946</v>
      </c>
      <c r="K17">
        <f t="shared" si="43"/>
        <v>0.31909841970136277</v>
      </c>
      <c r="L17">
        <f t="shared" si="44"/>
        <v>82.702426813716244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t="e">
        <f t="shared" si="45"/>
        <v>#DIV/0!</v>
      </c>
      <c r="U17" t="e">
        <f t="shared" si="46"/>
        <v>#DIV/0!</v>
      </c>
      <c r="V17" t="e">
        <f t="shared" si="47"/>
        <v>#DIV/0!</v>
      </c>
      <c r="W17" s="1">
        <v>-1</v>
      </c>
      <c r="X17" s="1">
        <v>0.87</v>
      </c>
      <c r="Y17" s="1">
        <v>0.92</v>
      </c>
      <c r="Z17" s="1">
        <v>9.9020843505859375</v>
      </c>
      <c r="AA17">
        <f t="shared" si="48"/>
        <v>0.87495104217529307</v>
      </c>
      <c r="AB17">
        <f t="shared" si="49"/>
        <v>2.3110889973694962E-3</v>
      </c>
      <c r="AC17" t="e">
        <f t="shared" si="50"/>
        <v>#DIV/0!</v>
      </c>
      <c r="AD17" t="e">
        <f t="shared" si="51"/>
        <v>#DIV/0!</v>
      </c>
      <c r="AE17" t="e">
        <f t="shared" si="52"/>
        <v>#DIV/0!</v>
      </c>
      <c r="AF17" s="1">
        <v>0</v>
      </c>
      <c r="AG17" s="1">
        <v>0.5</v>
      </c>
      <c r="AH17" t="e">
        <f t="shared" si="53"/>
        <v>#DIV/0!</v>
      </c>
      <c r="AI17">
        <f t="shared" si="54"/>
        <v>5.6595800845318864</v>
      </c>
      <c r="AJ17">
        <f t="shared" si="55"/>
        <v>1.7592331390857807</v>
      </c>
      <c r="AK17">
        <f t="shared" si="56"/>
        <v>29.783529281616211</v>
      </c>
      <c r="AL17" s="1">
        <v>2</v>
      </c>
      <c r="AM17">
        <f t="shared" si="57"/>
        <v>4.644859790802002</v>
      </c>
      <c r="AN17" s="1">
        <v>1</v>
      </c>
      <c r="AO17">
        <f t="shared" si="58"/>
        <v>9.2897195816040039</v>
      </c>
      <c r="AP17" s="1">
        <v>28.534788131713867</v>
      </c>
      <c r="AQ17" s="1">
        <v>29.783529281616211</v>
      </c>
      <c r="AR17" s="1">
        <v>28.060949325561523</v>
      </c>
      <c r="AS17" s="1">
        <v>99.917221069335938</v>
      </c>
      <c r="AT17" s="1">
        <v>97.923507690429688</v>
      </c>
      <c r="AU17" s="1">
        <v>20.998750686645508</v>
      </c>
      <c r="AV17" s="1">
        <v>24.676963806152344</v>
      </c>
      <c r="AW17" s="1">
        <v>53.221714019775391</v>
      </c>
      <c r="AX17" s="1">
        <v>62.542800903320313</v>
      </c>
      <c r="AY17" s="1">
        <v>300.14132690429688</v>
      </c>
      <c r="AZ17" s="1">
        <v>1700.1090087890625</v>
      </c>
      <c r="BA17" s="1">
        <v>229.15104675292969</v>
      </c>
      <c r="BB17" s="1">
        <v>99.223258972167969</v>
      </c>
      <c r="BC17" s="1">
        <v>2.2011206150054932</v>
      </c>
      <c r="BD17" s="1">
        <v>-0.12336480617523193</v>
      </c>
      <c r="BE17" s="1">
        <v>1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59"/>
        <v>1.5007066345214841</v>
      </c>
      <c r="BM17">
        <f t="shared" si="60"/>
        <v>5.6595800845318867E-3</v>
      </c>
      <c r="BN17">
        <f t="shared" si="61"/>
        <v>302.93352928161619</v>
      </c>
      <c r="BO17">
        <f t="shared" si="62"/>
        <v>301.68478813171384</v>
      </c>
      <c r="BP17">
        <f t="shared" si="63"/>
        <v>272.01743532618639</v>
      </c>
      <c r="BQ17">
        <f t="shared" si="64"/>
        <v>3.0164097803226E-2</v>
      </c>
      <c r="BR17">
        <f t="shared" si="65"/>
        <v>4.2077619094704506</v>
      </c>
      <c r="BS17">
        <f t="shared" si="66"/>
        <v>42.407011753672833</v>
      </c>
      <c r="BT17">
        <f t="shared" si="67"/>
        <v>17.73004794752049</v>
      </c>
      <c r="BU17">
        <f t="shared" si="68"/>
        <v>29.159158706665039</v>
      </c>
      <c r="BV17">
        <f t="shared" si="69"/>
        <v>4.0589615445692093</v>
      </c>
      <c r="BW17">
        <f t="shared" si="70"/>
        <v>0.30850150742327881</v>
      </c>
      <c r="BX17">
        <f t="shared" si="71"/>
        <v>2.4485287703846699</v>
      </c>
      <c r="BY17">
        <f t="shared" si="72"/>
        <v>1.6104327741845395</v>
      </c>
      <c r="BZ17">
        <f t="shared" si="73"/>
        <v>0.19373830648734716</v>
      </c>
      <c r="CA17">
        <f t="shared" si="74"/>
        <v>8.2060043133641365</v>
      </c>
      <c r="CB17">
        <f t="shared" si="75"/>
        <v>0.84456152321633959</v>
      </c>
      <c r="CC17">
        <f t="shared" si="76"/>
        <v>58.176354416971002</v>
      </c>
      <c r="CD17">
        <f t="shared" si="77"/>
        <v>97.569245813242574</v>
      </c>
      <c r="CE17">
        <f t="shared" si="78"/>
        <v>1.4535394077563019E-2</v>
      </c>
      <c r="CF17">
        <f t="shared" si="79"/>
        <v>0</v>
      </c>
      <c r="CG17">
        <f t="shared" si="80"/>
        <v>1487.5121490515946</v>
      </c>
      <c r="CH17">
        <f t="shared" si="81"/>
        <v>0</v>
      </c>
      <c r="CI17" t="e">
        <f t="shared" si="82"/>
        <v>#DIV/0!</v>
      </c>
      <c r="CJ17" t="e">
        <f t="shared" si="83"/>
        <v>#DIV/0!</v>
      </c>
    </row>
    <row r="18" spans="1:88" x14ac:dyDescent="0.35">
      <c r="A18" t="s">
        <v>181</v>
      </c>
      <c r="B18" s="1">
        <v>16</v>
      </c>
      <c r="C18" s="1" t="s">
        <v>106</v>
      </c>
      <c r="D18" s="1" t="s">
        <v>90</v>
      </c>
      <c r="E18" s="1">
        <v>0</v>
      </c>
      <c r="F18" s="1" t="s">
        <v>91</v>
      </c>
      <c r="G18" s="1" t="s">
        <v>90</v>
      </c>
      <c r="H18" s="1">
        <v>4538.5000183666125</v>
      </c>
      <c r="I18" s="1">
        <v>0</v>
      </c>
      <c r="J18">
        <f t="shared" si="42"/>
        <v>16.262194825111468</v>
      </c>
      <c r="K18">
        <f t="shared" si="43"/>
        <v>0.33029637833431619</v>
      </c>
      <c r="L18">
        <f t="shared" si="44"/>
        <v>200.23818203671397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t="e">
        <f t="shared" si="45"/>
        <v>#DIV/0!</v>
      </c>
      <c r="U18" t="e">
        <f t="shared" si="46"/>
        <v>#DIV/0!</v>
      </c>
      <c r="V18" t="e">
        <f t="shared" si="47"/>
        <v>#DIV/0!</v>
      </c>
      <c r="W18" s="1">
        <v>-1</v>
      </c>
      <c r="X18" s="1">
        <v>0.87</v>
      </c>
      <c r="Y18" s="1">
        <v>0.92</v>
      </c>
      <c r="Z18" s="1">
        <v>9.9020843505859375</v>
      </c>
      <c r="AA18">
        <f t="shared" si="48"/>
        <v>0.87495104217529307</v>
      </c>
      <c r="AB18">
        <f t="shared" si="49"/>
        <v>1.1604760407556166E-2</v>
      </c>
      <c r="AC18" t="e">
        <f t="shared" si="50"/>
        <v>#DIV/0!</v>
      </c>
      <c r="AD18" t="e">
        <f t="shared" si="51"/>
        <v>#DIV/0!</v>
      </c>
      <c r="AE18" t="e">
        <f t="shared" si="52"/>
        <v>#DIV/0!</v>
      </c>
      <c r="AF18" s="1">
        <v>0</v>
      </c>
      <c r="AG18" s="1">
        <v>0.5</v>
      </c>
      <c r="AH18" t="e">
        <f t="shared" si="53"/>
        <v>#DIV/0!</v>
      </c>
      <c r="AI18">
        <f t="shared" si="54"/>
        <v>5.7108986639631398</v>
      </c>
      <c r="AJ18">
        <f t="shared" si="55"/>
        <v>1.7167690322964906</v>
      </c>
      <c r="AK18">
        <f t="shared" si="56"/>
        <v>29.721162796020508</v>
      </c>
      <c r="AL18" s="1">
        <v>2</v>
      </c>
      <c r="AM18">
        <f t="shared" si="57"/>
        <v>4.644859790802002</v>
      </c>
      <c r="AN18" s="1">
        <v>1</v>
      </c>
      <c r="AO18">
        <f t="shared" si="58"/>
        <v>9.2897195816040039</v>
      </c>
      <c r="AP18" s="1">
        <v>28.558889389038086</v>
      </c>
      <c r="AQ18" s="1">
        <v>29.721162796020508</v>
      </c>
      <c r="AR18" s="1">
        <v>28.069772720336914</v>
      </c>
      <c r="AS18" s="1">
        <v>300.31124877929688</v>
      </c>
      <c r="AT18" s="1">
        <v>288.3770751953125</v>
      </c>
      <c r="AU18" s="1">
        <v>21.244071960449219</v>
      </c>
      <c r="AV18" s="1">
        <v>24.954706192016602</v>
      </c>
      <c r="AW18" s="1">
        <v>53.763580322265625</v>
      </c>
      <c r="AX18" s="1">
        <v>63.153751373291016</v>
      </c>
      <c r="AY18" s="1">
        <v>300.13116455078125</v>
      </c>
      <c r="AZ18" s="1">
        <v>1700.1063232421875</v>
      </c>
      <c r="BA18" s="1">
        <v>227.61923217773438</v>
      </c>
      <c r="BB18" s="1">
        <v>99.216514587402344</v>
      </c>
      <c r="BC18" s="1">
        <v>3.3682806491851807</v>
      </c>
      <c r="BD18" s="1">
        <v>-0.11429307609796524</v>
      </c>
      <c r="BE18" s="1">
        <v>1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59"/>
        <v>1.5006558227539062</v>
      </c>
      <c r="BM18">
        <f t="shared" si="60"/>
        <v>5.7108986639631395E-3</v>
      </c>
      <c r="BN18">
        <f t="shared" si="61"/>
        <v>302.87116279602049</v>
      </c>
      <c r="BO18">
        <f t="shared" si="62"/>
        <v>301.70888938903806</v>
      </c>
      <c r="BP18">
        <f t="shared" si="63"/>
        <v>272.01700563869599</v>
      </c>
      <c r="BQ18">
        <f t="shared" si="64"/>
        <v>2.5253128546255294E-2</v>
      </c>
      <c r="BR18">
        <f t="shared" si="65"/>
        <v>4.1926880032210452</v>
      </c>
      <c r="BS18">
        <f t="shared" si="66"/>
        <v>42.257965023832803</v>
      </c>
      <c r="BT18">
        <f t="shared" si="67"/>
        <v>17.303258831816201</v>
      </c>
      <c r="BU18">
        <f t="shared" si="68"/>
        <v>29.140026092529297</v>
      </c>
      <c r="BV18">
        <f t="shared" si="69"/>
        <v>4.0544752517495901</v>
      </c>
      <c r="BW18">
        <f t="shared" si="70"/>
        <v>0.31895588804874031</v>
      </c>
      <c r="BX18">
        <f t="shared" si="71"/>
        <v>2.4759189709245546</v>
      </c>
      <c r="BY18">
        <f t="shared" si="72"/>
        <v>1.5785562808250355</v>
      </c>
      <c r="BZ18">
        <f t="shared" si="73"/>
        <v>0.20033620008362979</v>
      </c>
      <c r="CA18">
        <f t="shared" si="74"/>
        <v>19.866934509000554</v>
      </c>
      <c r="CB18">
        <f t="shared" si="75"/>
        <v>0.69436234451402323</v>
      </c>
      <c r="CC18">
        <f t="shared" si="76"/>
        <v>59.084104293852221</v>
      </c>
      <c r="CD18">
        <f t="shared" si="77"/>
        <v>286.01382162010503</v>
      </c>
      <c r="CE18">
        <f t="shared" si="78"/>
        <v>3.359408330867493E-2</v>
      </c>
      <c r="CF18">
        <f t="shared" si="79"/>
        <v>0</v>
      </c>
      <c r="CG18">
        <f t="shared" si="80"/>
        <v>1487.5097993295576</v>
      </c>
      <c r="CH18">
        <f t="shared" si="81"/>
        <v>0</v>
      </c>
      <c r="CI18" t="e">
        <f t="shared" si="82"/>
        <v>#DIV/0!</v>
      </c>
      <c r="CJ18" t="e">
        <f t="shared" si="83"/>
        <v>#DIV/0!</v>
      </c>
    </row>
    <row r="19" spans="1:88" x14ac:dyDescent="0.35">
      <c r="A19" t="s">
        <v>181</v>
      </c>
      <c r="B19" s="1">
        <v>17</v>
      </c>
      <c r="C19" s="1" t="s">
        <v>107</v>
      </c>
      <c r="D19" s="1" t="s">
        <v>90</v>
      </c>
      <c r="E19" s="1">
        <v>0</v>
      </c>
      <c r="F19" s="1" t="s">
        <v>91</v>
      </c>
      <c r="G19" s="1" t="s">
        <v>90</v>
      </c>
      <c r="H19" s="1">
        <v>4683.5000183666125</v>
      </c>
      <c r="I19" s="1">
        <v>0</v>
      </c>
      <c r="J19">
        <f t="shared" si="42"/>
        <v>21.854685031361964</v>
      </c>
      <c r="K19">
        <f t="shared" si="43"/>
        <v>0.34138822294741095</v>
      </c>
      <c r="L19">
        <f t="shared" si="44"/>
        <v>269.20899835773764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t="e">
        <f t="shared" si="45"/>
        <v>#DIV/0!</v>
      </c>
      <c r="U19" t="e">
        <f t="shared" si="46"/>
        <v>#DIV/0!</v>
      </c>
      <c r="V19" t="e">
        <f t="shared" si="47"/>
        <v>#DIV/0!</v>
      </c>
      <c r="W19" s="1">
        <v>-1</v>
      </c>
      <c r="X19" s="1">
        <v>0.87</v>
      </c>
      <c r="Y19" s="1">
        <v>0.92</v>
      </c>
      <c r="Z19" s="1">
        <v>9.9020843505859375</v>
      </c>
      <c r="AA19">
        <f t="shared" si="48"/>
        <v>0.87495104217529307</v>
      </c>
      <c r="AB19">
        <f t="shared" si="49"/>
        <v>1.5360757675340727E-2</v>
      </c>
      <c r="AC19" t="e">
        <f t="shared" si="50"/>
        <v>#DIV/0!</v>
      </c>
      <c r="AD19" t="e">
        <f t="shared" si="51"/>
        <v>#DIV/0!</v>
      </c>
      <c r="AE19" t="e">
        <f t="shared" si="52"/>
        <v>#DIV/0!</v>
      </c>
      <c r="AF19" s="1">
        <v>0</v>
      </c>
      <c r="AG19" s="1">
        <v>0.5</v>
      </c>
      <c r="AH19" t="e">
        <f t="shared" si="53"/>
        <v>#DIV/0!</v>
      </c>
      <c r="AI19">
        <f t="shared" si="54"/>
        <v>5.7944391288113284</v>
      </c>
      <c r="AJ19">
        <f t="shared" si="55"/>
        <v>1.6867749685440643</v>
      </c>
      <c r="AK19">
        <f t="shared" si="56"/>
        <v>29.760522842407227</v>
      </c>
      <c r="AL19" s="1">
        <v>2</v>
      </c>
      <c r="AM19">
        <f t="shared" si="57"/>
        <v>4.644859790802002</v>
      </c>
      <c r="AN19" s="1">
        <v>1</v>
      </c>
      <c r="AO19">
        <f t="shared" si="58"/>
        <v>9.2897195816040039</v>
      </c>
      <c r="AP19" s="1">
        <v>28.585079193115234</v>
      </c>
      <c r="AQ19" s="1">
        <v>29.760522842407227</v>
      </c>
      <c r="AR19" s="1">
        <v>28.057022094726563</v>
      </c>
      <c r="AS19" s="1">
        <v>400.05419921875</v>
      </c>
      <c r="AT19" s="1">
        <v>384.00820922851563</v>
      </c>
      <c r="AU19" s="1">
        <v>21.589874267578125</v>
      </c>
      <c r="AV19" s="1">
        <v>25.353204727172852</v>
      </c>
      <c r="AW19" s="1">
        <v>54.555534362792969</v>
      </c>
      <c r="AX19" s="1">
        <v>64.064804077148438</v>
      </c>
      <c r="AY19" s="1">
        <v>300.134765625</v>
      </c>
      <c r="AZ19" s="1">
        <v>1700.5086669921875</v>
      </c>
      <c r="BA19" s="1">
        <v>220.66961669921875</v>
      </c>
      <c r="BB19" s="1">
        <v>99.215103149414063</v>
      </c>
      <c r="BC19" s="1">
        <v>3.8648321628570557</v>
      </c>
      <c r="BD19" s="1">
        <v>-9.9819637835025787E-2</v>
      </c>
      <c r="BE19" s="1">
        <v>1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59"/>
        <v>1.5006738281249998</v>
      </c>
      <c r="BM19">
        <f t="shared" si="60"/>
        <v>5.7944391288113281E-3</v>
      </c>
      <c r="BN19">
        <f t="shared" si="61"/>
        <v>302.9105228424072</v>
      </c>
      <c r="BO19">
        <f t="shared" si="62"/>
        <v>301.73507919311521</v>
      </c>
      <c r="BP19">
        <f t="shared" si="63"/>
        <v>272.0813806372571</v>
      </c>
      <c r="BQ19">
        <f t="shared" si="64"/>
        <v>1.0171916005715669E-2</v>
      </c>
      <c r="BR19">
        <f t="shared" si="65"/>
        <v>4.2021957907187311</v>
      </c>
      <c r="BS19">
        <f t="shared" si="66"/>
        <v>42.354396229275579</v>
      </c>
      <c r="BT19">
        <f t="shared" si="67"/>
        <v>17.001191502102728</v>
      </c>
      <c r="BU19">
        <f t="shared" si="68"/>
        <v>29.17280101776123</v>
      </c>
      <c r="BV19">
        <f t="shared" si="69"/>
        <v>4.0621630916956377</v>
      </c>
      <c r="BW19">
        <f t="shared" si="70"/>
        <v>0.32928723507225555</v>
      </c>
      <c r="BX19">
        <f t="shared" si="71"/>
        <v>2.5154208221746668</v>
      </c>
      <c r="BY19">
        <f t="shared" si="72"/>
        <v>1.5467422695209709</v>
      </c>
      <c r="BZ19">
        <f t="shared" si="73"/>
        <v>0.20685855351146956</v>
      </c>
      <c r="CA19">
        <f t="shared" si="74"/>
        <v>26.709598540813381</v>
      </c>
      <c r="CB19">
        <f t="shared" si="75"/>
        <v>0.70105011270094164</v>
      </c>
      <c r="CC19">
        <f t="shared" si="76"/>
        <v>59.925844891467371</v>
      </c>
      <c r="CD19">
        <f t="shared" si="77"/>
        <v>380.83224417024155</v>
      </c>
      <c r="CE19">
        <f t="shared" si="78"/>
        <v>3.4389432233994863E-2</v>
      </c>
      <c r="CF19">
        <f t="shared" si="79"/>
        <v>0</v>
      </c>
      <c r="CG19">
        <f t="shared" si="80"/>
        <v>1487.8618304129329</v>
      </c>
      <c r="CH19">
        <f t="shared" si="81"/>
        <v>0</v>
      </c>
      <c r="CI19" t="e">
        <f t="shared" si="82"/>
        <v>#DIV/0!</v>
      </c>
      <c r="CJ19" t="e">
        <f t="shared" si="83"/>
        <v>#DIV/0!</v>
      </c>
    </row>
    <row r="20" spans="1:88" x14ac:dyDescent="0.35">
      <c r="A20" t="s">
        <v>181</v>
      </c>
      <c r="B20" s="1">
        <v>18</v>
      </c>
      <c r="C20" s="1" t="s">
        <v>108</v>
      </c>
      <c r="D20" s="1" t="s">
        <v>90</v>
      </c>
      <c r="E20" s="1">
        <v>0</v>
      </c>
      <c r="F20" s="1" t="s">
        <v>91</v>
      </c>
      <c r="G20" s="1" t="s">
        <v>90</v>
      </c>
      <c r="H20" s="1">
        <v>4831.5000183666125</v>
      </c>
      <c r="I20" s="1">
        <v>0</v>
      </c>
      <c r="J20">
        <f t="shared" si="42"/>
        <v>33.159609876991937</v>
      </c>
      <c r="K20">
        <f t="shared" si="43"/>
        <v>0.35991584962455059</v>
      </c>
      <c r="L20">
        <f t="shared" si="44"/>
        <v>506.6459592805225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t="e">
        <f t="shared" si="45"/>
        <v>#DIV/0!</v>
      </c>
      <c r="U20" t="e">
        <f t="shared" si="46"/>
        <v>#DIV/0!</v>
      </c>
      <c r="V20" t="e">
        <f t="shared" si="47"/>
        <v>#DIV/0!</v>
      </c>
      <c r="W20" s="1">
        <v>-1</v>
      </c>
      <c r="X20" s="1">
        <v>0.87</v>
      </c>
      <c r="Y20" s="1">
        <v>0.92</v>
      </c>
      <c r="Z20" s="1">
        <v>9.9020843505859375</v>
      </c>
      <c r="AA20">
        <f t="shared" si="48"/>
        <v>0.87495104217529307</v>
      </c>
      <c r="AB20">
        <f t="shared" si="49"/>
        <v>2.2938575669001929E-2</v>
      </c>
      <c r="AC20" t="e">
        <f t="shared" si="50"/>
        <v>#DIV/0!</v>
      </c>
      <c r="AD20" t="e">
        <f t="shared" si="51"/>
        <v>#DIV/0!</v>
      </c>
      <c r="AE20" t="e">
        <f t="shared" si="52"/>
        <v>#DIV/0!</v>
      </c>
      <c r="AF20" s="1">
        <v>0</v>
      </c>
      <c r="AG20" s="1">
        <v>0.5</v>
      </c>
      <c r="AH20" t="e">
        <f t="shared" si="53"/>
        <v>#DIV/0!</v>
      </c>
      <c r="AI20">
        <f t="shared" si="54"/>
        <v>5.9774496594305111</v>
      </c>
      <c r="AJ20">
        <f t="shared" si="55"/>
        <v>1.6542275234117341</v>
      </c>
      <c r="AK20">
        <f t="shared" si="56"/>
        <v>29.559299468994141</v>
      </c>
      <c r="AL20" s="1">
        <v>2</v>
      </c>
      <c r="AM20">
        <f t="shared" si="57"/>
        <v>4.644859790802002</v>
      </c>
      <c r="AN20" s="1">
        <v>1</v>
      </c>
      <c r="AO20">
        <f t="shared" si="58"/>
        <v>9.2897195816040039</v>
      </c>
      <c r="AP20" s="1">
        <v>28.563531875610352</v>
      </c>
      <c r="AQ20" s="1">
        <v>29.559299468994141</v>
      </c>
      <c r="AR20" s="1">
        <v>28.068977355957031</v>
      </c>
      <c r="AS20" s="1">
        <v>699.95599365234375</v>
      </c>
      <c r="AT20" s="1">
        <v>675.1695556640625</v>
      </c>
      <c r="AU20" s="1">
        <v>21.310066223144531</v>
      </c>
      <c r="AV20" s="1">
        <v>25.192995071411133</v>
      </c>
      <c r="AW20" s="1">
        <v>53.918437957763672</v>
      </c>
      <c r="AX20" s="1">
        <v>63.744483947753906</v>
      </c>
      <c r="AY20" s="1">
        <v>300.12704467773438</v>
      </c>
      <c r="AZ20" s="1">
        <v>1702.0123291015625</v>
      </c>
      <c r="BA20" s="1">
        <v>225.47927856445313</v>
      </c>
      <c r="BB20" s="1">
        <v>99.216377258300781</v>
      </c>
      <c r="BC20" s="1">
        <v>4.4859104156494141</v>
      </c>
      <c r="BD20" s="1">
        <v>-9.089362621307373E-2</v>
      </c>
      <c r="BE20" s="1">
        <v>1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si="59"/>
        <v>1.5006352233886717</v>
      </c>
      <c r="BM20">
        <f t="shared" si="60"/>
        <v>5.9774496594305112E-3</v>
      </c>
      <c r="BN20">
        <f t="shared" si="61"/>
        <v>302.70929946899412</v>
      </c>
      <c r="BO20">
        <f t="shared" si="62"/>
        <v>301.71353187561033</v>
      </c>
      <c r="BP20">
        <f t="shared" si="63"/>
        <v>272.32196656937958</v>
      </c>
      <c r="BQ20">
        <f t="shared" si="64"/>
        <v>-1.2474300720327659E-2</v>
      </c>
      <c r="BR20">
        <f t="shared" si="65"/>
        <v>4.1537852266833735</v>
      </c>
      <c r="BS20">
        <f t="shared" si="66"/>
        <v>41.865923161751539</v>
      </c>
      <c r="BT20">
        <f t="shared" si="67"/>
        <v>16.672928090340406</v>
      </c>
      <c r="BU20">
        <f t="shared" si="68"/>
        <v>29.061415672302246</v>
      </c>
      <c r="BV20">
        <f t="shared" si="69"/>
        <v>4.0360877056214912</v>
      </c>
      <c r="BW20">
        <f t="shared" si="70"/>
        <v>0.34649156849660862</v>
      </c>
      <c r="BX20">
        <f t="shared" si="71"/>
        <v>2.4995577032716394</v>
      </c>
      <c r="BY20">
        <f t="shared" si="72"/>
        <v>1.5365300023498518</v>
      </c>
      <c r="BZ20">
        <f t="shared" si="73"/>
        <v>0.21772459191497115</v>
      </c>
      <c r="CA20">
        <f t="shared" si="74"/>
        <v>50.267576632370016</v>
      </c>
      <c r="CB20">
        <f t="shared" si="75"/>
        <v>0.75039811115625799</v>
      </c>
      <c r="CC20">
        <f t="shared" si="76"/>
        <v>60.330723190736926</v>
      </c>
      <c r="CD20">
        <f t="shared" si="77"/>
        <v>670.35073708286586</v>
      </c>
      <c r="CE20">
        <f t="shared" si="78"/>
        <v>2.9843231817828643E-2</v>
      </c>
      <c r="CF20">
        <f t="shared" si="79"/>
        <v>0</v>
      </c>
      <c r="CG20">
        <f t="shared" si="80"/>
        <v>1489.1774611426099</v>
      </c>
      <c r="CH20">
        <f t="shared" si="81"/>
        <v>0</v>
      </c>
      <c r="CI20" t="e">
        <f t="shared" si="82"/>
        <v>#DIV/0!</v>
      </c>
      <c r="CJ20" t="e">
        <f t="shared" si="83"/>
        <v>#DIV/0!</v>
      </c>
    </row>
    <row r="21" spans="1:88" x14ac:dyDescent="0.35">
      <c r="A21" t="s">
        <v>181</v>
      </c>
      <c r="B21" s="1">
        <v>19</v>
      </c>
      <c r="C21" s="1" t="s">
        <v>109</v>
      </c>
      <c r="D21" s="1" t="s">
        <v>90</v>
      </c>
      <c r="E21" s="1">
        <v>0</v>
      </c>
      <c r="F21" s="1" t="s">
        <v>91</v>
      </c>
      <c r="G21" s="1" t="s">
        <v>90</v>
      </c>
      <c r="H21" s="1">
        <v>4973.5000183666125</v>
      </c>
      <c r="I21" s="1">
        <v>0</v>
      </c>
      <c r="J21">
        <f t="shared" si="42"/>
        <v>37.45651308176781</v>
      </c>
      <c r="K21">
        <f t="shared" si="43"/>
        <v>0.36098359548814263</v>
      </c>
      <c r="L21">
        <f t="shared" si="44"/>
        <v>776.06291813736584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t="e">
        <f t="shared" si="45"/>
        <v>#DIV/0!</v>
      </c>
      <c r="U21" t="e">
        <f t="shared" si="46"/>
        <v>#DIV/0!</v>
      </c>
      <c r="V21" t="e">
        <f t="shared" si="47"/>
        <v>#DIV/0!</v>
      </c>
      <c r="W21" s="1">
        <v>-1</v>
      </c>
      <c r="X21" s="1">
        <v>0.87</v>
      </c>
      <c r="Y21" s="1">
        <v>0.92</v>
      </c>
      <c r="Z21" s="1">
        <v>9.9020843505859375</v>
      </c>
      <c r="AA21">
        <f t="shared" si="48"/>
        <v>0.87495104217529307</v>
      </c>
      <c r="AB21">
        <f t="shared" si="49"/>
        <v>2.5884597055042268E-2</v>
      </c>
      <c r="AC21" t="e">
        <f t="shared" si="50"/>
        <v>#DIV/0!</v>
      </c>
      <c r="AD21" t="e">
        <f t="shared" si="51"/>
        <v>#DIV/0!</v>
      </c>
      <c r="AE21" t="e">
        <f t="shared" si="52"/>
        <v>#DIV/0!</v>
      </c>
      <c r="AF21" s="1">
        <v>0</v>
      </c>
      <c r="AG21" s="1">
        <v>0.5</v>
      </c>
      <c r="AH21" t="e">
        <f t="shared" si="53"/>
        <v>#DIV/0!</v>
      </c>
      <c r="AI21">
        <f t="shared" si="54"/>
        <v>5.8879630415622382</v>
      </c>
      <c r="AJ21">
        <f t="shared" si="55"/>
        <v>1.6248286849880693</v>
      </c>
      <c r="AK21">
        <f t="shared" si="56"/>
        <v>29.492195129394531</v>
      </c>
      <c r="AL21" s="1">
        <v>2</v>
      </c>
      <c r="AM21">
        <f t="shared" si="57"/>
        <v>4.644859790802002</v>
      </c>
      <c r="AN21" s="1">
        <v>1</v>
      </c>
      <c r="AO21">
        <f t="shared" si="58"/>
        <v>9.2897195816040039</v>
      </c>
      <c r="AP21" s="1">
        <v>28.545034408569336</v>
      </c>
      <c r="AQ21" s="1">
        <v>29.492195129394531</v>
      </c>
      <c r="AR21" s="1">
        <v>28.062629699707031</v>
      </c>
      <c r="AS21" s="1">
        <v>999.93377685546875</v>
      </c>
      <c r="AT21" s="1">
        <v>971.16424560546875</v>
      </c>
      <c r="AU21" s="1">
        <v>21.503850936889648</v>
      </c>
      <c r="AV21" s="1">
        <v>25.327932357788086</v>
      </c>
      <c r="AW21" s="1">
        <v>54.463623046875</v>
      </c>
      <c r="AX21" s="1">
        <v>64.150405883789063</v>
      </c>
      <c r="AY21" s="1">
        <v>300.14178466796875</v>
      </c>
      <c r="AZ21" s="1">
        <v>1698.027587890625</v>
      </c>
      <c r="BA21" s="1">
        <v>220.27781677246094</v>
      </c>
      <c r="BB21" s="1">
        <v>99.215400695800781</v>
      </c>
      <c r="BC21" s="1">
        <v>4.5226535797119141</v>
      </c>
      <c r="BD21" s="1">
        <v>-8.6315132677555084E-2</v>
      </c>
      <c r="BE21" s="1">
        <v>1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111115</v>
      </c>
      <c r="BL21">
        <f t="shared" si="59"/>
        <v>1.5007089233398436</v>
      </c>
      <c r="BM21">
        <f t="shared" si="60"/>
        <v>5.8879630415622384E-3</v>
      </c>
      <c r="BN21">
        <f t="shared" si="61"/>
        <v>302.64219512939451</v>
      </c>
      <c r="BO21">
        <f t="shared" si="62"/>
        <v>301.69503440856931</v>
      </c>
      <c r="BP21">
        <f t="shared" si="63"/>
        <v>271.68440798988013</v>
      </c>
      <c r="BQ21">
        <f t="shared" si="64"/>
        <v>3.0493039296752948E-3</v>
      </c>
      <c r="BR21">
        <f t="shared" si="65"/>
        <v>4.1377496426621523</v>
      </c>
      <c r="BS21">
        <f t="shared" si="66"/>
        <v>41.704711301309892</v>
      </c>
      <c r="BT21">
        <f t="shared" si="67"/>
        <v>16.376778943521806</v>
      </c>
      <c r="BU21">
        <f t="shared" si="68"/>
        <v>29.018614768981934</v>
      </c>
      <c r="BV21">
        <f t="shared" si="69"/>
        <v>4.0261068699321303</v>
      </c>
      <c r="BW21">
        <f t="shared" si="70"/>
        <v>0.34748103988982504</v>
      </c>
      <c r="BX21">
        <f t="shared" si="71"/>
        <v>2.512920957674083</v>
      </c>
      <c r="BY21">
        <f t="shared" si="72"/>
        <v>1.5131859122580473</v>
      </c>
      <c r="BZ21">
        <f t="shared" si="73"/>
        <v>0.21834970636680201</v>
      </c>
      <c r="CA21">
        <f t="shared" si="74"/>
        <v>76.997393388151195</v>
      </c>
      <c r="CB21">
        <f t="shared" si="75"/>
        <v>0.79910573484254699</v>
      </c>
      <c r="CC21">
        <f t="shared" si="76"/>
        <v>60.889579096221524</v>
      </c>
      <c r="CD21">
        <f t="shared" si="77"/>
        <v>965.7209927477054</v>
      </c>
      <c r="CE21">
        <f t="shared" si="78"/>
        <v>2.3616669132062586E-2</v>
      </c>
      <c r="CF21">
        <f t="shared" si="79"/>
        <v>0</v>
      </c>
      <c r="CG21">
        <f t="shared" si="80"/>
        <v>1485.6910076673014</v>
      </c>
      <c r="CH21">
        <f t="shared" si="81"/>
        <v>0</v>
      </c>
      <c r="CI21" t="e">
        <f t="shared" si="82"/>
        <v>#DIV/0!</v>
      </c>
      <c r="CJ21" t="e">
        <f t="shared" si="83"/>
        <v>#DIV/0!</v>
      </c>
    </row>
    <row r="22" spans="1:88" x14ac:dyDescent="0.35">
      <c r="A22" t="s">
        <v>181</v>
      </c>
      <c r="B22" s="1">
        <v>20</v>
      </c>
      <c r="C22" s="1" t="s">
        <v>110</v>
      </c>
      <c r="D22" s="1" t="s">
        <v>90</v>
      </c>
      <c r="E22" s="1">
        <v>0</v>
      </c>
      <c r="F22" s="1" t="s">
        <v>91</v>
      </c>
      <c r="G22" s="1" t="s">
        <v>90</v>
      </c>
      <c r="H22" s="1">
        <v>5120.5000183666125</v>
      </c>
      <c r="I22" s="1">
        <v>0</v>
      </c>
      <c r="J22">
        <f t="shared" si="42"/>
        <v>39.267392446267131</v>
      </c>
      <c r="K22">
        <f t="shared" si="43"/>
        <v>0.36352460038642775</v>
      </c>
      <c r="L22">
        <f t="shared" si="44"/>
        <v>1059.3233894375753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t="e">
        <f t="shared" si="45"/>
        <v>#DIV/0!</v>
      </c>
      <c r="U22" t="e">
        <f t="shared" si="46"/>
        <v>#DIV/0!</v>
      </c>
      <c r="V22" t="e">
        <f t="shared" si="47"/>
        <v>#DIV/0!</v>
      </c>
      <c r="W22" s="1">
        <v>-1</v>
      </c>
      <c r="X22" s="1">
        <v>0.87</v>
      </c>
      <c r="Y22" s="1">
        <v>0.92</v>
      </c>
      <c r="Z22" s="1">
        <v>9.9020843505859375</v>
      </c>
      <c r="AA22">
        <f t="shared" si="48"/>
        <v>0.87495104217529307</v>
      </c>
      <c r="AB22">
        <f t="shared" si="49"/>
        <v>2.7052251963277971E-2</v>
      </c>
      <c r="AC22" t="e">
        <f t="shared" si="50"/>
        <v>#DIV/0!</v>
      </c>
      <c r="AD22" t="e">
        <f t="shared" si="51"/>
        <v>#DIV/0!</v>
      </c>
      <c r="AE22" t="e">
        <f t="shared" si="52"/>
        <v>#DIV/0!</v>
      </c>
      <c r="AF22" s="1">
        <v>0</v>
      </c>
      <c r="AG22" s="1">
        <v>0.5</v>
      </c>
      <c r="AH22" t="e">
        <f t="shared" si="53"/>
        <v>#DIV/0!</v>
      </c>
      <c r="AI22">
        <f t="shared" si="54"/>
        <v>5.8443965100695712</v>
      </c>
      <c r="AJ22">
        <f t="shared" si="55"/>
        <v>1.6018560677725771</v>
      </c>
      <c r="AK22">
        <f t="shared" si="56"/>
        <v>29.467731475830078</v>
      </c>
      <c r="AL22" s="1">
        <v>2</v>
      </c>
      <c r="AM22">
        <f t="shared" si="57"/>
        <v>4.644859790802002</v>
      </c>
      <c r="AN22" s="1">
        <v>1</v>
      </c>
      <c r="AO22">
        <f t="shared" si="58"/>
        <v>9.2897195816040039</v>
      </c>
      <c r="AP22" s="1">
        <v>28.553203582763672</v>
      </c>
      <c r="AQ22" s="1">
        <v>29.467731475830078</v>
      </c>
      <c r="AR22" s="1">
        <v>28.076007843017578</v>
      </c>
      <c r="AS22" s="1">
        <v>1300.000244140625</v>
      </c>
      <c r="AT22" s="1">
        <v>1268.8919677734375</v>
      </c>
      <c r="AU22" s="1">
        <v>21.705541610717773</v>
      </c>
      <c r="AV22" s="1">
        <v>25.500749588012695</v>
      </c>
      <c r="AW22" s="1">
        <v>54.94842529296875</v>
      </c>
      <c r="AX22" s="1">
        <v>64.557693481445313</v>
      </c>
      <c r="AY22" s="1">
        <v>300.13427734375</v>
      </c>
      <c r="AZ22" s="1">
        <v>1701.242919921875</v>
      </c>
      <c r="BA22" s="1">
        <v>254.2877197265625</v>
      </c>
      <c r="BB22" s="1">
        <v>99.215164184570313</v>
      </c>
      <c r="BC22" s="1">
        <v>4.4392795562744141</v>
      </c>
      <c r="BD22" s="1">
        <v>-8.2986615598201752E-2</v>
      </c>
      <c r="BE22" s="1">
        <v>1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111115</v>
      </c>
      <c r="BL22">
        <f t="shared" si="59"/>
        <v>1.5006713867187498</v>
      </c>
      <c r="BM22">
        <f t="shared" si="60"/>
        <v>5.8443965100695707E-3</v>
      </c>
      <c r="BN22">
        <f t="shared" si="61"/>
        <v>302.61773147583006</v>
      </c>
      <c r="BO22">
        <f t="shared" si="62"/>
        <v>301.70320358276365</v>
      </c>
      <c r="BP22">
        <f t="shared" si="63"/>
        <v>272.1988611033812</v>
      </c>
      <c r="BQ22">
        <f t="shared" si="64"/>
        <v>1.43166993876072E-2</v>
      </c>
      <c r="BR22">
        <f t="shared" si="65"/>
        <v>4.1319171249768702</v>
      </c>
      <c r="BS22">
        <f t="shared" si="66"/>
        <v>41.646024163103242</v>
      </c>
      <c r="BT22">
        <f t="shared" si="67"/>
        <v>16.145274575090546</v>
      </c>
      <c r="BU22">
        <f t="shared" si="68"/>
        <v>29.010467529296875</v>
      </c>
      <c r="BV22">
        <f t="shared" si="69"/>
        <v>4.0242094376050073</v>
      </c>
      <c r="BW22">
        <f t="shared" si="70"/>
        <v>0.34983488814101932</v>
      </c>
      <c r="BX22">
        <f t="shared" si="71"/>
        <v>2.5300610572042932</v>
      </c>
      <c r="BY22">
        <f t="shared" si="72"/>
        <v>1.4941483804007141</v>
      </c>
      <c r="BZ22">
        <f t="shared" si="73"/>
        <v>0.21983686517460369</v>
      </c>
      <c r="CA22">
        <f t="shared" si="74"/>
        <v>105.10094400760455</v>
      </c>
      <c r="CB22">
        <f t="shared" si="75"/>
        <v>0.834841275964889</v>
      </c>
      <c r="CC22">
        <f t="shared" si="76"/>
        <v>61.395998815341024</v>
      </c>
      <c r="CD22">
        <f t="shared" si="77"/>
        <v>1263.1855544272871</v>
      </c>
      <c r="CE22">
        <f t="shared" si="78"/>
        <v>1.9085563254446828E-2</v>
      </c>
      <c r="CF22">
        <f t="shared" si="79"/>
        <v>0</v>
      </c>
      <c r="CG22">
        <f t="shared" si="80"/>
        <v>1488.5042657789832</v>
      </c>
      <c r="CH22">
        <f t="shared" si="81"/>
        <v>0</v>
      </c>
      <c r="CI22" t="e">
        <f t="shared" si="82"/>
        <v>#DIV/0!</v>
      </c>
      <c r="CJ22" t="e">
        <f t="shared" si="83"/>
        <v>#DIV/0!</v>
      </c>
    </row>
    <row r="23" spans="1:88" x14ac:dyDescent="0.35">
      <c r="A23" t="s">
        <v>181</v>
      </c>
      <c r="B23" s="1">
        <v>21</v>
      </c>
      <c r="C23" s="1" t="s">
        <v>111</v>
      </c>
      <c r="D23" s="1" t="s">
        <v>90</v>
      </c>
      <c r="E23" s="1">
        <v>0</v>
      </c>
      <c r="F23" s="1" t="s">
        <v>91</v>
      </c>
      <c r="G23" s="1" t="s">
        <v>90</v>
      </c>
      <c r="H23" s="1">
        <v>5308.5000183666125</v>
      </c>
      <c r="I23" s="1">
        <v>0</v>
      </c>
      <c r="J23">
        <f t="shared" si="42"/>
        <v>39.772080968543264</v>
      </c>
      <c r="K23">
        <f t="shared" si="43"/>
        <v>0.36817229359022002</v>
      </c>
      <c r="L23">
        <f t="shared" si="44"/>
        <v>1446.5612671824156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t="e">
        <f t="shared" si="45"/>
        <v>#DIV/0!</v>
      </c>
      <c r="U23" t="e">
        <f t="shared" si="46"/>
        <v>#DIV/0!</v>
      </c>
      <c r="V23" t="e">
        <f t="shared" si="47"/>
        <v>#DIV/0!</v>
      </c>
      <c r="W23" s="1">
        <v>-1</v>
      </c>
      <c r="X23" s="1">
        <v>0.87</v>
      </c>
      <c r="Y23" s="1">
        <v>0.92</v>
      </c>
      <c r="Z23" s="1">
        <v>9.9020843505859375</v>
      </c>
      <c r="AA23">
        <f t="shared" si="48"/>
        <v>0.87495104217529307</v>
      </c>
      <c r="AB23">
        <f t="shared" si="49"/>
        <v>2.7436640230745817E-2</v>
      </c>
      <c r="AC23" t="e">
        <f t="shared" si="50"/>
        <v>#DIV/0!</v>
      </c>
      <c r="AD23" t="e">
        <f t="shared" si="51"/>
        <v>#DIV/0!</v>
      </c>
      <c r="AE23" t="e">
        <f t="shared" si="52"/>
        <v>#DIV/0!</v>
      </c>
      <c r="AF23" s="1">
        <v>0</v>
      </c>
      <c r="AG23" s="1">
        <v>0.5</v>
      </c>
      <c r="AH23" t="e">
        <f t="shared" si="53"/>
        <v>#DIV/0!</v>
      </c>
      <c r="AI23">
        <f t="shared" si="54"/>
        <v>5.9566960181079631</v>
      </c>
      <c r="AJ23">
        <f t="shared" si="55"/>
        <v>1.6128045330157983</v>
      </c>
      <c r="AK23">
        <f t="shared" si="56"/>
        <v>29.469184875488281</v>
      </c>
      <c r="AL23" s="1">
        <v>2</v>
      </c>
      <c r="AM23">
        <f t="shared" si="57"/>
        <v>4.644859790802002</v>
      </c>
      <c r="AN23" s="1">
        <v>1</v>
      </c>
      <c r="AO23">
        <f t="shared" si="58"/>
        <v>9.2897195816040039</v>
      </c>
      <c r="AP23" s="1">
        <v>28.539554595947266</v>
      </c>
      <c r="AQ23" s="1">
        <v>29.469184875488281</v>
      </c>
      <c r="AR23" s="1">
        <v>28.064876556396484</v>
      </c>
      <c r="AS23" s="1">
        <v>1700.0537109375</v>
      </c>
      <c r="AT23" s="1">
        <v>1666.9342041015625</v>
      </c>
      <c r="AU23" s="1">
        <v>21.526609420776367</v>
      </c>
      <c r="AV23" s="1">
        <v>25.395160675048828</v>
      </c>
      <c r="AW23" s="1">
        <v>54.540370941162109</v>
      </c>
      <c r="AX23" s="1">
        <v>64.343994140625</v>
      </c>
      <c r="AY23" s="1">
        <v>300.13430786132813</v>
      </c>
      <c r="AZ23" s="1">
        <v>1698.43212890625</v>
      </c>
      <c r="BA23" s="1">
        <v>176.95463562011719</v>
      </c>
      <c r="BB23" s="1">
        <v>99.210197448730469</v>
      </c>
      <c r="BC23" s="1">
        <v>3.8582186698913574</v>
      </c>
      <c r="BD23" s="1">
        <v>-7.9612992703914642E-2</v>
      </c>
      <c r="BE23" s="1">
        <v>1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59"/>
        <v>1.5006715393066403</v>
      </c>
      <c r="BM23">
        <f t="shared" si="60"/>
        <v>5.9566960181079631E-3</v>
      </c>
      <c r="BN23">
        <f t="shared" si="61"/>
        <v>302.61918487548826</v>
      </c>
      <c r="BO23">
        <f t="shared" si="62"/>
        <v>301.68955459594724</v>
      </c>
      <c r="BP23">
        <f t="shared" si="63"/>
        <v>271.74913455093338</v>
      </c>
      <c r="BQ23">
        <f t="shared" si="64"/>
        <v>-7.9460580080114931E-3</v>
      </c>
      <c r="BR23">
        <f t="shared" si="65"/>
        <v>4.1322634378296277</v>
      </c>
      <c r="BS23">
        <f t="shared" si="66"/>
        <v>41.651599775971476</v>
      </c>
      <c r="BT23">
        <f t="shared" si="67"/>
        <v>16.256439100922648</v>
      </c>
      <c r="BU23">
        <f t="shared" si="68"/>
        <v>29.004369735717773</v>
      </c>
      <c r="BV23">
        <f t="shared" si="69"/>
        <v>4.0227898164724154</v>
      </c>
      <c r="BW23">
        <f t="shared" si="70"/>
        <v>0.35413705282348107</v>
      </c>
      <c r="BX23">
        <f t="shared" si="71"/>
        <v>2.5194589048138294</v>
      </c>
      <c r="BY23">
        <f t="shared" si="72"/>
        <v>1.503330911658586</v>
      </c>
      <c r="BZ23">
        <f t="shared" si="73"/>
        <v>0.22255524971577953</v>
      </c>
      <c r="CA23">
        <f t="shared" si="74"/>
        <v>143.5136289388532</v>
      </c>
      <c r="CB23">
        <f t="shared" si="75"/>
        <v>0.86779745932568308</v>
      </c>
      <c r="CC23">
        <f t="shared" si="76"/>
        <v>61.156116040272792</v>
      </c>
      <c r="CD23">
        <f t="shared" si="77"/>
        <v>1661.154448444152</v>
      </c>
      <c r="CE23">
        <f t="shared" si="78"/>
        <v>1.4642262801953609E-2</v>
      </c>
      <c r="CF23">
        <f t="shared" si="79"/>
        <v>0</v>
      </c>
      <c r="CG23">
        <f t="shared" si="80"/>
        <v>1486.0449612505251</v>
      </c>
      <c r="CH23">
        <f t="shared" si="81"/>
        <v>0</v>
      </c>
      <c r="CI23" t="e">
        <f t="shared" si="82"/>
        <v>#DIV/0!</v>
      </c>
      <c r="CJ23" t="e">
        <f t="shared" si="83"/>
        <v>#DIV/0!</v>
      </c>
    </row>
    <row r="24" spans="1:88" x14ac:dyDescent="0.35">
      <c r="A24" t="s">
        <v>181</v>
      </c>
      <c r="B24" s="1">
        <v>22</v>
      </c>
      <c r="C24" s="1" t="s">
        <v>112</v>
      </c>
      <c r="D24" s="1" t="s">
        <v>90</v>
      </c>
      <c r="E24" s="1">
        <v>0</v>
      </c>
      <c r="F24" s="1" t="s">
        <v>91</v>
      </c>
      <c r="G24" s="1" t="s">
        <v>90</v>
      </c>
      <c r="H24" s="1">
        <v>5450.5000183666125</v>
      </c>
      <c r="I24" s="1">
        <v>0</v>
      </c>
      <c r="J24">
        <f t="shared" si="42"/>
        <v>39.710163768558871</v>
      </c>
      <c r="K24">
        <f t="shared" si="43"/>
        <v>0.36068890640640094</v>
      </c>
      <c r="L24">
        <f t="shared" si="44"/>
        <v>1733.9030045932736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t="e">
        <f t="shared" si="45"/>
        <v>#DIV/0!</v>
      </c>
      <c r="U24" t="e">
        <f t="shared" si="46"/>
        <v>#DIV/0!</v>
      </c>
      <c r="V24" t="e">
        <f t="shared" si="47"/>
        <v>#DIV/0!</v>
      </c>
      <c r="W24" s="1">
        <v>-1</v>
      </c>
      <c r="X24" s="1">
        <v>0.87</v>
      </c>
      <c r="Y24" s="1">
        <v>0.92</v>
      </c>
      <c r="Z24" s="1">
        <v>9.9020843505859375</v>
      </c>
      <c r="AA24">
        <f t="shared" si="48"/>
        <v>0.87495104217529307</v>
      </c>
      <c r="AB24">
        <f t="shared" si="49"/>
        <v>2.7398767171721329E-2</v>
      </c>
      <c r="AC24" t="e">
        <f t="shared" si="50"/>
        <v>#DIV/0!</v>
      </c>
      <c r="AD24" t="e">
        <f t="shared" si="51"/>
        <v>#DIV/0!</v>
      </c>
      <c r="AE24" t="e">
        <f t="shared" si="52"/>
        <v>#DIV/0!</v>
      </c>
      <c r="AF24" s="1">
        <v>0</v>
      </c>
      <c r="AG24" s="1">
        <v>0.5</v>
      </c>
      <c r="AH24" t="e">
        <f t="shared" si="53"/>
        <v>#DIV/0!</v>
      </c>
      <c r="AI24">
        <f t="shared" si="54"/>
        <v>5.9011328719675191</v>
      </c>
      <c r="AJ24">
        <f t="shared" si="55"/>
        <v>1.6299711949145124</v>
      </c>
      <c r="AK24">
        <f t="shared" si="56"/>
        <v>29.428667068481445</v>
      </c>
      <c r="AL24" s="1">
        <v>2</v>
      </c>
      <c r="AM24">
        <f t="shared" si="57"/>
        <v>4.644859790802002</v>
      </c>
      <c r="AN24" s="1">
        <v>1</v>
      </c>
      <c r="AO24">
        <f t="shared" si="58"/>
        <v>9.2897195816040039</v>
      </c>
      <c r="AP24" s="1">
        <v>28.52227783203125</v>
      </c>
      <c r="AQ24" s="1">
        <v>29.428667068481445</v>
      </c>
      <c r="AR24" s="1">
        <v>28.066684722900391</v>
      </c>
      <c r="AS24" s="1">
        <v>2000.139404296875</v>
      </c>
      <c r="AT24" s="1">
        <v>1965.947509765625</v>
      </c>
      <c r="AU24" s="1">
        <v>21.291206359863281</v>
      </c>
      <c r="AV24" s="1">
        <v>25.124685287475586</v>
      </c>
      <c r="AW24" s="1">
        <v>53.999168395996094</v>
      </c>
      <c r="AX24" s="1">
        <v>63.721572875976563</v>
      </c>
      <c r="AY24" s="1">
        <v>300.13827514648438</v>
      </c>
      <c r="AZ24" s="1">
        <v>1698.197021484375</v>
      </c>
      <c r="BA24" s="1">
        <v>149.91801452636719</v>
      </c>
      <c r="BB24" s="1">
        <v>99.211082458496094</v>
      </c>
      <c r="BC24" s="1">
        <v>2.7770662307739258</v>
      </c>
      <c r="BD24" s="1">
        <v>-7.3135830461978912E-2</v>
      </c>
      <c r="BE24" s="1">
        <v>1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59"/>
        <v>1.5006913757324216</v>
      </c>
      <c r="BM24">
        <f t="shared" si="60"/>
        <v>5.9011328719675189E-3</v>
      </c>
      <c r="BN24">
        <f t="shared" si="61"/>
        <v>302.57866706848142</v>
      </c>
      <c r="BO24">
        <f t="shared" si="62"/>
        <v>301.67227783203123</v>
      </c>
      <c r="BP24">
        <f t="shared" si="63"/>
        <v>271.71151736427419</v>
      </c>
      <c r="BQ24">
        <f t="shared" si="64"/>
        <v>2.7927758670473961E-3</v>
      </c>
      <c r="BR24">
        <f t="shared" si="65"/>
        <v>4.1226184187140165</v>
      </c>
      <c r="BS24">
        <f t="shared" si="66"/>
        <v>41.55401106966724</v>
      </c>
      <c r="BT24">
        <f t="shared" si="67"/>
        <v>16.429325782191654</v>
      </c>
      <c r="BU24">
        <f t="shared" si="68"/>
        <v>28.975472450256348</v>
      </c>
      <c r="BV24">
        <f t="shared" si="69"/>
        <v>4.0160682053465404</v>
      </c>
      <c r="BW24">
        <f t="shared" si="70"/>
        <v>0.34720797579436768</v>
      </c>
      <c r="BX24">
        <f t="shared" si="71"/>
        <v>2.4926472237995041</v>
      </c>
      <c r="BY24">
        <f t="shared" si="72"/>
        <v>1.5234209815470363</v>
      </c>
      <c r="BZ24">
        <f t="shared" si="73"/>
        <v>0.21817719181404593</v>
      </c>
      <c r="CA24">
        <f t="shared" si="74"/>
        <v>172.02239396373741</v>
      </c>
      <c r="CB24">
        <f t="shared" si="75"/>
        <v>0.88196810748013554</v>
      </c>
      <c r="CC24">
        <f t="shared" si="76"/>
        <v>60.627802290471109</v>
      </c>
      <c r="CD24">
        <f t="shared" si="77"/>
        <v>1960.176752035358</v>
      </c>
      <c r="CE24">
        <f t="shared" si="78"/>
        <v>1.2282259522680986E-2</v>
      </c>
      <c r="CF24">
        <f t="shared" si="79"/>
        <v>0</v>
      </c>
      <c r="CG24">
        <f t="shared" si="80"/>
        <v>1485.8392537667326</v>
      </c>
      <c r="CH24">
        <f t="shared" si="81"/>
        <v>0</v>
      </c>
      <c r="CI24" t="e">
        <f t="shared" si="82"/>
        <v>#DIV/0!</v>
      </c>
      <c r="CJ24" t="e">
        <f t="shared" si="83"/>
        <v>#DIV/0!</v>
      </c>
    </row>
    <row r="25" spans="1:88" x14ac:dyDescent="0.35">
      <c r="A25" t="s">
        <v>182</v>
      </c>
      <c r="B25" s="1">
        <v>23</v>
      </c>
      <c r="C25" s="1" t="s">
        <v>113</v>
      </c>
      <c r="D25" s="1" t="s">
        <v>90</v>
      </c>
      <c r="E25" s="1">
        <v>0</v>
      </c>
      <c r="F25" s="1" t="s">
        <v>91</v>
      </c>
      <c r="G25" s="1" t="s">
        <v>90</v>
      </c>
      <c r="H25" s="1">
        <v>6834.5000183666125</v>
      </c>
      <c r="I25" s="1">
        <v>0</v>
      </c>
      <c r="J25">
        <f t="shared" ref="J25:J35" si="84">(AS25-AT25*(1000-AU25)/(1000-AV25))*BL25</f>
        <v>25.804982215677796</v>
      </c>
      <c r="K25">
        <f t="shared" ref="K25:K35" si="85">IF(BW25&lt;&gt;0,1/(1/BW25-1/AO25),0)</f>
        <v>0.3690534669637649</v>
      </c>
      <c r="L25">
        <f t="shared" ref="L25:L35" si="86">((BZ25-BM25/2)*AT25-J25)/(BZ25+BM25/2)</f>
        <v>256.52630644216413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t="e">
        <f t="shared" ref="T25:T35" si="87">CF25/P25</f>
        <v>#DIV/0!</v>
      </c>
      <c r="U25" t="e">
        <f t="shared" ref="U25:U35" si="88">CH25/R25</f>
        <v>#DIV/0!</v>
      </c>
      <c r="V25" t="e">
        <f t="shared" ref="V25:V35" si="89">(R25-S25)/R25</f>
        <v>#DIV/0!</v>
      </c>
      <c r="W25" s="1">
        <v>-1</v>
      </c>
      <c r="X25" s="1">
        <v>0.87</v>
      </c>
      <c r="Y25" s="1">
        <v>0.92</v>
      </c>
      <c r="Z25" s="1">
        <v>9.965367317199707</v>
      </c>
      <c r="AA25">
        <f t="shared" ref="AA25:AA35" si="90">(Z25*Y25+(100-Z25)*X25)/100</f>
        <v>0.87498268365859988</v>
      </c>
      <c r="AB25">
        <f t="shared" ref="AB25:AB35" si="91">(J25-W25)/CG25</f>
        <v>1.8027474463536326E-2</v>
      </c>
      <c r="AC25" t="e">
        <f t="shared" ref="AC25:AC35" si="92">(R25-S25)/(R25-Q25)</f>
        <v>#DIV/0!</v>
      </c>
      <c r="AD25" t="e">
        <f t="shared" ref="AD25:AD35" si="93">(P25-R25)/(P25-Q25)</f>
        <v>#DIV/0!</v>
      </c>
      <c r="AE25" t="e">
        <f t="shared" ref="AE25:AE35" si="94">(P25-R25)/R25</f>
        <v>#DIV/0!</v>
      </c>
      <c r="AF25" s="1">
        <v>0</v>
      </c>
      <c r="AG25" s="1">
        <v>0.5</v>
      </c>
      <c r="AH25" t="e">
        <f t="shared" ref="AH25:AH35" si="95">V25*AG25*AA25*AF25</f>
        <v>#DIV/0!</v>
      </c>
      <c r="AI25">
        <f t="shared" ref="AI25:AI35" si="96">BM25*1000</f>
        <v>6.2116773126603979</v>
      </c>
      <c r="AJ25">
        <f t="shared" ref="AJ25:AJ35" si="97">(BR25-BX25)</f>
        <v>1.6772646688835686</v>
      </c>
      <c r="AK25">
        <f t="shared" ref="AK25:AK35" si="98">(AQ25+BQ25*I25)</f>
        <v>29.787525177001953</v>
      </c>
      <c r="AL25" s="1">
        <v>2</v>
      </c>
      <c r="AM25">
        <f t="shared" ref="AM25:AM35" si="99">(AL25*BF25+BG25)</f>
        <v>4.644859790802002</v>
      </c>
      <c r="AN25" s="1">
        <v>1</v>
      </c>
      <c r="AO25">
        <f t="shared" ref="AO25:AO35" si="100">AM25*(AN25+1)*(AN25+1)/(AN25*AN25+1)</f>
        <v>9.2897195816040039</v>
      </c>
      <c r="AP25" s="1">
        <v>28.621971130371094</v>
      </c>
      <c r="AQ25" s="1">
        <v>29.787525177001953</v>
      </c>
      <c r="AR25" s="1">
        <v>28.071155548095703</v>
      </c>
      <c r="AS25" s="1">
        <v>399.85671997070313</v>
      </c>
      <c r="AT25" s="1">
        <v>381.08474731445313</v>
      </c>
      <c r="AU25" s="1">
        <v>21.481878280639648</v>
      </c>
      <c r="AV25" s="1">
        <v>25.515300750732422</v>
      </c>
      <c r="AW25" s="1">
        <v>54.166889190673828</v>
      </c>
      <c r="AX25" s="1">
        <v>64.338081359863281</v>
      </c>
      <c r="AY25" s="1">
        <v>300.15127563476563</v>
      </c>
      <c r="AZ25" s="1">
        <v>1699.343505859375</v>
      </c>
      <c r="BA25" s="1">
        <v>245.56364440917969</v>
      </c>
      <c r="BB25" s="1">
        <v>99.213592529296875</v>
      </c>
      <c r="BC25" s="1">
        <v>3.876408576965332</v>
      </c>
      <c r="BD25" s="1">
        <v>-9.1678023338317871E-2</v>
      </c>
      <c r="BE25" s="1">
        <v>1</v>
      </c>
      <c r="BF25" s="1">
        <v>-1.355140209197998</v>
      </c>
      <c r="BG25" s="1">
        <v>7.355140209197998</v>
      </c>
      <c r="BH25" s="1">
        <v>1</v>
      </c>
      <c r="BI25" s="1">
        <v>0</v>
      </c>
      <c r="BJ25" s="1">
        <v>0.15999999642372131</v>
      </c>
      <c r="BK25" s="1">
        <v>111115</v>
      </c>
      <c r="BL25">
        <f t="shared" ref="BL25:BL35" si="101">AY25*0.000001/(AL25*0.0001)</f>
        <v>1.500756378173828</v>
      </c>
      <c r="BM25">
        <f t="shared" ref="BM25:BM35" si="102">(AV25-AU25)/(1000-AV25)*BL25</f>
        <v>6.2116773126603981E-3</v>
      </c>
      <c r="BN25">
        <f t="shared" ref="BN25:BN35" si="103">(AQ25+273.15)</f>
        <v>302.93752517700193</v>
      </c>
      <c r="BO25">
        <f t="shared" ref="BO25:BO35" si="104">(AP25+273.15)</f>
        <v>301.77197113037107</v>
      </c>
      <c r="BP25">
        <f t="shared" ref="BP25:BP35" si="105">(AZ25*BH25+BA25*BI25)*BJ25</f>
        <v>271.89495486017404</v>
      </c>
      <c r="BQ25">
        <f t="shared" ref="BQ25:BQ35" si="106">((BP25+0.00000010773*(BO25^4-BN25^4))-BM25*44100)/(AM25*51.4+0.00000043092*BN25^3)</f>
        <v>-6.3507402791690634E-2</v>
      </c>
      <c r="BR25">
        <f t="shared" ref="BR25:BR35" si="107">0.61365*EXP(17.502*AK25/(240.97+AK25))</f>
        <v>4.2087293208291978</v>
      </c>
      <c r="BS25">
        <f t="shared" ref="BS25:BS35" si="108">BR25*1000/BB25</f>
        <v>42.420894290128622</v>
      </c>
      <c r="BT25">
        <f t="shared" ref="BT25:BT35" si="109">(BS25-AV25)</f>
        <v>16.9055935393962</v>
      </c>
      <c r="BU25">
        <f t="shared" ref="BU25:BU35" si="110">IF(I25,AQ25,(AP25+AQ25)/2)</f>
        <v>29.204748153686523</v>
      </c>
      <c r="BV25">
        <f t="shared" ref="BV25:BV35" si="111">0.61365*EXP(17.502*BU25/(240.97+BU25))</f>
        <v>4.0696689906907411</v>
      </c>
      <c r="BW25">
        <f t="shared" ref="BW25:BW35" si="112">IF(BT25&lt;&gt;0,(1000-(BS25+AV25)/2)/BT25*BM25,0)</f>
        <v>0.35495224926322366</v>
      </c>
      <c r="BX25">
        <f t="shared" ref="BX25:BX35" si="113">AV25*BB25/1000</f>
        <v>2.5314646519456292</v>
      </c>
      <c r="BY25">
        <f t="shared" ref="BY25:BY35" si="114">(BV25-BX25)</f>
        <v>1.5382043387451119</v>
      </c>
      <c r="BZ25">
        <f t="shared" ref="BZ25:BZ35" si="115">1/(1.6/K25+1.37/AO25)</f>
        <v>0.22307038430761253</v>
      </c>
      <c r="CA25">
        <f t="shared" ref="CA25:CA35" si="116">L25*BB25*0.001</f>
        <v>25.450896440398417</v>
      </c>
      <c r="CB25">
        <f t="shared" ref="CB25:CB35" si="117">L25/AT25</f>
        <v>0.67314766137961102</v>
      </c>
      <c r="CC25">
        <f t="shared" ref="CC25:CC35" si="118">(1-BM25*BB25/BR25/K25)*100</f>
        <v>60.322913218382809</v>
      </c>
      <c r="CD25">
        <f t="shared" ref="CD25:CD35" si="119">(AT25-J25/(AO25/1.35))</f>
        <v>377.33471743624767</v>
      </c>
      <c r="CE25">
        <f t="shared" ref="CE25:CE35" si="120">J25*CC25/100/CD25</f>
        <v>4.1253339034758786E-2</v>
      </c>
      <c r="CF25">
        <f t="shared" ref="CF25:CF35" si="121">(P25-O25)</f>
        <v>0</v>
      </c>
      <c r="CG25">
        <f t="shared" ref="CG25:CG35" si="122">AZ25*AA25</f>
        <v>1486.8961412146496</v>
      </c>
      <c r="CH25">
        <f t="shared" ref="CH25:CH35" si="123">(R25-Q25)</f>
        <v>0</v>
      </c>
      <c r="CI25" t="e">
        <f t="shared" ref="CI25:CI35" si="124">(R25-S25)/(R25-O25)</f>
        <v>#DIV/0!</v>
      </c>
      <c r="CJ25" t="e">
        <f t="shared" ref="CJ25:CJ35" si="125">(P25-R25)/(P25-O25)</f>
        <v>#DIV/0!</v>
      </c>
    </row>
    <row r="26" spans="1:88" x14ac:dyDescent="0.35">
      <c r="A26" t="s">
        <v>182</v>
      </c>
      <c r="B26" s="1">
        <v>24</v>
      </c>
      <c r="C26" s="1" t="s">
        <v>114</v>
      </c>
      <c r="D26" s="1" t="s">
        <v>90</v>
      </c>
      <c r="E26" s="1">
        <v>0</v>
      </c>
      <c r="F26" s="1" t="s">
        <v>91</v>
      </c>
      <c r="G26" s="1" t="s">
        <v>90</v>
      </c>
      <c r="H26" s="1">
        <v>6979.5000183666125</v>
      </c>
      <c r="I26" s="1">
        <v>0</v>
      </c>
      <c r="J26">
        <f t="shared" si="84"/>
        <v>8.775542889299814</v>
      </c>
      <c r="K26">
        <f t="shared" si="85"/>
        <v>0.34271361096842812</v>
      </c>
      <c r="L26">
        <f t="shared" si="86"/>
        <v>146.25029019167042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t="e">
        <f t="shared" si="87"/>
        <v>#DIV/0!</v>
      </c>
      <c r="U26" t="e">
        <f t="shared" si="88"/>
        <v>#DIV/0!</v>
      </c>
      <c r="V26" t="e">
        <f t="shared" si="89"/>
        <v>#DIV/0!</v>
      </c>
      <c r="W26" s="1">
        <v>-1</v>
      </c>
      <c r="X26" s="1">
        <v>0.87</v>
      </c>
      <c r="Y26" s="1">
        <v>0.92</v>
      </c>
      <c r="Z26" s="1">
        <v>9.965367317199707</v>
      </c>
      <c r="AA26">
        <f t="shared" si="90"/>
        <v>0.87498268365859988</v>
      </c>
      <c r="AB26">
        <f t="shared" si="91"/>
        <v>6.5735978679294692E-3</v>
      </c>
      <c r="AC26" t="e">
        <f t="shared" si="92"/>
        <v>#DIV/0!</v>
      </c>
      <c r="AD26" t="e">
        <f t="shared" si="93"/>
        <v>#DIV/0!</v>
      </c>
      <c r="AE26" t="e">
        <f t="shared" si="94"/>
        <v>#DIV/0!</v>
      </c>
      <c r="AF26" s="1">
        <v>0</v>
      </c>
      <c r="AG26" s="1">
        <v>0.5</v>
      </c>
      <c r="AH26" t="e">
        <f t="shared" si="95"/>
        <v>#DIV/0!</v>
      </c>
      <c r="AI26">
        <f t="shared" si="96"/>
        <v>5.9517530464851776</v>
      </c>
      <c r="AJ26">
        <f t="shared" si="97"/>
        <v>1.7253006153002484</v>
      </c>
      <c r="AK26">
        <f t="shared" si="98"/>
        <v>29.998668670654297</v>
      </c>
      <c r="AL26" s="1">
        <v>2</v>
      </c>
      <c r="AM26">
        <f t="shared" si="99"/>
        <v>4.644859790802002</v>
      </c>
      <c r="AN26" s="1">
        <v>1</v>
      </c>
      <c r="AO26">
        <f t="shared" si="100"/>
        <v>9.2897195816040039</v>
      </c>
      <c r="AP26" s="1">
        <v>28.625988006591797</v>
      </c>
      <c r="AQ26" s="1">
        <v>29.998668670654297</v>
      </c>
      <c r="AR26" s="1">
        <v>28.063013076782227</v>
      </c>
      <c r="AS26" s="1">
        <v>199.99644470214844</v>
      </c>
      <c r="AT26" s="1">
        <v>193.38179016113281</v>
      </c>
      <c r="AU26" s="1">
        <v>21.685638427734375</v>
      </c>
      <c r="AV26" s="1">
        <v>25.550333023071289</v>
      </c>
      <c r="AW26" s="1">
        <v>54.663417816162109</v>
      </c>
      <c r="AX26" s="1">
        <v>64.407745361328125</v>
      </c>
      <c r="AY26" s="1">
        <v>300.13671875</v>
      </c>
      <c r="AZ26" s="1">
        <v>1699.5670166015625</v>
      </c>
      <c r="BA26" s="1">
        <v>208.83245849609375</v>
      </c>
      <c r="BB26" s="1">
        <v>99.209014892578125</v>
      </c>
      <c r="BC26" s="1">
        <v>3.1164133548736572</v>
      </c>
      <c r="BD26" s="1">
        <v>-9.6191860735416412E-2</v>
      </c>
      <c r="BE26" s="1">
        <v>1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si="101"/>
        <v>1.50068359375</v>
      </c>
      <c r="BM26">
        <f t="shared" si="102"/>
        <v>5.9517530464851774E-3</v>
      </c>
      <c r="BN26">
        <f t="shared" si="103"/>
        <v>303.14866867065427</v>
      </c>
      <c r="BO26">
        <f t="shared" si="104"/>
        <v>301.77598800659177</v>
      </c>
      <c r="BP26">
        <f t="shared" si="105"/>
        <v>271.9307165781247</v>
      </c>
      <c r="BQ26">
        <f t="shared" si="106"/>
        <v>-2.7553607315780684E-2</v>
      </c>
      <c r="BR26">
        <f t="shared" si="107"/>
        <v>4.2601239846964587</v>
      </c>
      <c r="BS26">
        <f t="shared" si="108"/>
        <v>42.940895938834295</v>
      </c>
      <c r="BT26">
        <f t="shared" si="109"/>
        <v>17.390562915763006</v>
      </c>
      <c r="BU26">
        <f t="shared" si="110"/>
        <v>29.312328338623047</v>
      </c>
      <c r="BV26">
        <f t="shared" si="111"/>
        <v>4.0950336782979875</v>
      </c>
      <c r="BW26">
        <f t="shared" si="112"/>
        <v>0.33052015820370129</v>
      </c>
      <c r="BX26">
        <f t="shared" si="113"/>
        <v>2.5348233693962103</v>
      </c>
      <c r="BY26">
        <f t="shared" si="114"/>
        <v>1.5602103089017771</v>
      </c>
      <c r="BZ26">
        <f t="shared" si="115"/>
        <v>0.20763705865721435</v>
      </c>
      <c r="CA26">
        <f t="shared" si="116"/>
        <v>14.509347217669303</v>
      </c>
      <c r="CB26">
        <f t="shared" si="117"/>
        <v>0.75627746578315003</v>
      </c>
      <c r="CC26">
        <f t="shared" si="118"/>
        <v>59.557085199951402</v>
      </c>
      <c r="CD26">
        <f t="shared" si="119"/>
        <v>192.10651131159523</v>
      </c>
      <c r="CE26">
        <f t="shared" si="120"/>
        <v>2.7206040647218328E-2</v>
      </c>
      <c r="CF26">
        <f t="shared" si="121"/>
        <v>0</v>
      </c>
      <c r="CG26">
        <f t="shared" si="122"/>
        <v>1487.0917092436753</v>
      </c>
      <c r="CH26">
        <f t="shared" si="123"/>
        <v>0</v>
      </c>
      <c r="CI26" t="e">
        <f t="shared" si="124"/>
        <v>#DIV/0!</v>
      </c>
      <c r="CJ26" t="e">
        <f t="shared" si="125"/>
        <v>#DIV/0!</v>
      </c>
    </row>
    <row r="27" spans="1:88" x14ac:dyDescent="0.35">
      <c r="A27" t="s">
        <v>182</v>
      </c>
      <c r="B27" s="1">
        <v>25</v>
      </c>
      <c r="C27" s="1" t="s">
        <v>115</v>
      </c>
      <c r="D27" s="1" t="s">
        <v>90</v>
      </c>
      <c r="E27" s="1">
        <v>0</v>
      </c>
      <c r="F27" s="1" t="s">
        <v>91</v>
      </c>
      <c r="G27" s="1" t="s">
        <v>90</v>
      </c>
      <c r="H27" s="1">
        <v>7121.5000183666125</v>
      </c>
      <c r="I27" s="1">
        <v>0</v>
      </c>
      <c r="J27">
        <f t="shared" si="84"/>
        <v>-4.0699874555278273</v>
      </c>
      <c r="K27">
        <f t="shared" si="85"/>
        <v>0.33423911782981941</v>
      </c>
      <c r="L27">
        <f t="shared" si="86"/>
        <v>70.737783554396529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t="e">
        <f t="shared" si="87"/>
        <v>#DIV/0!</v>
      </c>
      <c r="U27" t="e">
        <f t="shared" si="88"/>
        <v>#DIV/0!</v>
      </c>
      <c r="V27" t="e">
        <f t="shared" si="89"/>
        <v>#DIV/0!</v>
      </c>
      <c r="W27" s="1">
        <v>-1</v>
      </c>
      <c r="X27" s="1">
        <v>0.87</v>
      </c>
      <c r="Y27" s="1">
        <v>0.92</v>
      </c>
      <c r="Z27" s="1">
        <v>9.965367317199707</v>
      </c>
      <c r="AA27">
        <f t="shared" si="90"/>
        <v>0.87498268365859988</v>
      </c>
      <c r="AB27">
        <f t="shared" si="91"/>
        <v>-2.0646291410027222E-3</v>
      </c>
      <c r="AC27" t="e">
        <f t="shared" si="92"/>
        <v>#DIV/0!</v>
      </c>
      <c r="AD27" t="e">
        <f t="shared" si="93"/>
        <v>#DIV/0!</v>
      </c>
      <c r="AE27" t="e">
        <f t="shared" si="94"/>
        <v>#DIV/0!</v>
      </c>
      <c r="AF27" s="1">
        <v>0</v>
      </c>
      <c r="AG27" s="1">
        <v>0.5</v>
      </c>
      <c r="AH27" t="e">
        <f t="shared" si="95"/>
        <v>#DIV/0!</v>
      </c>
      <c r="AI27">
        <f t="shared" si="96"/>
        <v>5.8443014471580801</v>
      </c>
      <c r="AJ27">
        <f t="shared" si="97"/>
        <v>1.7350546043114194</v>
      </c>
      <c r="AK27">
        <f t="shared" si="98"/>
        <v>30.123126983642578</v>
      </c>
      <c r="AL27" s="1">
        <v>2</v>
      </c>
      <c r="AM27">
        <f t="shared" si="99"/>
        <v>4.644859790802002</v>
      </c>
      <c r="AN27" s="1">
        <v>1</v>
      </c>
      <c r="AO27">
        <f t="shared" si="100"/>
        <v>9.2897195816040039</v>
      </c>
      <c r="AP27" s="1">
        <v>28.639291763305664</v>
      </c>
      <c r="AQ27" s="1">
        <v>30.123126983642578</v>
      </c>
      <c r="AR27" s="1">
        <v>28.069526672363281</v>
      </c>
      <c r="AS27" s="1">
        <v>49.92266845703125</v>
      </c>
      <c r="AT27" s="1">
        <v>52.430561065673828</v>
      </c>
      <c r="AU27" s="1">
        <v>21.966709136962891</v>
      </c>
      <c r="AV27" s="1">
        <v>25.760797500610352</v>
      </c>
      <c r="AW27" s="1">
        <v>55.328464508056641</v>
      </c>
      <c r="AX27" s="1">
        <v>64.885635375976563</v>
      </c>
      <c r="AY27" s="1">
        <v>300.13784790039063</v>
      </c>
      <c r="AZ27" s="1">
        <v>1699.39794921875</v>
      </c>
      <c r="BA27" s="1">
        <v>243.37350463867188</v>
      </c>
      <c r="BB27" s="1">
        <v>99.205757141113281</v>
      </c>
      <c r="BC27" s="1">
        <v>2.06795334815979</v>
      </c>
      <c r="BD27" s="1">
        <v>-9.8825529217720032E-2</v>
      </c>
      <c r="BE27" s="1">
        <v>1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si="101"/>
        <v>1.5006892395019529</v>
      </c>
      <c r="BM27">
        <f t="shared" si="102"/>
        <v>5.8443014471580802E-3</v>
      </c>
      <c r="BN27">
        <f t="shared" si="103"/>
        <v>303.27312698364256</v>
      </c>
      <c r="BO27">
        <f t="shared" si="104"/>
        <v>301.78929176330564</v>
      </c>
      <c r="BP27">
        <f t="shared" si="105"/>
        <v>271.90366579747933</v>
      </c>
      <c r="BQ27">
        <f t="shared" si="106"/>
        <v>-1.4096868226366051E-2</v>
      </c>
      <c r="BR27">
        <f t="shared" si="107"/>
        <v>4.2906740249183679</v>
      </c>
      <c r="BS27">
        <f t="shared" si="108"/>
        <v>43.250252289443068</v>
      </c>
      <c r="BT27">
        <f t="shared" si="109"/>
        <v>17.489454788832717</v>
      </c>
      <c r="BU27">
        <f t="shared" si="110"/>
        <v>29.381209373474121</v>
      </c>
      <c r="BV27">
        <f t="shared" si="111"/>
        <v>4.1113463617947463</v>
      </c>
      <c r="BW27">
        <f t="shared" si="112"/>
        <v>0.32263102687923917</v>
      </c>
      <c r="BX27">
        <f t="shared" si="113"/>
        <v>2.5556194206069485</v>
      </c>
      <c r="BY27">
        <f t="shared" si="114"/>
        <v>1.5557269411877979</v>
      </c>
      <c r="BZ27">
        <f t="shared" si="115"/>
        <v>0.20265613696778265</v>
      </c>
      <c r="CA27">
        <f t="shared" si="116"/>
        <v>7.0175953759980993</v>
      </c>
      <c r="CB27">
        <f t="shared" si="117"/>
        <v>1.3491708293144395</v>
      </c>
      <c r="CC27">
        <f t="shared" si="118"/>
        <v>59.571587610723363</v>
      </c>
      <c r="CD27">
        <f t="shared" si="119"/>
        <v>53.022019507093638</v>
      </c>
      <c r="CE27">
        <f t="shared" si="120"/>
        <v>-4.5727344325140938E-2</v>
      </c>
      <c r="CF27">
        <f t="shared" si="121"/>
        <v>0</v>
      </c>
      <c r="CG27">
        <f t="shared" si="122"/>
        <v>1486.943778211343</v>
      </c>
      <c r="CH27">
        <f t="shared" si="123"/>
        <v>0</v>
      </c>
      <c r="CI27" t="e">
        <f t="shared" si="124"/>
        <v>#DIV/0!</v>
      </c>
      <c r="CJ27" t="e">
        <f t="shared" si="125"/>
        <v>#DIV/0!</v>
      </c>
    </row>
    <row r="28" spans="1:88" x14ac:dyDescent="0.35">
      <c r="A28" t="s">
        <v>182</v>
      </c>
      <c r="B28" s="1">
        <v>26</v>
      </c>
      <c r="C28" s="1" t="s">
        <v>116</v>
      </c>
      <c r="D28" s="1" t="s">
        <v>90</v>
      </c>
      <c r="E28" s="1">
        <v>0</v>
      </c>
      <c r="F28" s="1" t="s">
        <v>91</v>
      </c>
      <c r="G28" s="1" t="s">
        <v>90</v>
      </c>
      <c r="H28" s="1">
        <v>7263.5000183666125</v>
      </c>
      <c r="I28" s="1">
        <v>0</v>
      </c>
      <c r="J28">
        <f t="shared" si="84"/>
        <v>2.5841940022657157</v>
      </c>
      <c r="K28">
        <f t="shared" si="85"/>
        <v>0.33602809457349114</v>
      </c>
      <c r="L28">
        <f t="shared" si="86"/>
        <v>82.678096817138567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t="e">
        <f t="shared" si="87"/>
        <v>#DIV/0!</v>
      </c>
      <c r="U28" t="e">
        <f t="shared" si="88"/>
        <v>#DIV/0!</v>
      </c>
      <c r="V28" t="e">
        <f t="shared" si="89"/>
        <v>#DIV/0!</v>
      </c>
      <c r="W28" s="1">
        <v>-1</v>
      </c>
      <c r="X28" s="1">
        <v>0.87</v>
      </c>
      <c r="Y28" s="1">
        <v>0.92</v>
      </c>
      <c r="Z28" s="1">
        <v>9.965367317199707</v>
      </c>
      <c r="AA28">
        <f t="shared" si="90"/>
        <v>0.87498268365859988</v>
      </c>
      <c r="AB28">
        <f t="shared" si="91"/>
        <v>2.4084460404218714E-3</v>
      </c>
      <c r="AC28" t="e">
        <f t="shared" si="92"/>
        <v>#DIV/0!</v>
      </c>
      <c r="AD28" t="e">
        <f t="shared" si="93"/>
        <v>#DIV/0!</v>
      </c>
      <c r="AE28" t="e">
        <f t="shared" si="94"/>
        <v>#DIV/0!</v>
      </c>
      <c r="AF28" s="1">
        <v>0</v>
      </c>
      <c r="AG28" s="1">
        <v>0.5</v>
      </c>
      <c r="AH28" t="e">
        <f t="shared" si="95"/>
        <v>#DIV/0!</v>
      </c>
      <c r="AI28">
        <f t="shared" si="96"/>
        <v>5.9289409149264563</v>
      </c>
      <c r="AJ28">
        <f t="shared" si="97"/>
        <v>1.7505305024053288</v>
      </c>
      <c r="AK28">
        <f t="shared" si="98"/>
        <v>30.28196907043457</v>
      </c>
      <c r="AL28" s="1">
        <v>2</v>
      </c>
      <c r="AM28">
        <f t="shared" si="99"/>
        <v>4.644859790802002</v>
      </c>
      <c r="AN28" s="1">
        <v>1</v>
      </c>
      <c r="AO28">
        <f t="shared" si="100"/>
        <v>9.2897195816040039</v>
      </c>
      <c r="AP28" s="1">
        <v>28.712051391601563</v>
      </c>
      <c r="AQ28" s="1">
        <v>30.28196907043457</v>
      </c>
      <c r="AR28" s="1">
        <v>28.07164192199707</v>
      </c>
      <c r="AS28" s="1">
        <v>100.10214233398438</v>
      </c>
      <c r="AT28" s="1">
        <v>97.993080139160156</v>
      </c>
      <c r="AU28" s="1">
        <v>22.153129577636719</v>
      </c>
      <c r="AV28" s="1">
        <v>26.001043319702148</v>
      </c>
      <c r="AW28" s="1">
        <v>55.562274932861328</v>
      </c>
      <c r="AX28" s="1">
        <v>65.212936401367188</v>
      </c>
      <c r="AY28" s="1">
        <v>300.15133666992188</v>
      </c>
      <c r="AZ28" s="1">
        <v>1700.807373046875</v>
      </c>
      <c r="BA28" s="1">
        <v>238.03948974609375</v>
      </c>
      <c r="BB28" s="1">
        <v>99.204124450683594</v>
      </c>
      <c r="BC28" s="1">
        <v>2.5020639896392822</v>
      </c>
      <c r="BD28" s="1">
        <v>-9.7562961280345917E-2</v>
      </c>
      <c r="BE28" s="1">
        <v>1</v>
      </c>
      <c r="BF28" s="1">
        <v>-1.355140209197998</v>
      </c>
      <c r="BG28" s="1">
        <v>7.355140209197998</v>
      </c>
      <c r="BH28" s="1">
        <v>1</v>
      </c>
      <c r="BI28" s="1">
        <v>0</v>
      </c>
      <c r="BJ28" s="1">
        <v>0.15999999642372131</v>
      </c>
      <c r="BK28" s="1">
        <v>111115</v>
      </c>
      <c r="BL28">
        <f t="shared" si="101"/>
        <v>1.5007566833496093</v>
      </c>
      <c r="BM28">
        <f t="shared" si="102"/>
        <v>5.9289409149264564E-3</v>
      </c>
      <c r="BN28">
        <f t="shared" si="103"/>
        <v>303.43196907043455</v>
      </c>
      <c r="BO28">
        <f t="shared" si="104"/>
        <v>301.86205139160154</v>
      </c>
      <c r="BP28">
        <f t="shared" si="105"/>
        <v>272.12917360493884</v>
      </c>
      <c r="BQ28">
        <f t="shared" si="106"/>
        <v>-3.2261809693665787E-2</v>
      </c>
      <c r="BR28">
        <f t="shared" si="107"/>
        <v>4.329941239740676</v>
      </c>
      <c r="BS28">
        <f t="shared" si="108"/>
        <v>43.646786499216354</v>
      </c>
      <c r="BT28">
        <f t="shared" si="109"/>
        <v>17.645743179514206</v>
      </c>
      <c r="BU28">
        <f t="shared" si="110"/>
        <v>29.497010231018066</v>
      </c>
      <c r="BV28">
        <f t="shared" si="111"/>
        <v>4.1388984831671776</v>
      </c>
      <c r="BW28">
        <f t="shared" si="112"/>
        <v>0.32429758966714078</v>
      </c>
      <c r="BX28">
        <f t="shared" si="113"/>
        <v>2.5794107373353472</v>
      </c>
      <c r="BY28">
        <f t="shared" si="114"/>
        <v>1.5594877458318304</v>
      </c>
      <c r="BZ28">
        <f t="shared" si="115"/>
        <v>0.20370824461700826</v>
      </c>
      <c r="CA28">
        <f t="shared" si="116"/>
        <v>8.2020082059930814</v>
      </c>
      <c r="CB28">
        <f t="shared" si="117"/>
        <v>0.84371362446947529</v>
      </c>
      <c r="CC28">
        <f t="shared" si="118"/>
        <v>59.57507164836214</v>
      </c>
      <c r="CD28">
        <f t="shared" si="119"/>
        <v>97.617540073347286</v>
      </c>
      <c r="CE28">
        <f t="shared" si="120"/>
        <v>1.577109428516341E-2</v>
      </c>
      <c r="CF28">
        <f t="shared" si="121"/>
        <v>0</v>
      </c>
      <c r="CG28">
        <f t="shared" si="122"/>
        <v>1488.176999654888</v>
      </c>
      <c r="CH28">
        <f t="shared" si="123"/>
        <v>0</v>
      </c>
      <c r="CI28" t="e">
        <f t="shared" si="124"/>
        <v>#DIV/0!</v>
      </c>
      <c r="CJ28" t="e">
        <f t="shared" si="125"/>
        <v>#DIV/0!</v>
      </c>
    </row>
    <row r="29" spans="1:88" x14ac:dyDescent="0.35">
      <c r="A29" t="s">
        <v>182</v>
      </c>
      <c r="B29" s="1">
        <v>27</v>
      </c>
      <c r="C29" s="1" t="s">
        <v>117</v>
      </c>
      <c r="D29" s="1" t="s">
        <v>90</v>
      </c>
      <c r="E29" s="1">
        <v>0</v>
      </c>
      <c r="F29" s="1" t="s">
        <v>91</v>
      </c>
      <c r="G29" s="1" t="s">
        <v>90</v>
      </c>
      <c r="H29" s="1">
        <v>7408.5000183666125</v>
      </c>
      <c r="I29" s="1">
        <v>0</v>
      </c>
      <c r="J29">
        <f t="shared" si="84"/>
        <v>19.09635768867857</v>
      </c>
      <c r="K29">
        <f t="shared" si="85"/>
        <v>0.33863085927837216</v>
      </c>
      <c r="L29">
        <f t="shared" si="86"/>
        <v>186.3866030236413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t="e">
        <f t="shared" si="87"/>
        <v>#DIV/0!</v>
      </c>
      <c r="U29" t="e">
        <f t="shared" si="88"/>
        <v>#DIV/0!</v>
      </c>
      <c r="V29" t="e">
        <f t="shared" si="89"/>
        <v>#DIV/0!</v>
      </c>
      <c r="W29" s="1">
        <v>-1</v>
      </c>
      <c r="X29" s="1">
        <v>0.87</v>
      </c>
      <c r="Y29" s="1">
        <v>0.92</v>
      </c>
      <c r="Z29" s="1">
        <v>9.965367317199707</v>
      </c>
      <c r="AA29">
        <f t="shared" si="90"/>
        <v>0.87498268365859988</v>
      </c>
      <c r="AB29">
        <f t="shared" si="91"/>
        <v>1.3499092489504438E-2</v>
      </c>
      <c r="AC29" t="e">
        <f t="shared" si="92"/>
        <v>#DIV/0!</v>
      </c>
      <c r="AD29" t="e">
        <f t="shared" si="93"/>
        <v>#DIV/0!</v>
      </c>
      <c r="AE29" t="e">
        <f t="shared" si="94"/>
        <v>#DIV/0!</v>
      </c>
      <c r="AF29" s="1">
        <v>0</v>
      </c>
      <c r="AG29" s="1">
        <v>0.5</v>
      </c>
      <c r="AH29" t="e">
        <f t="shared" si="95"/>
        <v>#DIV/0!</v>
      </c>
      <c r="AI29">
        <f t="shared" si="96"/>
        <v>5.9423766732865317</v>
      </c>
      <c r="AJ29">
        <f t="shared" si="97"/>
        <v>1.7413037265439955</v>
      </c>
      <c r="AK29">
        <f t="shared" si="98"/>
        <v>30.294519424438477</v>
      </c>
      <c r="AL29" s="1">
        <v>2</v>
      </c>
      <c r="AM29">
        <f t="shared" si="99"/>
        <v>4.644859790802002</v>
      </c>
      <c r="AN29" s="1">
        <v>1</v>
      </c>
      <c r="AO29">
        <f t="shared" si="100"/>
        <v>9.2897195816040039</v>
      </c>
      <c r="AP29" s="1">
        <v>28.723239898681641</v>
      </c>
      <c r="AQ29" s="1">
        <v>30.294519424438477</v>
      </c>
      <c r="AR29" s="1">
        <v>28.065769195556641</v>
      </c>
      <c r="AS29" s="1">
        <v>300.132080078125</v>
      </c>
      <c r="AT29" s="1">
        <v>286.27398681640625</v>
      </c>
      <c r="AU29" s="1">
        <v>22.269857406616211</v>
      </c>
      <c r="AV29" s="1">
        <v>26.126018524169922</v>
      </c>
      <c r="AW29" s="1">
        <v>55.816902160644531</v>
      </c>
      <c r="AX29" s="1">
        <v>65.483177185058594</v>
      </c>
      <c r="AY29" s="1">
        <v>300.14959716796875</v>
      </c>
      <c r="AZ29" s="1">
        <v>1701.427001953125</v>
      </c>
      <c r="BA29" s="1">
        <v>253.19319152832031</v>
      </c>
      <c r="BB29" s="1">
        <v>99.202003479003906</v>
      </c>
      <c r="BC29" s="1">
        <v>3.6308069229125977</v>
      </c>
      <c r="BD29" s="1">
        <v>-8.5886076092720032E-2</v>
      </c>
      <c r="BE29" s="1">
        <v>1</v>
      </c>
      <c r="BF29" s="1">
        <v>-1.355140209197998</v>
      </c>
      <c r="BG29" s="1">
        <v>7.355140209197998</v>
      </c>
      <c r="BH29" s="1">
        <v>1</v>
      </c>
      <c r="BI29" s="1">
        <v>0</v>
      </c>
      <c r="BJ29" s="1">
        <v>0.15999999642372131</v>
      </c>
      <c r="BK29" s="1">
        <v>111115</v>
      </c>
      <c r="BL29">
        <f t="shared" si="101"/>
        <v>1.5007479858398438</v>
      </c>
      <c r="BM29">
        <f t="shared" si="102"/>
        <v>5.9423766732865316E-3</v>
      </c>
      <c r="BN29">
        <f t="shared" si="103"/>
        <v>303.44451942443845</v>
      </c>
      <c r="BO29">
        <f t="shared" si="104"/>
        <v>301.87323989868162</v>
      </c>
      <c r="BP29">
        <f t="shared" si="105"/>
        <v>272.22831422772288</v>
      </c>
      <c r="BQ29">
        <f t="shared" si="106"/>
        <v>-3.4302612972049985E-2</v>
      </c>
      <c r="BR29">
        <f t="shared" si="107"/>
        <v>4.3330571070712205</v>
      </c>
      <c r="BS29">
        <f t="shared" si="108"/>
        <v>43.679129000537891</v>
      </c>
      <c r="BT29">
        <f t="shared" si="109"/>
        <v>17.553110476367969</v>
      </c>
      <c r="BU29">
        <f t="shared" si="110"/>
        <v>29.508879661560059</v>
      </c>
      <c r="BV29">
        <f t="shared" si="111"/>
        <v>4.1417316115395115</v>
      </c>
      <c r="BW29">
        <f t="shared" si="112"/>
        <v>0.32672114955605969</v>
      </c>
      <c r="BX29">
        <f t="shared" si="113"/>
        <v>2.591753380527225</v>
      </c>
      <c r="BY29">
        <f t="shared" si="114"/>
        <v>1.5499782310122865</v>
      </c>
      <c r="BZ29">
        <f t="shared" si="115"/>
        <v>0.20523834484377754</v>
      </c>
      <c r="CA29">
        <f t="shared" si="116"/>
        <v>18.489924441590986</v>
      </c>
      <c r="CB29">
        <f t="shared" si="117"/>
        <v>0.65107767945110251</v>
      </c>
      <c r="CC29">
        <f t="shared" si="118"/>
        <v>59.824649436726141</v>
      </c>
      <c r="CD29">
        <f t="shared" si="119"/>
        <v>283.49886721745008</v>
      </c>
      <c r="CE29">
        <f t="shared" si="120"/>
        <v>4.0297617957226382E-2</v>
      </c>
      <c r="CF29">
        <f t="shared" si="121"/>
        <v>0</v>
      </c>
      <c r="CG29">
        <f t="shared" si="122"/>
        <v>1488.7191642181513</v>
      </c>
      <c r="CH29">
        <f t="shared" si="123"/>
        <v>0</v>
      </c>
      <c r="CI29" t="e">
        <f t="shared" si="124"/>
        <v>#DIV/0!</v>
      </c>
      <c r="CJ29" t="e">
        <f t="shared" si="125"/>
        <v>#DIV/0!</v>
      </c>
    </row>
    <row r="30" spans="1:88" x14ac:dyDescent="0.35">
      <c r="A30" t="s">
        <v>182</v>
      </c>
      <c r="B30" s="1">
        <v>28</v>
      </c>
      <c r="C30" s="1" t="s">
        <v>118</v>
      </c>
      <c r="D30" s="1" t="s">
        <v>90</v>
      </c>
      <c r="E30" s="1">
        <v>0</v>
      </c>
      <c r="F30" s="1" t="s">
        <v>91</v>
      </c>
      <c r="G30" s="1" t="s">
        <v>90</v>
      </c>
      <c r="H30" s="1">
        <v>7550.5000183666125</v>
      </c>
      <c r="I30" s="1">
        <v>0</v>
      </c>
      <c r="J30">
        <f t="shared" si="84"/>
        <v>24.684470016136594</v>
      </c>
      <c r="K30">
        <f t="shared" si="85"/>
        <v>0.34188695008725944</v>
      </c>
      <c r="L30">
        <f t="shared" si="86"/>
        <v>253.73814175806146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t="e">
        <f t="shared" si="87"/>
        <v>#DIV/0!</v>
      </c>
      <c r="U30" t="e">
        <f t="shared" si="88"/>
        <v>#DIV/0!</v>
      </c>
      <c r="V30" t="e">
        <f t="shared" si="89"/>
        <v>#DIV/0!</v>
      </c>
      <c r="W30" s="1">
        <v>-1</v>
      </c>
      <c r="X30" s="1">
        <v>0.87</v>
      </c>
      <c r="Y30" s="1">
        <v>0.92</v>
      </c>
      <c r="Z30" s="1">
        <v>9.965367317199707</v>
      </c>
      <c r="AA30">
        <f t="shared" si="90"/>
        <v>0.87498268365859988</v>
      </c>
      <c r="AB30">
        <f t="shared" si="91"/>
        <v>1.7264147853436003E-2</v>
      </c>
      <c r="AC30" t="e">
        <f t="shared" si="92"/>
        <v>#DIV/0!</v>
      </c>
      <c r="AD30" t="e">
        <f t="shared" si="93"/>
        <v>#DIV/0!</v>
      </c>
      <c r="AE30" t="e">
        <f t="shared" si="94"/>
        <v>#DIV/0!</v>
      </c>
      <c r="AF30" s="1">
        <v>0</v>
      </c>
      <c r="AG30" s="1">
        <v>0.5</v>
      </c>
      <c r="AH30" t="e">
        <f t="shared" si="95"/>
        <v>#DIV/0!</v>
      </c>
      <c r="AI30">
        <f t="shared" si="96"/>
        <v>5.9545395864818671</v>
      </c>
      <c r="AJ30">
        <f t="shared" si="97"/>
        <v>1.7284837291633037</v>
      </c>
      <c r="AK30">
        <f t="shared" si="98"/>
        <v>30.334571838378906</v>
      </c>
      <c r="AL30" s="1">
        <v>2</v>
      </c>
      <c r="AM30">
        <f t="shared" si="99"/>
        <v>4.644859790802002</v>
      </c>
      <c r="AN30" s="1">
        <v>1</v>
      </c>
      <c r="AO30">
        <f t="shared" si="100"/>
        <v>9.2897195816040039</v>
      </c>
      <c r="AP30" s="1">
        <v>28.765146255493164</v>
      </c>
      <c r="AQ30" s="1">
        <v>30.334571838378906</v>
      </c>
      <c r="AR30" s="1">
        <v>28.071569442749023</v>
      </c>
      <c r="AS30" s="1">
        <v>400.00167846679688</v>
      </c>
      <c r="AT30" s="1">
        <v>382.03720092773438</v>
      </c>
      <c r="AU30" s="1">
        <v>22.493171691894531</v>
      </c>
      <c r="AV30" s="1">
        <v>26.356430053710938</v>
      </c>
      <c r="AW30" s="1">
        <v>56.239330291748047</v>
      </c>
      <c r="AX30" s="1">
        <v>65.89794921875</v>
      </c>
      <c r="AY30" s="1">
        <v>300.140380859375</v>
      </c>
      <c r="AZ30" s="1">
        <v>1700.3017578125</v>
      </c>
      <c r="BA30" s="1">
        <v>246.00051879882813</v>
      </c>
      <c r="BB30" s="1">
        <v>99.198951721191406</v>
      </c>
      <c r="BC30" s="1">
        <v>4.2079920768737793</v>
      </c>
      <c r="BD30" s="1">
        <v>-8.286140114068985E-2</v>
      </c>
      <c r="BE30" s="1">
        <v>1</v>
      </c>
      <c r="BF30" s="1">
        <v>-1.355140209197998</v>
      </c>
      <c r="BG30" s="1">
        <v>7.355140209197998</v>
      </c>
      <c r="BH30" s="1">
        <v>1</v>
      </c>
      <c r="BI30" s="1">
        <v>0</v>
      </c>
      <c r="BJ30" s="1">
        <v>0.15999999642372131</v>
      </c>
      <c r="BK30" s="1">
        <v>111115</v>
      </c>
      <c r="BL30">
        <f t="shared" si="101"/>
        <v>1.5007019042968748</v>
      </c>
      <c r="BM30">
        <f t="shared" si="102"/>
        <v>5.9545395864818674E-3</v>
      </c>
      <c r="BN30">
        <f t="shared" si="103"/>
        <v>303.48457183837888</v>
      </c>
      <c r="BO30">
        <f t="shared" si="104"/>
        <v>301.91514625549314</v>
      </c>
      <c r="BP30">
        <f t="shared" si="105"/>
        <v>272.04827516924706</v>
      </c>
      <c r="BQ30">
        <f t="shared" si="106"/>
        <v>-3.710067303941901E-2</v>
      </c>
      <c r="BR30">
        <f t="shared" si="107"/>
        <v>4.3430139616043331</v>
      </c>
      <c r="BS30">
        <f t="shared" si="108"/>
        <v>43.780845323958758</v>
      </c>
      <c r="BT30">
        <f t="shared" si="109"/>
        <v>17.42441527024782</v>
      </c>
      <c r="BU30">
        <f t="shared" si="110"/>
        <v>29.549859046936035</v>
      </c>
      <c r="BV30">
        <f t="shared" si="111"/>
        <v>4.1515260275420154</v>
      </c>
      <c r="BW30">
        <f t="shared" si="112"/>
        <v>0.32975120863484741</v>
      </c>
      <c r="BX30">
        <f t="shared" si="113"/>
        <v>2.6145302324410293</v>
      </c>
      <c r="BY30">
        <f t="shared" si="114"/>
        <v>1.5369957951009861</v>
      </c>
      <c r="BZ30">
        <f t="shared" si="115"/>
        <v>0.20715151701973442</v>
      </c>
      <c r="CA30">
        <f t="shared" si="116"/>
        <v>25.170557674082762</v>
      </c>
      <c r="CB30">
        <f t="shared" si="117"/>
        <v>0.66417129311461531</v>
      </c>
      <c r="CC30">
        <f t="shared" si="118"/>
        <v>60.218466513700733</v>
      </c>
      <c r="CD30">
        <f t="shared" si="119"/>
        <v>378.45000604751704</v>
      </c>
      <c r="CE30">
        <f t="shared" si="120"/>
        <v>3.9277603575689615E-2</v>
      </c>
      <c r="CF30">
        <f t="shared" si="121"/>
        <v>0</v>
      </c>
      <c r="CG30">
        <f t="shared" si="122"/>
        <v>1487.734595080216</v>
      </c>
      <c r="CH30">
        <f t="shared" si="123"/>
        <v>0</v>
      </c>
      <c r="CI30" t="e">
        <f t="shared" si="124"/>
        <v>#DIV/0!</v>
      </c>
      <c r="CJ30" t="e">
        <f t="shared" si="125"/>
        <v>#DIV/0!</v>
      </c>
    </row>
    <row r="31" spans="1:88" x14ac:dyDescent="0.35">
      <c r="A31" t="s">
        <v>182</v>
      </c>
      <c r="B31" s="1">
        <v>29</v>
      </c>
      <c r="C31" s="1" t="s">
        <v>119</v>
      </c>
      <c r="D31" s="1" t="s">
        <v>90</v>
      </c>
      <c r="E31" s="1">
        <v>0</v>
      </c>
      <c r="F31" s="1" t="s">
        <v>91</v>
      </c>
      <c r="G31" s="1" t="s">
        <v>90</v>
      </c>
      <c r="H31" s="1">
        <v>7698.5000183666125</v>
      </c>
      <c r="I31" s="1">
        <v>0</v>
      </c>
      <c r="J31">
        <f t="shared" si="84"/>
        <v>38.761448221615254</v>
      </c>
      <c r="K31">
        <f t="shared" si="85"/>
        <v>0.34556893237109709</v>
      </c>
      <c r="L31">
        <f t="shared" si="86"/>
        <v>470.16846969012653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t="e">
        <f t="shared" si="87"/>
        <v>#DIV/0!</v>
      </c>
      <c r="U31" t="e">
        <f t="shared" si="88"/>
        <v>#DIV/0!</v>
      </c>
      <c r="V31" t="e">
        <f t="shared" si="89"/>
        <v>#DIV/0!</v>
      </c>
      <c r="W31" s="1">
        <v>-1</v>
      </c>
      <c r="X31" s="1">
        <v>0.87</v>
      </c>
      <c r="Y31" s="1">
        <v>0.92</v>
      </c>
      <c r="Z31" s="1">
        <v>9.965367317199707</v>
      </c>
      <c r="AA31">
        <f t="shared" si="90"/>
        <v>0.87498268365859988</v>
      </c>
      <c r="AB31">
        <f t="shared" si="91"/>
        <v>2.67358636038156E-2</v>
      </c>
      <c r="AC31" t="e">
        <f t="shared" si="92"/>
        <v>#DIV/0!</v>
      </c>
      <c r="AD31" t="e">
        <f t="shared" si="93"/>
        <v>#DIV/0!</v>
      </c>
      <c r="AE31" t="e">
        <f t="shared" si="94"/>
        <v>#DIV/0!</v>
      </c>
      <c r="AF31" s="1">
        <v>0</v>
      </c>
      <c r="AG31" s="1">
        <v>0.5</v>
      </c>
      <c r="AH31" t="e">
        <f t="shared" si="95"/>
        <v>#DIV/0!</v>
      </c>
      <c r="AI31">
        <f t="shared" si="96"/>
        <v>5.9135719578795998</v>
      </c>
      <c r="AJ31">
        <f t="shared" si="97"/>
        <v>1.6986800692704849</v>
      </c>
      <c r="AK31">
        <f t="shared" si="98"/>
        <v>30.310720443725586</v>
      </c>
      <c r="AL31" s="1">
        <v>2</v>
      </c>
      <c r="AM31">
        <f t="shared" si="99"/>
        <v>4.644859790802002</v>
      </c>
      <c r="AN31" s="1">
        <v>1</v>
      </c>
      <c r="AO31">
        <f t="shared" si="100"/>
        <v>9.2897195816040039</v>
      </c>
      <c r="AP31" s="1">
        <v>28.77891731262207</v>
      </c>
      <c r="AQ31" s="1">
        <v>30.310720443725586</v>
      </c>
      <c r="AR31" s="1">
        <v>28.071081161499023</v>
      </c>
      <c r="AS31" s="1">
        <v>699.95318603515625</v>
      </c>
      <c r="AT31" s="1">
        <v>671.4791259765625</v>
      </c>
      <c r="AU31" s="1">
        <v>22.763147354125977</v>
      </c>
      <c r="AV31" s="1">
        <v>26.598762512207031</v>
      </c>
      <c r="AW31" s="1">
        <v>56.863811492919922</v>
      </c>
      <c r="AX31" s="1">
        <v>66.446121215820313</v>
      </c>
      <c r="AY31" s="1">
        <v>300.14889526367188</v>
      </c>
      <c r="AZ31" s="1">
        <v>1699.685302734375</v>
      </c>
      <c r="BA31" s="1">
        <v>239.96517944335938</v>
      </c>
      <c r="BB31" s="1">
        <v>99.192665100097656</v>
      </c>
      <c r="BC31" s="1">
        <v>5.0752434730529785</v>
      </c>
      <c r="BD31" s="1">
        <v>-9.0819910168647766E-2</v>
      </c>
      <c r="BE31" s="1">
        <v>1</v>
      </c>
      <c r="BF31" s="1">
        <v>-1.355140209197998</v>
      </c>
      <c r="BG31" s="1">
        <v>7.355140209197998</v>
      </c>
      <c r="BH31" s="1">
        <v>1</v>
      </c>
      <c r="BI31" s="1">
        <v>0</v>
      </c>
      <c r="BJ31" s="1">
        <v>0.15999999642372131</v>
      </c>
      <c r="BK31" s="1">
        <v>111115</v>
      </c>
      <c r="BL31">
        <f t="shared" si="101"/>
        <v>1.5007444763183593</v>
      </c>
      <c r="BM31">
        <f t="shared" si="102"/>
        <v>5.9135719578795997E-3</v>
      </c>
      <c r="BN31">
        <f t="shared" si="103"/>
        <v>303.46072044372556</v>
      </c>
      <c r="BO31">
        <f t="shared" si="104"/>
        <v>301.92891731262205</v>
      </c>
      <c r="BP31">
        <f t="shared" si="105"/>
        <v>271.94964235895168</v>
      </c>
      <c r="BQ31">
        <f t="shared" si="106"/>
        <v>-2.8493745722894061E-2</v>
      </c>
      <c r="BR31">
        <f t="shared" si="107"/>
        <v>4.3370822112208689</v>
      </c>
      <c r="BS31">
        <f t="shared" si="108"/>
        <v>43.723819768772387</v>
      </c>
      <c r="BT31">
        <f t="shared" si="109"/>
        <v>17.125057256565356</v>
      </c>
      <c r="BU31">
        <f t="shared" si="110"/>
        <v>29.544818878173828</v>
      </c>
      <c r="BV31">
        <f t="shared" si="111"/>
        <v>4.1503202971351154</v>
      </c>
      <c r="BW31">
        <f t="shared" si="112"/>
        <v>0.33317512736495791</v>
      </c>
      <c r="BX31">
        <f t="shared" si="113"/>
        <v>2.638402141950384</v>
      </c>
      <c r="BY31">
        <f t="shared" si="114"/>
        <v>1.5119181551847314</v>
      </c>
      <c r="BZ31">
        <f t="shared" si="115"/>
        <v>0.20931358827531668</v>
      </c>
      <c r="CA31">
        <f t="shared" si="116"/>
        <v>46.637263554598142</v>
      </c>
      <c r="CB31">
        <f t="shared" si="117"/>
        <v>0.70019819157645324</v>
      </c>
      <c r="CC31">
        <f t="shared" si="118"/>
        <v>60.862137865751912</v>
      </c>
      <c r="CD31">
        <f t="shared" si="119"/>
        <v>665.84623742276767</v>
      </c>
      <c r="CE31">
        <f t="shared" si="120"/>
        <v>3.5430171005716424E-2</v>
      </c>
      <c r="CF31">
        <f t="shared" si="121"/>
        <v>0</v>
      </c>
      <c r="CG31">
        <f t="shared" si="122"/>
        <v>1487.1952075616032</v>
      </c>
      <c r="CH31">
        <f t="shared" si="123"/>
        <v>0</v>
      </c>
      <c r="CI31" t="e">
        <f t="shared" si="124"/>
        <v>#DIV/0!</v>
      </c>
      <c r="CJ31" t="e">
        <f t="shared" si="125"/>
        <v>#DIV/0!</v>
      </c>
    </row>
    <row r="32" spans="1:88" x14ac:dyDescent="0.35">
      <c r="A32" t="s">
        <v>182</v>
      </c>
      <c r="B32" s="1">
        <v>30</v>
      </c>
      <c r="C32" s="1" t="s">
        <v>120</v>
      </c>
      <c r="D32" s="1" t="s">
        <v>90</v>
      </c>
      <c r="E32" s="1">
        <v>0</v>
      </c>
      <c r="F32" s="1" t="s">
        <v>91</v>
      </c>
      <c r="G32" s="1" t="s">
        <v>90</v>
      </c>
      <c r="H32" s="1">
        <v>7840.5000183666125</v>
      </c>
      <c r="I32" s="1">
        <v>0</v>
      </c>
      <c r="J32">
        <f t="shared" si="84"/>
        <v>45.152784716227934</v>
      </c>
      <c r="K32">
        <f t="shared" si="85"/>
        <v>0.34689752959810571</v>
      </c>
      <c r="L32">
        <f t="shared" si="86"/>
        <v>727.520866038083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t="e">
        <f t="shared" si="87"/>
        <v>#DIV/0!</v>
      </c>
      <c r="U32" t="e">
        <f t="shared" si="88"/>
        <v>#DIV/0!</v>
      </c>
      <c r="V32" t="e">
        <f t="shared" si="89"/>
        <v>#DIV/0!</v>
      </c>
      <c r="W32" s="1">
        <v>-1</v>
      </c>
      <c r="X32" s="1">
        <v>0.87</v>
      </c>
      <c r="Y32" s="1">
        <v>0.92</v>
      </c>
      <c r="Z32" s="1">
        <v>9.965367317199707</v>
      </c>
      <c r="AA32">
        <f t="shared" si="90"/>
        <v>0.87498268365859988</v>
      </c>
      <c r="AB32">
        <f t="shared" si="91"/>
        <v>3.103375525543042E-2</v>
      </c>
      <c r="AC32" t="e">
        <f t="shared" si="92"/>
        <v>#DIV/0!</v>
      </c>
      <c r="AD32" t="e">
        <f t="shared" si="93"/>
        <v>#DIV/0!</v>
      </c>
      <c r="AE32" t="e">
        <f t="shared" si="94"/>
        <v>#DIV/0!</v>
      </c>
      <c r="AF32" s="1">
        <v>0</v>
      </c>
      <c r="AG32" s="1">
        <v>0.5</v>
      </c>
      <c r="AH32" t="e">
        <f t="shared" si="95"/>
        <v>#DIV/0!</v>
      </c>
      <c r="AI32">
        <f t="shared" si="96"/>
        <v>5.8725287887251483</v>
      </c>
      <c r="AJ32">
        <f t="shared" si="97"/>
        <v>1.6801758096329231</v>
      </c>
      <c r="AK32">
        <f t="shared" si="98"/>
        <v>30.36671257019043</v>
      </c>
      <c r="AL32" s="1">
        <v>2</v>
      </c>
      <c r="AM32">
        <f t="shared" si="99"/>
        <v>4.644859790802002</v>
      </c>
      <c r="AN32" s="1">
        <v>1</v>
      </c>
      <c r="AO32">
        <f t="shared" si="100"/>
        <v>9.2897195816040039</v>
      </c>
      <c r="AP32" s="1">
        <v>28.811946868896484</v>
      </c>
      <c r="AQ32" s="1">
        <v>30.36671257019043</v>
      </c>
      <c r="AR32" s="1">
        <v>28.064853668212891</v>
      </c>
      <c r="AS32" s="1">
        <v>999.9755859375</v>
      </c>
      <c r="AT32" s="1">
        <v>966.10870361328125</v>
      </c>
      <c r="AU32" s="1">
        <v>23.119365692138672</v>
      </c>
      <c r="AV32" s="1">
        <v>26.927019119262695</v>
      </c>
      <c r="AW32" s="1">
        <v>57.63897705078125</v>
      </c>
      <c r="AX32" s="1">
        <v>67.133567810058594</v>
      </c>
      <c r="AY32" s="1">
        <v>300.1533203125</v>
      </c>
      <c r="AZ32" s="1">
        <v>1699.6680908203125</v>
      </c>
      <c r="BA32" s="1">
        <v>252.233642578125</v>
      </c>
      <c r="BB32" s="1">
        <v>99.188201904296875</v>
      </c>
      <c r="BC32" s="1">
        <v>5.5283136367797852</v>
      </c>
      <c r="BD32" s="1">
        <v>-0.11375311017036438</v>
      </c>
      <c r="BE32" s="1">
        <v>1</v>
      </c>
      <c r="BF32" s="1">
        <v>-1.355140209197998</v>
      </c>
      <c r="BG32" s="1">
        <v>7.355140209197998</v>
      </c>
      <c r="BH32" s="1">
        <v>1</v>
      </c>
      <c r="BI32" s="1">
        <v>0</v>
      </c>
      <c r="BJ32" s="1">
        <v>0.15999999642372131</v>
      </c>
      <c r="BK32" s="1">
        <v>111115</v>
      </c>
      <c r="BL32">
        <f t="shared" si="101"/>
        <v>1.5007666015624999</v>
      </c>
      <c r="BM32">
        <f t="shared" si="102"/>
        <v>5.8725287887251487E-3</v>
      </c>
      <c r="BN32">
        <f t="shared" si="103"/>
        <v>303.51671257019041</v>
      </c>
      <c r="BO32">
        <f t="shared" si="104"/>
        <v>301.96194686889646</v>
      </c>
      <c r="BP32">
        <f t="shared" si="105"/>
        <v>271.94688845276323</v>
      </c>
      <c r="BQ32">
        <f t="shared" si="106"/>
        <v>-2.2413846986557601E-2</v>
      </c>
      <c r="BR32">
        <f t="shared" si="107"/>
        <v>4.3510184187152134</v>
      </c>
      <c r="BS32">
        <f t="shared" si="108"/>
        <v>43.866289893160427</v>
      </c>
      <c r="BT32">
        <f t="shared" si="109"/>
        <v>16.939270773897732</v>
      </c>
      <c r="BU32">
        <f t="shared" si="110"/>
        <v>29.589329719543457</v>
      </c>
      <c r="BV32">
        <f t="shared" si="111"/>
        <v>4.1609789316428882</v>
      </c>
      <c r="BW32">
        <f t="shared" si="112"/>
        <v>0.33440996319875366</v>
      </c>
      <c r="BX32">
        <f t="shared" si="113"/>
        <v>2.6708426090822903</v>
      </c>
      <c r="BY32">
        <f t="shared" si="114"/>
        <v>1.4901363225605979</v>
      </c>
      <c r="BZ32">
        <f t="shared" si="115"/>
        <v>0.21009339549018788</v>
      </c>
      <c r="CA32">
        <f t="shared" si="116"/>
        <v>72.161486550174288</v>
      </c>
      <c r="CB32">
        <f t="shared" si="117"/>
        <v>0.75304245093448474</v>
      </c>
      <c r="CC32">
        <f t="shared" si="118"/>
        <v>61.408377042374454</v>
      </c>
      <c r="CD32">
        <f t="shared" si="119"/>
        <v>959.54701369019506</v>
      </c>
      <c r="CE32">
        <f t="shared" si="120"/>
        <v>2.8896543773336329E-2</v>
      </c>
      <c r="CF32">
        <f t="shared" si="121"/>
        <v>0</v>
      </c>
      <c r="CG32">
        <f t="shared" si="122"/>
        <v>1487.1801474348458</v>
      </c>
      <c r="CH32">
        <f t="shared" si="123"/>
        <v>0</v>
      </c>
      <c r="CI32" t="e">
        <f t="shared" si="124"/>
        <v>#DIV/0!</v>
      </c>
      <c r="CJ32" t="e">
        <f t="shared" si="125"/>
        <v>#DIV/0!</v>
      </c>
    </row>
    <row r="33" spans="1:88" x14ac:dyDescent="0.35">
      <c r="A33" t="s">
        <v>182</v>
      </c>
      <c r="B33" s="1">
        <v>31</v>
      </c>
      <c r="C33" s="1" t="s">
        <v>121</v>
      </c>
      <c r="D33" s="1" t="s">
        <v>90</v>
      </c>
      <c r="E33" s="1">
        <v>0</v>
      </c>
      <c r="F33" s="1" t="s">
        <v>91</v>
      </c>
      <c r="G33" s="1" t="s">
        <v>90</v>
      </c>
      <c r="H33" s="1">
        <v>7994.5000183666125</v>
      </c>
      <c r="I33" s="1">
        <v>0</v>
      </c>
      <c r="J33">
        <f t="shared" si="84"/>
        <v>47.788444368456908</v>
      </c>
      <c r="K33">
        <f t="shared" si="85"/>
        <v>0.34115540348716494</v>
      </c>
      <c r="L33">
        <f t="shared" si="86"/>
        <v>1000.9564387384296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t="e">
        <f t="shared" si="87"/>
        <v>#DIV/0!</v>
      </c>
      <c r="U33" t="e">
        <f t="shared" si="88"/>
        <v>#DIV/0!</v>
      </c>
      <c r="V33" t="e">
        <f t="shared" si="89"/>
        <v>#DIV/0!</v>
      </c>
      <c r="W33" s="1">
        <v>-1</v>
      </c>
      <c r="X33" s="1">
        <v>0.87</v>
      </c>
      <c r="Y33" s="1">
        <v>0.92</v>
      </c>
      <c r="Z33" s="1">
        <v>9.965367317199707</v>
      </c>
      <c r="AA33">
        <f t="shared" si="90"/>
        <v>0.87498268365859988</v>
      </c>
      <c r="AB33">
        <f t="shared" si="91"/>
        <v>3.2804559416488105E-2</v>
      </c>
      <c r="AC33" t="e">
        <f t="shared" si="92"/>
        <v>#DIV/0!</v>
      </c>
      <c r="AD33" t="e">
        <f t="shared" si="93"/>
        <v>#DIV/0!</v>
      </c>
      <c r="AE33" t="e">
        <f t="shared" si="94"/>
        <v>#DIV/0!</v>
      </c>
      <c r="AF33" s="1">
        <v>0</v>
      </c>
      <c r="AG33" s="1">
        <v>0.5</v>
      </c>
      <c r="AH33" t="e">
        <f t="shared" si="95"/>
        <v>#DIV/0!</v>
      </c>
      <c r="AI33">
        <f t="shared" si="96"/>
        <v>5.7189430444074434</v>
      </c>
      <c r="AJ33">
        <f t="shared" si="97"/>
        <v>1.6622847734771846</v>
      </c>
      <c r="AK33">
        <f t="shared" si="98"/>
        <v>30.443675994873047</v>
      </c>
      <c r="AL33" s="1">
        <v>2</v>
      </c>
      <c r="AM33">
        <f t="shared" si="99"/>
        <v>4.644859790802002</v>
      </c>
      <c r="AN33" s="1">
        <v>1</v>
      </c>
      <c r="AO33">
        <f t="shared" si="100"/>
        <v>9.2897195816040039</v>
      </c>
      <c r="AP33" s="1">
        <v>28.825231552124023</v>
      </c>
      <c r="AQ33" s="1">
        <v>30.443675994873047</v>
      </c>
      <c r="AR33" s="1">
        <v>28.067955017089844</v>
      </c>
      <c r="AS33" s="1">
        <v>1300.1083984375</v>
      </c>
      <c r="AT33" s="1">
        <v>1263.4515380859375</v>
      </c>
      <c r="AU33" s="1">
        <v>23.594692230224609</v>
      </c>
      <c r="AV33" s="1">
        <v>27.301292419433594</v>
      </c>
      <c r="AW33" s="1">
        <v>58.779647827148438</v>
      </c>
      <c r="AX33" s="1">
        <v>68.014854431152344</v>
      </c>
      <c r="AY33" s="1">
        <v>300.15692138671875</v>
      </c>
      <c r="AZ33" s="1">
        <v>1699.7431640625</v>
      </c>
      <c r="BA33" s="1">
        <v>241.28237915039063</v>
      </c>
      <c r="BB33" s="1">
        <v>99.187728881835938</v>
      </c>
      <c r="BC33" s="1">
        <v>5.4580254554748535</v>
      </c>
      <c r="BD33" s="1">
        <v>-0.12620961666107178</v>
      </c>
      <c r="BE33" s="1">
        <v>1</v>
      </c>
      <c r="BF33" s="1">
        <v>-1.355140209197998</v>
      </c>
      <c r="BG33" s="1">
        <v>7.355140209197998</v>
      </c>
      <c r="BH33" s="1">
        <v>1</v>
      </c>
      <c r="BI33" s="1">
        <v>0</v>
      </c>
      <c r="BJ33" s="1">
        <v>0.15999999642372131</v>
      </c>
      <c r="BK33" s="1">
        <v>111115</v>
      </c>
      <c r="BL33">
        <f t="shared" si="101"/>
        <v>1.5007846069335937</v>
      </c>
      <c r="BM33">
        <f t="shared" si="102"/>
        <v>5.7189430444074436E-3</v>
      </c>
      <c r="BN33">
        <f t="shared" si="103"/>
        <v>303.59367599487302</v>
      </c>
      <c r="BO33">
        <f t="shared" si="104"/>
        <v>301.975231552124</v>
      </c>
      <c r="BP33">
        <f t="shared" si="105"/>
        <v>271.95890017124475</v>
      </c>
      <c r="BQ33">
        <f t="shared" si="106"/>
        <v>1.5702624556743114E-3</v>
      </c>
      <c r="BR33">
        <f t="shared" si="107"/>
        <v>4.3702379640996867</v>
      </c>
      <c r="BS33">
        <f t="shared" si="108"/>
        <v>44.060268476416347</v>
      </c>
      <c r="BT33">
        <f t="shared" si="109"/>
        <v>16.758976056982753</v>
      </c>
      <c r="BU33">
        <f t="shared" si="110"/>
        <v>29.634453773498535</v>
      </c>
      <c r="BV33">
        <f t="shared" si="111"/>
        <v>4.1718087553927186</v>
      </c>
      <c r="BW33">
        <f t="shared" si="112"/>
        <v>0.32907062307950102</v>
      </c>
      <c r="BX33">
        <f t="shared" si="113"/>
        <v>2.7079531906225021</v>
      </c>
      <c r="BY33">
        <f t="shared" si="114"/>
        <v>1.4638555647702165</v>
      </c>
      <c r="BZ33">
        <f t="shared" si="115"/>
        <v>0.20672178119790227</v>
      </c>
      <c r="CA33">
        <f t="shared" si="116"/>
        <v>99.282595868115379</v>
      </c>
      <c r="CB33">
        <f t="shared" si="117"/>
        <v>0.79223967723750277</v>
      </c>
      <c r="CC33">
        <f t="shared" si="118"/>
        <v>61.953353975713789</v>
      </c>
      <c r="CD33">
        <f t="shared" si="119"/>
        <v>1256.5068290093393</v>
      </c>
      <c r="CE33">
        <f t="shared" si="120"/>
        <v>2.3562581130115855E-2</v>
      </c>
      <c r="CF33">
        <f t="shared" si="121"/>
        <v>0</v>
      </c>
      <c r="CG33">
        <f t="shared" si="122"/>
        <v>1487.2458352217661</v>
      </c>
      <c r="CH33">
        <f t="shared" si="123"/>
        <v>0</v>
      </c>
      <c r="CI33" t="e">
        <f t="shared" si="124"/>
        <v>#DIV/0!</v>
      </c>
      <c r="CJ33" t="e">
        <f t="shared" si="125"/>
        <v>#DIV/0!</v>
      </c>
    </row>
    <row r="34" spans="1:88" x14ac:dyDescent="0.35">
      <c r="A34" t="s">
        <v>182</v>
      </c>
      <c r="B34" s="1">
        <v>32</v>
      </c>
      <c r="C34" s="1" t="s">
        <v>122</v>
      </c>
      <c r="D34" s="1" t="s">
        <v>90</v>
      </c>
      <c r="E34" s="1">
        <v>0</v>
      </c>
      <c r="F34" s="1" t="s">
        <v>91</v>
      </c>
      <c r="G34" s="1" t="s">
        <v>90</v>
      </c>
      <c r="H34" s="1">
        <v>8169.5000183666125</v>
      </c>
      <c r="I34" s="1">
        <v>0</v>
      </c>
      <c r="J34">
        <f t="shared" si="84"/>
        <v>48.890396662999045</v>
      </c>
      <c r="K34">
        <f t="shared" si="85"/>
        <v>0.32932569302457337</v>
      </c>
      <c r="L34">
        <f t="shared" si="86"/>
        <v>1374.6279258284978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t="e">
        <f t="shared" si="87"/>
        <v>#DIV/0!</v>
      </c>
      <c r="U34" t="e">
        <f t="shared" si="88"/>
        <v>#DIV/0!</v>
      </c>
      <c r="V34" t="e">
        <f t="shared" si="89"/>
        <v>#DIV/0!</v>
      </c>
      <c r="W34" s="1">
        <v>-1</v>
      </c>
      <c r="X34" s="1">
        <v>0.87</v>
      </c>
      <c r="Y34" s="1">
        <v>0.92</v>
      </c>
      <c r="Z34" s="1">
        <v>9.965367317199707</v>
      </c>
      <c r="AA34">
        <f t="shared" si="90"/>
        <v>0.87498268365859988</v>
      </c>
      <c r="AB34">
        <f t="shared" si="91"/>
        <v>3.3521148393464005E-2</v>
      </c>
      <c r="AC34" t="e">
        <f t="shared" si="92"/>
        <v>#DIV/0!</v>
      </c>
      <c r="AD34" t="e">
        <f t="shared" si="93"/>
        <v>#DIV/0!</v>
      </c>
      <c r="AE34" t="e">
        <f t="shared" si="94"/>
        <v>#DIV/0!</v>
      </c>
      <c r="AF34" s="1">
        <v>0</v>
      </c>
      <c r="AG34" s="1">
        <v>0.5</v>
      </c>
      <c r="AH34" t="e">
        <f t="shared" si="95"/>
        <v>#DIV/0!</v>
      </c>
      <c r="AI34">
        <f t="shared" si="96"/>
        <v>5.5302893826322324</v>
      </c>
      <c r="AJ34">
        <f t="shared" si="97"/>
        <v>1.6630732969451416</v>
      </c>
      <c r="AK34">
        <f t="shared" si="98"/>
        <v>30.478399276733398</v>
      </c>
      <c r="AL34" s="1">
        <v>2</v>
      </c>
      <c r="AM34">
        <f t="shared" si="99"/>
        <v>4.644859790802002</v>
      </c>
      <c r="AN34" s="1">
        <v>1</v>
      </c>
      <c r="AO34">
        <f t="shared" si="100"/>
        <v>9.2897195816040039</v>
      </c>
      <c r="AP34" s="1">
        <v>28.791389465332031</v>
      </c>
      <c r="AQ34" s="1">
        <v>30.478399276733398</v>
      </c>
      <c r="AR34" s="1">
        <v>28.061668395996094</v>
      </c>
      <c r="AS34" s="1">
        <v>1700.0916748046875</v>
      </c>
      <c r="AT34" s="1">
        <v>1661.392333984375</v>
      </c>
      <c r="AU34" s="1">
        <v>23.795770645141602</v>
      </c>
      <c r="AV34" s="1">
        <v>27.379871368408203</v>
      </c>
      <c r="AW34" s="1">
        <v>59.402626037597656</v>
      </c>
      <c r="AX34" s="1">
        <v>68.350364685058594</v>
      </c>
      <c r="AY34" s="1">
        <v>300.15176391601563</v>
      </c>
      <c r="AZ34" s="1">
        <v>1700.9776611328125</v>
      </c>
      <c r="BA34" s="1">
        <v>246.97947692871094</v>
      </c>
      <c r="BB34" s="1">
        <v>99.191848754882813</v>
      </c>
      <c r="BC34" s="1">
        <v>4.8692069053649902</v>
      </c>
      <c r="BD34" s="1">
        <v>-0.1348651647567749</v>
      </c>
      <c r="BE34" s="1">
        <v>1</v>
      </c>
      <c r="BF34" s="1">
        <v>-1.355140209197998</v>
      </c>
      <c r="BG34" s="1">
        <v>7.355140209197998</v>
      </c>
      <c r="BH34" s="1">
        <v>1</v>
      </c>
      <c r="BI34" s="1">
        <v>0</v>
      </c>
      <c r="BJ34" s="1">
        <v>0.15999999642372131</v>
      </c>
      <c r="BK34" s="1">
        <v>111115</v>
      </c>
      <c r="BL34">
        <f t="shared" si="101"/>
        <v>1.5007588195800778</v>
      </c>
      <c r="BM34">
        <f t="shared" si="102"/>
        <v>5.5302893826322322E-3</v>
      </c>
      <c r="BN34">
        <f t="shared" si="103"/>
        <v>303.62839927673338</v>
      </c>
      <c r="BO34">
        <f t="shared" si="104"/>
        <v>301.94138946533201</v>
      </c>
      <c r="BP34">
        <f t="shared" si="105"/>
        <v>272.15641969807984</v>
      </c>
      <c r="BQ34">
        <f t="shared" si="106"/>
        <v>3.2258553106565301E-2</v>
      </c>
      <c r="BR34">
        <f t="shared" si="107"/>
        <v>4.3789333566484343</v>
      </c>
      <c r="BS34">
        <f t="shared" si="108"/>
        <v>44.146100830012784</v>
      </c>
      <c r="BT34">
        <f t="shared" si="109"/>
        <v>16.766229461604581</v>
      </c>
      <c r="BU34">
        <f t="shared" si="110"/>
        <v>29.634894371032715</v>
      </c>
      <c r="BV34">
        <f t="shared" si="111"/>
        <v>4.1719146203029203</v>
      </c>
      <c r="BW34">
        <f t="shared" si="112"/>
        <v>0.31805062268342632</v>
      </c>
      <c r="BX34">
        <f t="shared" si="113"/>
        <v>2.7158600597032927</v>
      </c>
      <c r="BY34">
        <f t="shared" si="114"/>
        <v>1.4560545605996276</v>
      </c>
      <c r="BZ34">
        <f t="shared" si="115"/>
        <v>0.19976479067098862</v>
      </c>
      <c r="CA34">
        <f t="shared" si="116"/>
        <v>136.35188531301864</v>
      </c>
      <c r="CB34">
        <f t="shared" si="117"/>
        <v>0.82739512980166785</v>
      </c>
      <c r="CC34">
        <f t="shared" si="118"/>
        <v>61.960929883028349</v>
      </c>
      <c r="CD34">
        <f t="shared" si="119"/>
        <v>1654.2874870710464</v>
      </c>
      <c r="CE34">
        <f t="shared" si="120"/>
        <v>1.8311777507021839E-2</v>
      </c>
      <c r="CF34">
        <f t="shared" si="121"/>
        <v>0</v>
      </c>
      <c r="CG34">
        <f t="shared" si="122"/>
        <v>1488.3259987813167</v>
      </c>
      <c r="CH34">
        <f t="shared" si="123"/>
        <v>0</v>
      </c>
      <c r="CI34" t="e">
        <f t="shared" si="124"/>
        <v>#DIV/0!</v>
      </c>
      <c r="CJ34" t="e">
        <f t="shared" si="125"/>
        <v>#DIV/0!</v>
      </c>
    </row>
    <row r="35" spans="1:88" x14ac:dyDescent="0.35">
      <c r="A35" t="s">
        <v>182</v>
      </c>
      <c r="B35" s="1">
        <v>33</v>
      </c>
      <c r="C35" s="1" t="s">
        <v>123</v>
      </c>
      <c r="D35" s="1" t="s">
        <v>90</v>
      </c>
      <c r="E35" s="1">
        <v>0</v>
      </c>
      <c r="F35" s="1" t="s">
        <v>91</v>
      </c>
      <c r="G35" s="1" t="s">
        <v>90</v>
      </c>
      <c r="H35" s="1">
        <v>8364.5000183666125</v>
      </c>
      <c r="I35" s="1">
        <v>0</v>
      </c>
      <c r="J35">
        <f t="shared" si="84"/>
        <v>49.018832904526782</v>
      </c>
      <c r="K35">
        <f t="shared" si="85"/>
        <v>0.29554431189806391</v>
      </c>
      <c r="L35">
        <f t="shared" si="86"/>
        <v>1637.1267948685995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t="e">
        <f t="shared" si="87"/>
        <v>#DIV/0!</v>
      </c>
      <c r="U35" t="e">
        <f t="shared" si="88"/>
        <v>#DIV/0!</v>
      </c>
      <c r="V35" t="e">
        <f t="shared" si="89"/>
        <v>#DIV/0!</v>
      </c>
      <c r="W35" s="1">
        <v>-1</v>
      </c>
      <c r="X35" s="1">
        <v>0.87</v>
      </c>
      <c r="Y35" s="1">
        <v>0.92</v>
      </c>
      <c r="Z35" s="1">
        <v>9.965367317199707</v>
      </c>
      <c r="AA35">
        <f t="shared" si="90"/>
        <v>0.87498268365859988</v>
      </c>
      <c r="AB35">
        <f t="shared" si="91"/>
        <v>3.3590656562354979E-2</v>
      </c>
      <c r="AC35" t="e">
        <f t="shared" si="92"/>
        <v>#DIV/0!</v>
      </c>
      <c r="AD35" t="e">
        <f t="shared" si="93"/>
        <v>#DIV/0!</v>
      </c>
      <c r="AE35" t="e">
        <f t="shared" si="94"/>
        <v>#DIV/0!</v>
      </c>
      <c r="AF35" s="1">
        <v>0</v>
      </c>
      <c r="AG35" s="1">
        <v>0.5</v>
      </c>
      <c r="AH35" t="e">
        <f t="shared" si="95"/>
        <v>#DIV/0!</v>
      </c>
      <c r="AI35">
        <f t="shared" si="96"/>
        <v>5.1040297176961591</v>
      </c>
      <c r="AJ35">
        <f t="shared" si="97"/>
        <v>1.7045207255634351</v>
      </c>
      <c r="AK35">
        <f t="shared" si="98"/>
        <v>30.541830062866211</v>
      </c>
      <c r="AL35" s="1">
        <v>2</v>
      </c>
      <c r="AM35">
        <f t="shared" si="99"/>
        <v>4.644859790802002</v>
      </c>
      <c r="AN35" s="1">
        <v>1</v>
      </c>
      <c r="AO35">
        <f t="shared" si="100"/>
        <v>9.2897195816040039</v>
      </c>
      <c r="AP35" s="1">
        <v>28.758293151855469</v>
      </c>
      <c r="AQ35" s="1">
        <v>30.541830062866211</v>
      </c>
      <c r="AR35" s="1">
        <v>28.065147399902344</v>
      </c>
      <c r="AS35" s="1">
        <v>2000.123779296875</v>
      </c>
      <c r="AT35" s="1">
        <v>1960.7938232421875</v>
      </c>
      <c r="AU35" s="1">
        <v>23.81220817565918</v>
      </c>
      <c r="AV35" s="1">
        <v>27.120824813842773</v>
      </c>
      <c r="AW35" s="1">
        <v>59.560722351074219</v>
      </c>
      <c r="AX35" s="1">
        <v>67.838088989257813</v>
      </c>
      <c r="AY35" s="1">
        <v>300.16195678710938</v>
      </c>
      <c r="AZ35" s="1">
        <v>1701.8277587890625</v>
      </c>
      <c r="BA35" s="1">
        <v>197.63717651367188</v>
      </c>
      <c r="BB35" s="1">
        <v>99.198158264160156</v>
      </c>
      <c r="BC35" s="1">
        <v>4.0022878646850586</v>
      </c>
      <c r="BD35" s="1">
        <v>-0.12476079165935516</v>
      </c>
      <c r="BE35" s="1">
        <v>1</v>
      </c>
      <c r="BF35" s="1">
        <v>-1.355140209197998</v>
      </c>
      <c r="BG35" s="1">
        <v>7.355140209197998</v>
      </c>
      <c r="BH35" s="1">
        <v>1</v>
      </c>
      <c r="BI35" s="1">
        <v>0</v>
      </c>
      <c r="BJ35" s="1">
        <v>0.15999999642372131</v>
      </c>
      <c r="BK35" s="1">
        <v>111115</v>
      </c>
      <c r="BL35">
        <f t="shared" si="101"/>
        <v>1.5008097839355468</v>
      </c>
      <c r="BM35">
        <f t="shared" si="102"/>
        <v>5.104029717696159E-3</v>
      </c>
      <c r="BN35">
        <f t="shared" si="103"/>
        <v>303.69183006286619</v>
      </c>
      <c r="BO35">
        <f t="shared" si="104"/>
        <v>301.90829315185545</v>
      </c>
      <c r="BP35">
        <f t="shared" si="105"/>
        <v>272.29243532003966</v>
      </c>
      <c r="BQ35">
        <f t="shared" si="106"/>
        <v>0.10313114499724295</v>
      </c>
      <c r="BR35">
        <f t="shared" si="107"/>
        <v>4.3948565977015726</v>
      </c>
      <c r="BS35">
        <f t="shared" si="108"/>
        <v>44.303812435693317</v>
      </c>
      <c r="BT35">
        <f t="shared" si="109"/>
        <v>17.182987621850543</v>
      </c>
      <c r="BU35">
        <f t="shared" si="110"/>
        <v>29.65006160736084</v>
      </c>
      <c r="BV35">
        <f t="shared" si="111"/>
        <v>4.175560367731844</v>
      </c>
      <c r="BW35">
        <f t="shared" si="112"/>
        <v>0.28643173646291986</v>
      </c>
      <c r="BX35">
        <f t="shared" si="113"/>
        <v>2.6903358721381374</v>
      </c>
      <c r="BY35">
        <f t="shared" si="114"/>
        <v>1.4852244955937066</v>
      </c>
      <c r="BZ35">
        <f t="shared" si="115"/>
        <v>0.17981683236428994</v>
      </c>
      <c r="CA35">
        <f t="shared" si="116"/>
        <v>162.39996289587259</v>
      </c>
      <c r="CB35">
        <f t="shared" si="117"/>
        <v>0.83493061609180197</v>
      </c>
      <c r="CC35">
        <f t="shared" si="118"/>
        <v>61.019312962144603</v>
      </c>
      <c r="CD35">
        <f t="shared" si="119"/>
        <v>1953.6703117260643</v>
      </c>
      <c r="CE35">
        <f t="shared" si="120"/>
        <v>1.5310134407466961E-2</v>
      </c>
      <c r="CF35">
        <f t="shared" si="121"/>
        <v>0</v>
      </c>
      <c r="CG35">
        <f t="shared" si="122"/>
        <v>1489.0698195099542</v>
      </c>
      <c r="CH35">
        <f t="shared" si="123"/>
        <v>0</v>
      </c>
      <c r="CI35" t="e">
        <f t="shared" si="124"/>
        <v>#DIV/0!</v>
      </c>
      <c r="CJ35" t="e">
        <f t="shared" si="125"/>
        <v>#DIV/0!</v>
      </c>
    </row>
    <row r="36" spans="1:88" x14ac:dyDescent="0.35">
      <c r="A36" t="s">
        <v>183</v>
      </c>
      <c r="B36" s="1">
        <v>34</v>
      </c>
      <c r="C36" s="1" t="s">
        <v>124</v>
      </c>
      <c r="D36" s="1" t="s">
        <v>90</v>
      </c>
      <c r="E36" s="1">
        <v>0</v>
      </c>
      <c r="F36" s="1" t="s">
        <v>91</v>
      </c>
      <c r="G36" s="1" t="s">
        <v>90</v>
      </c>
      <c r="H36" s="1">
        <v>10540.500018366612</v>
      </c>
      <c r="I36" s="1">
        <v>0</v>
      </c>
      <c r="J36">
        <f t="shared" ref="J36:J46" si="126">(AS36-AT36*(1000-AU36)/(1000-AV36))*BL36</f>
        <v>23.642518778924945</v>
      </c>
      <c r="K36">
        <f t="shared" ref="K36:K46" si="127">IF(BW36&lt;&gt;0,1/(1/BW36-1/AO36),0)</f>
        <v>0.63376382550311172</v>
      </c>
      <c r="L36">
        <f t="shared" ref="L36:L46" si="128">((BZ36-BM36/2)*AT36-J36)/(BZ36+BM36/2)</f>
        <v>313.26368558318939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t="e">
        <f t="shared" ref="T36:T46" si="129">CF36/P36</f>
        <v>#DIV/0!</v>
      </c>
      <c r="U36" t="e">
        <f t="shared" ref="U36:U46" si="130">CH36/R36</f>
        <v>#DIV/0!</v>
      </c>
      <c r="V36" t="e">
        <f t="shared" ref="V36:V46" si="131">(R36-S36)/R36</f>
        <v>#DIV/0!</v>
      </c>
      <c r="W36" s="1">
        <v>-1</v>
      </c>
      <c r="X36" s="1">
        <v>0.87</v>
      </c>
      <c r="Y36" s="1">
        <v>0.92</v>
      </c>
      <c r="Z36" s="1">
        <v>9.9416065216064453</v>
      </c>
      <c r="AA36">
        <f t="shared" ref="AA36:AA46" si="132">(Z36*Y36+(100-Z36)*X36)/100</f>
        <v>0.87497080326080323</v>
      </c>
      <c r="AB36">
        <f t="shared" ref="AB36:AB46" si="133">(J36-W36)/CG36</f>
        <v>1.6568446262200547E-2</v>
      </c>
      <c r="AC36" t="e">
        <f t="shared" ref="AC36:AC46" si="134">(R36-S36)/(R36-Q36)</f>
        <v>#DIV/0!</v>
      </c>
      <c r="AD36" t="e">
        <f t="shared" ref="AD36:AD46" si="135">(P36-R36)/(P36-Q36)</f>
        <v>#DIV/0!</v>
      </c>
      <c r="AE36" t="e">
        <f t="shared" ref="AE36:AE46" si="136">(P36-R36)/R36</f>
        <v>#DIV/0!</v>
      </c>
      <c r="AF36" s="1">
        <v>0</v>
      </c>
      <c r="AG36" s="1">
        <v>0.5</v>
      </c>
      <c r="AH36" t="e">
        <f t="shared" ref="AH36:AH46" si="137">V36*AG36*AA36*AF36</f>
        <v>#DIV/0!</v>
      </c>
      <c r="AI36">
        <f t="shared" ref="AI36:AI46" si="138">BM36*1000</f>
        <v>6.5987485105270371</v>
      </c>
      <c r="AJ36">
        <f t="shared" ref="AJ36:AJ46" si="139">(BR36-BX36)</f>
        <v>1.0662710233917974</v>
      </c>
      <c r="AK36">
        <f t="shared" ref="AK36:AK46" si="140">(AQ36+BQ36*I36)</f>
        <v>28.153335571289063</v>
      </c>
      <c r="AL36" s="1">
        <v>2</v>
      </c>
      <c r="AM36">
        <f t="shared" ref="AM36:AM46" si="141">(AL36*BF36+BG36)</f>
        <v>4.644859790802002</v>
      </c>
      <c r="AN36" s="1">
        <v>1</v>
      </c>
      <c r="AO36">
        <f t="shared" ref="AO36:AO46" si="142">AM36*(AN36+1)*(AN36+1)/(AN36*AN36+1)</f>
        <v>9.2897195816040039</v>
      </c>
      <c r="AP36" s="1">
        <v>28.443620681762695</v>
      </c>
      <c r="AQ36" s="1">
        <v>28.153335571289063</v>
      </c>
      <c r="AR36" s="1">
        <v>28.073951721191406</v>
      </c>
      <c r="AS36" s="1">
        <v>400.01010131835938</v>
      </c>
      <c r="AT36" s="1">
        <v>382.5728759765625</v>
      </c>
      <c r="AU36" s="1">
        <v>23.584527969360352</v>
      </c>
      <c r="AV36" s="1">
        <v>27.859308242797852</v>
      </c>
      <c r="AW36" s="1">
        <v>60.057029724121094</v>
      </c>
      <c r="AX36" s="1">
        <v>70.943565368652344</v>
      </c>
      <c r="AY36" s="1">
        <v>300.12826538085938</v>
      </c>
      <c r="AZ36" s="1">
        <v>1699.8466796875</v>
      </c>
      <c r="BA36" s="1">
        <v>148.85772705078125</v>
      </c>
      <c r="BB36" s="1">
        <v>99.163375854492188</v>
      </c>
      <c r="BC36" s="1">
        <v>3.4408392906188965</v>
      </c>
      <c r="BD36" s="1">
        <v>-7.8484505414962769E-2</v>
      </c>
      <c r="BE36" s="1">
        <v>1</v>
      </c>
      <c r="BF36" s="1">
        <v>-1.355140209197998</v>
      </c>
      <c r="BG36" s="1">
        <v>7.355140209197998</v>
      </c>
      <c r="BH36" s="1">
        <v>1</v>
      </c>
      <c r="BI36" s="1">
        <v>0</v>
      </c>
      <c r="BJ36" s="1">
        <v>0.15999999642372131</v>
      </c>
      <c r="BK36" s="1">
        <v>111115</v>
      </c>
      <c r="BL36">
        <f t="shared" ref="BL36:BL46" si="143">AY36*0.000001/(AL36*0.0001)</f>
        <v>1.5006413269042966</v>
      </c>
      <c r="BM36">
        <f t="shared" ref="BM36:BM46" si="144">(AV36-AU36)/(1000-AV36)*BL36</f>
        <v>6.5987485105270371E-3</v>
      </c>
      <c r="BN36">
        <f t="shared" ref="BN36:BN46" si="145">(AQ36+273.15)</f>
        <v>301.30333557128904</v>
      </c>
      <c r="BO36">
        <f t="shared" ref="BO36:BO46" si="146">(AP36+273.15)</f>
        <v>301.59362068176267</v>
      </c>
      <c r="BP36">
        <f t="shared" ref="BP36:BP46" si="147">(AZ36*BH36+BA36*BI36)*BJ36</f>
        <v>271.97546267087455</v>
      </c>
      <c r="BQ36">
        <f t="shared" ref="BQ36:BQ46" si="148">((BP36+0.00000010773*(BO36^4-BN36^4))-BM36*44100)/(AM36*51.4+0.00000043092*BN36^3)</f>
        <v>-6.2278308079201303E-2</v>
      </c>
      <c r="BR36">
        <f t="shared" ref="BR36:BR46" si="149">0.61365*EXP(17.502*AK36/(240.97+AK36))</f>
        <v>3.828894077718513</v>
      </c>
      <c r="BS36">
        <f t="shared" ref="BS36:BS46" si="150">BR36*1000/BB36</f>
        <v>38.611977907416723</v>
      </c>
      <c r="BT36">
        <f t="shared" ref="BT36:BT46" si="151">(BS36-AV36)</f>
        <v>10.752669664618871</v>
      </c>
      <c r="BU36">
        <f t="shared" ref="BU36:BU46" si="152">IF(I36,AQ36,(AP36+AQ36)/2)</f>
        <v>28.298478126525879</v>
      </c>
      <c r="BV36">
        <f t="shared" ref="BV36:BV46" si="153">0.61365*EXP(17.502*BU36/(240.97+BU36))</f>
        <v>3.8613741854308183</v>
      </c>
      <c r="BW36">
        <f t="shared" ref="BW36:BW46" si="154">IF(BT36&lt;&gt;0,(1000-(BS36+AV36)/2)/BT36*BM36,0)</f>
        <v>0.59328846316928896</v>
      </c>
      <c r="BX36">
        <f t="shared" ref="BX36:BX46" si="155">AV36*BB36/1000</f>
        <v>2.7626230543267156</v>
      </c>
      <c r="BY36">
        <f t="shared" ref="BY36:BY46" si="156">(BV36-BX36)</f>
        <v>1.0987511311041027</v>
      </c>
      <c r="BZ36">
        <f t="shared" ref="BZ36:BZ46" si="157">1/(1.6/K36+1.37/AO36)</f>
        <v>0.37424104752616338</v>
      </c>
      <c r="CA36">
        <f t="shared" ref="CA36:CA46" si="158">L36*BB36*0.001</f>
        <v>31.064284595049273</v>
      </c>
      <c r="CB36">
        <f t="shared" ref="CB36:CB46" si="159">L36/AT36</f>
        <v>0.81883401896579</v>
      </c>
      <c r="CC36">
        <f t="shared" ref="CC36:CC46" si="160">(1-BM36*BB36/BR36/K36)*100</f>
        <v>73.034276229681467</v>
      </c>
      <c r="CD36">
        <f t="shared" ref="CD36:CD46" si="161">(AT36-J36/(AO36/1.35))</f>
        <v>379.13709946348524</v>
      </c>
      <c r="CE36">
        <f t="shared" ref="CE36:CE46" si="162">J36*CC36/100/CD36</f>
        <v>4.5543267849780453E-2</v>
      </c>
      <c r="CF36">
        <f t="shared" ref="CF36:CF46" si="163">(P36-O36)</f>
        <v>0</v>
      </c>
      <c r="CG36">
        <f t="shared" ref="CG36:CG46" si="164">AZ36*AA36</f>
        <v>1487.3162147463811</v>
      </c>
      <c r="CH36">
        <f t="shared" ref="CH36:CH46" si="165">(R36-Q36)</f>
        <v>0</v>
      </c>
      <c r="CI36" t="e">
        <f t="shared" ref="CI36:CI46" si="166">(R36-S36)/(R36-O36)</f>
        <v>#DIV/0!</v>
      </c>
      <c r="CJ36" t="e">
        <f t="shared" ref="CJ36:CJ46" si="167">(P36-R36)/(P36-O36)</f>
        <v>#DIV/0!</v>
      </c>
    </row>
    <row r="37" spans="1:88" x14ac:dyDescent="0.35">
      <c r="A37" t="s">
        <v>183</v>
      </c>
      <c r="B37" s="1">
        <v>35</v>
      </c>
      <c r="C37" s="1" t="s">
        <v>125</v>
      </c>
      <c r="D37" s="1" t="s">
        <v>90</v>
      </c>
      <c r="E37" s="1">
        <v>0</v>
      </c>
      <c r="F37" s="1" t="s">
        <v>91</v>
      </c>
      <c r="G37" s="1" t="s">
        <v>90</v>
      </c>
      <c r="H37" s="1">
        <v>10682.500018366612</v>
      </c>
      <c r="I37" s="1">
        <v>0</v>
      </c>
      <c r="J37">
        <f t="shared" si="126"/>
        <v>9.8622794627383925</v>
      </c>
      <c r="K37">
        <f t="shared" si="127"/>
        <v>0.65080107886129279</v>
      </c>
      <c r="L37">
        <f t="shared" si="128"/>
        <v>163.67528240410971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t="e">
        <f t="shared" si="129"/>
        <v>#DIV/0!</v>
      </c>
      <c r="U37" t="e">
        <f t="shared" si="130"/>
        <v>#DIV/0!</v>
      </c>
      <c r="V37" t="e">
        <f t="shared" si="131"/>
        <v>#DIV/0!</v>
      </c>
      <c r="W37" s="1">
        <v>-1</v>
      </c>
      <c r="X37" s="1">
        <v>0.87</v>
      </c>
      <c r="Y37" s="1">
        <v>0.92</v>
      </c>
      <c r="Z37" s="1">
        <v>9.9416065216064453</v>
      </c>
      <c r="AA37">
        <f t="shared" si="132"/>
        <v>0.87497080326080323</v>
      </c>
      <c r="AB37">
        <f t="shared" si="133"/>
        <v>7.3078397534645833E-3</v>
      </c>
      <c r="AC37" t="e">
        <f t="shared" si="134"/>
        <v>#DIV/0!</v>
      </c>
      <c r="AD37" t="e">
        <f t="shared" si="135"/>
        <v>#DIV/0!</v>
      </c>
      <c r="AE37" t="e">
        <f t="shared" si="136"/>
        <v>#DIV/0!</v>
      </c>
      <c r="AF37" s="1">
        <v>0</v>
      </c>
      <c r="AG37" s="1">
        <v>0.5</v>
      </c>
      <c r="AH37" t="e">
        <f t="shared" si="137"/>
        <v>#DIV/0!</v>
      </c>
      <c r="AI37">
        <f t="shared" si="138"/>
        <v>6.7498664149659655</v>
      </c>
      <c r="AJ37">
        <f t="shared" si="139"/>
        <v>1.063680127681494</v>
      </c>
      <c r="AK37">
        <f t="shared" si="140"/>
        <v>28.247611999511719</v>
      </c>
      <c r="AL37" s="1">
        <v>2</v>
      </c>
      <c r="AM37">
        <f t="shared" si="141"/>
        <v>4.644859790802002</v>
      </c>
      <c r="AN37" s="1">
        <v>1</v>
      </c>
      <c r="AO37">
        <f t="shared" si="142"/>
        <v>9.2897195816040039</v>
      </c>
      <c r="AP37" s="1">
        <v>28.490758895874023</v>
      </c>
      <c r="AQ37" s="1">
        <v>28.247611999511719</v>
      </c>
      <c r="AR37" s="1">
        <v>28.083517074584961</v>
      </c>
      <c r="AS37" s="1">
        <v>199.94673156738281</v>
      </c>
      <c r="AT37" s="1">
        <v>192.50886535644531</v>
      </c>
      <c r="AU37" s="1">
        <v>23.7271728515625</v>
      </c>
      <c r="AV37" s="1">
        <v>28.098726272583008</v>
      </c>
      <c r="AW37" s="1">
        <v>60.254440307617188</v>
      </c>
      <c r="AX37" s="1">
        <v>71.354415893554688</v>
      </c>
      <c r="AY37" s="1">
        <v>300.1314697265625</v>
      </c>
      <c r="AZ37" s="1">
        <v>1698.784912109375</v>
      </c>
      <c r="BA37" s="1">
        <v>270.10873413085938</v>
      </c>
      <c r="BB37" s="1">
        <v>99.160507202148438</v>
      </c>
      <c r="BC37" s="1">
        <v>2.6948821544647217</v>
      </c>
      <c r="BD37" s="1">
        <v>-8.1370607018470764E-2</v>
      </c>
      <c r="BE37" s="1">
        <v>1</v>
      </c>
      <c r="BF37" s="1">
        <v>-1.355140209197998</v>
      </c>
      <c r="BG37" s="1">
        <v>7.355140209197998</v>
      </c>
      <c r="BH37" s="1">
        <v>1</v>
      </c>
      <c r="BI37" s="1">
        <v>0</v>
      </c>
      <c r="BJ37" s="1">
        <v>0.15999999642372131</v>
      </c>
      <c r="BK37" s="1">
        <v>111115</v>
      </c>
      <c r="BL37">
        <f t="shared" si="143"/>
        <v>1.5006573486328123</v>
      </c>
      <c r="BM37">
        <f t="shared" si="144"/>
        <v>6.7498664149659654E-3</v>
      </c>
      <c r="BN37">
        <f t="shared" si="145"/>
        <v>301.3976119995117</v>
      </c>
      <c r="BO37">
        <f t="shared" si="146"/>
        <v>301.640758895874</v>
      </c>
      <c r="BP37">
        <f t="shared" si="147"/>
        <v>271.80557986217173</v>
      </c>
      <c r="BQ37">
        <f t="shared" si="148"/>
        <v>-9.1765748844289508E-2</v>
      </c>
      <c r="BR37">
        <f t="shared" si="149"/>
        <v>3.849964076605159</v>
      </c>
      <c r="BS37">
        <f t="shared" si="150"/>
        <v>38.825578702987357</v>
      </c>
      <c r="BT37">
        <f t="shared" si="151"/>
        <v>10.72685243040435</v>
      </c>
      <c r="BU37">
        <f t="shared" si="152"/>
        <v>28.369185447692871</v>
      </c>
      <c r="BV37">
        <f t="shared" si="153"/>
        <v>3.8772839971275497</v>
      </c>
      <c r="BW37">
        <f t="shared" si="154"/>
        <v>0.60819344705670308</v>
      </c>
      <c r="BX37">
        <f t="shared" si="155"/>
        <v>2.786283948923665</v>
      </c>
      <c r="BY37">
        <f t="shared" si="156"/>
        <v>1.0910000482038846</v>
      </c>
      <c r="BZ37">
        <f t="shared" si="157"/>
        <v>0.38373230233942435</v>
      </c>
      <c r="CA37">
        <f t="shared" si="158"/>
        <v>16.2301240196464</v>
      </c>
      <c r="CB37">
        <f t="shared" si="159"/>
        <v>0.85022205133800999</v>
      </c>
      <c r="CC37">
        <f t="shared" si="160"/>
        <v>73.286611762466009</v>
      </c>
      <c r="CD37">
        <f t="shared" si="161"/>
        <v>191.07565984816904</v>
      </c>
      <c r="CE37">
        <f t="shared" si="162"/>
        <v>3.7826536705563352E-2</v>
      </c>
      <c r="CF37">
        <f t="shared" si="163"/>
        <v>0</v>
      </c>
      <c r="CG37">
        <f t="shared" si="164"/>
        <v>1486.387199115673</v>
      </c>
      <c r="CH37">
        <f t="shared" si="165"/>
        <v>0</v>
      </c>
      <c r="CI37" t="e">
        <f t="shared" si="166"/>
        <v>#DIV/0!</v>
      </c>
      <c r="CJ37" t="e">
        <f t="shared" si="167"/>
        <v>#DIV/0!</v>
      </c>
    </row>
    <row r="38" spans="1:88" x14ac:dyDescent="0.35">
      <c r="A38" t="s">
        <v>183</v>
      </c>
      <c r="B38" s="1">
        <v>36</v>
      </c>
      <c r="C38" s="1" t="s">
        <v>126</v>
      </c>
      <c r="D38" s="1" t="s">
        <v>90</v>
      </c>
      <c r="E38" s="1">
        <v>0</v>
      </c>
      <c r="F38" s="1" t="s">
        <v>91</v>
      </c>
      <c r="G38" s="1" t="s">
        <v>90</v>
      </c>
      <c r="H38" s="1">
        <v>10829.500018366612</v>
      </c>
      <c r="I38" s="1">
        <v>0</v>
      </c>
      <c r="J38">
        <f t="shared" si="126"/>
        <v>-3.0698397205587851</v>
      </c>
      <c r="K38">
        <f t="shared" si="127"/>
        <v>0.65113752954698201</v>
      </c>
      <c r="L38">
        <f t="shared" si="128"/>
        <v>58.772978436175904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t="e">
        <f t="shared" si="129"/>
        <v>#DIV/0!</v>
      </c>
      <c r="U38" t="e">
        <f t="shared" si="130"/>
        <v>#DIV/0!</v>
      </c>
      <c r="V38" t="e">
        <f t="shared" si="131"/>
        <v>#DIV/0!</v>
      </c>
      <c r="W38" s="1">
        <v>-1</v>
      </c>
      <c r="X38" s="1">
        <v>0.87</v>
      </c>
      <c r="Y38" s="1">
        <v>0.92</v>
      </c>
      <c r="Z38" s="1">
        <v>9.9416065216064453</v>
      </c>
      <c r="AA38">
        <f t="shared" si="132"/>
        <v>0.87497080326080323</v>
      </c>
      <c r="AB38">
        <f t="shared" si="133"/>
        <v>-1.3929120890420774E-3</v>
      </c>
      <c r="AC38" t="e">
        <f t="shared" si="134"/>
        <v>#DIV/0!</v>
      </c>
      <c r="AD38" t="e">
        <f t="shared" si="135"/>
        <v>#DIV/0!</v>
      </c>
      <c r="AE38" t="e">
        <f t="shared" si="136"/>
        <v>#DIV/0!</v>
      </c>
      <c r="AF38" s="1">
        <v>0</v>
      </c>
      <c r="AG38" s="1">
        <v>0.5</v>
      </c>
      <c r="AH38" t="e">
        <f t="shared" si="137"/>
        <v>#DIV/0!</v>
      </c>
      <c r="AI38">
        <f t="shared" si="138"/>
        <v>7.1568867555334075</v>
      </c>
      <c r="AJ38">
        <f t="shared" si="139"/>
        <v>1.1263929371559063</v>
      </c>
      <c r="AK38">
        <f t="shared" si="140"/>
        <v>28.731464385986328</v>
      </c>
      <c r="AL38" s="1">
        <v>2</v>
      </c>
      <c r="AM38">
        <f t="shared" si="141"/>
        <v>4.644859790802002</v>
      </c>
      <c r="AN38" s="1">
        <v>1</v>
      </c>
      <c r="AO38">
        <f t="shared" si="142"/>
        <v>9.2897195816040039</v>
      </c>
      <c r="AP38" s="1">
        <v>28.63505744934082</v>
      </c>
      <c r="AQ38" s="1">
        <v>28.731464385986328</v>
      </c>
      <c r="AR38" s="1">
        <v>28.073736190795898</v>
      </c>
      <c r="AS38" s="1">
        <v>50.009056091308594</v>
      </c>
      <c r="AT38" s="1">
        <v>51.807628631591797</v>
      </c>
      <c r="AU38" s="1">
        <v>23.939117431640625</v>
      </c>
      <c r="AV38" s="1">
        <v>28.571990966796875</v>
      </c>
      <c r="AW38" s="1">
        <v>60.287544250488281</v>
      </c>
      <c r="AX38" s="1">
        <v>71.953330993652344</v>
      </c>
      <c r="AY38" s="1">
        <v>300.13339233398438</v>
      </c>
      <c r="AZ38" s="1">
        <v>1698.3197021484375</v>
      </c>
      <c r="BA38" s="1">
        <v>208.65792846679688</v>
      </c>
      <c r="BB38" s="1">
        <v>99.163810729980469</v>
      </c>
      <c r="BC38" s="1">
        <v>1.8477907180786133</v>
      </c>
      <c r="BD38" s="1">
        <v>-7.5470030307769775E-2</v>
      </c>
      <c r="BE38" s="1">
        <v>1</v>
      </c>
      <c r="BF38" s="1">
        <v>-1.355140209197998</v>
      </c>
      <c r="BG38" s="1">
        <v>7.355140209197998</v>
      </c>
      <c r="BH38" s="1">
        <v>1</v>
      </c>
      <c r="BI38" s="1">
        <v>0</v>
      </c>
      <c r="BJ38" s="1">
        <v>0.15999999642372131</v>
      </c>
      <c r="BK38" s="1">
        <v>111115</v>
      </c>
      <c r="BL38">
        <f t="shared" si="143"/>
        <v>1.5006669616699218</v>
      </c>
      <c r="BM38">
        <f t="shared" si="144"/>
        <v>7.1568867555334079E-3</v>
      </c>
      <c r="BN38">
        <f t="shared" si="145"/>
        <v>301.88146438598631</v>
      </c>
      <c r="BO38">
        <f t="shared" si="146"/>
        <v>301.7850574493408</v>
      </c>
      <c r="BP38">
        <f t="shared" si="147"/>
        <v>271.73114627008545</v>
      </c>
      <c r="BQ38">
        <f t="shared" si="148"/>
        <v>-0.17968780480603738</v>
      </c>
      <c r="BR38">
        <f t="shared" si="149"/>
        <v>3.959700441566063</v>
      </c>
      <c r="BS38">
        <f t="shared" si="150"/>
        <v>39.930902336419749</v>
      </c>
      <c r="BT38">
        <f t="shared" si="151"/>
        <v>11.358911369622874</v>
      </c>
      <c r="BU38">
        <f t="shared" si="152"/>
        <v>28.683260917663574</v>
      </c>
      <c r="BV38">
        <f t="shared" si="153"/>
        <v>3.9486470532045264</v>
      </c>
      <c r="BW38">
        <f t="shared" si="154"/>
        <v>0.6084872753843954</v>
      </c>
      <c r="BX38">
        <f t="shared" si="155"/>
        <v>2.8333075044101568</v>
      </c>
      <c r="BY38">
        <f t="shared" si="156"/>
        <v>1.1153395487943696</v>
      </c>
      <c r="BZ38">
        <f t="shared" si="157"/>
        <v>0.3839194519315865</v>
      </c>
      <c r="CA38">
        <f t="shared" si="158"/>
        <v>5.8281525096821705</v>
      </c>
      <c r="CB38">
        <f t="shared" si="159"/>
        <v>1.1344464124022211</v>
      </c>
      <c r="CC38">
        <f t="shared" si="160"/>
        <v>72.47405145787728</v>
      </c>
      <c r="CD38">
        <f t="shared" si="161"/>
        <v>52.253743671593767</v>
      </c>
      <c r="CE38">
        <f t="shared" si="162"/>
        <v>-4.257756597756647E-2</v>
      </c>
      <c r="CF38">
        <f t="shared" si="163"/>
        <v>0</v>
      </c>
      <c r="CG38">
        <f t="shared" si="164"/>
        <v>1485.9801539824664</v>
      </c>
      <c r="CH38">
        <f t="shared" si="165"/>
        <v>0</v>
      </c>
      <c r="CI38" t="e">
        <f t="shared" si="166"/>
        <v>#DIV/0!</v>
      </c>
      <c r="CJ38" t="e">
        <f t="shared" si="167"/>
        <v>#DIV/0!</v>
      </c>
    </row>
    <row r="39" spans="1:88" x14ac:dyDescent="0.35">
      <c r="A39" t="s">
        <v>183</v>
      </c>
      <c r="B39" s="1">
        <v>37</v>
      </c>
      <c r="C39" s="1" t="s">
        <v>127</v>
      </c>
      <c r="D39" s="1" t="s">
        <v>90</v>
      </c>
      <c r="E39" s="1">
        <v>0</v>
      </c>
      <c r="F39" s="1" t="s">
        <v>91</v>
      </c>
      <c r="G39" s="1" t="s">
        <v>90</v>
      </c>
      <c r="H39" s="1">
        <v>10985.500018366612</v>
      </c>
      <c r="I39" s="1">
        <v>0</v>
      </c>
      <c r="J39">
        <f t="shared" si="126"/>
        <v>3.2158140847047507</v>
      </c>
      <c r="K39">
        <f t="shared" si="127"/>
        <v>0.65343186759087635</v>
      </c>
      <c r="L39">
        <f t="shared" si="128"/>
        <v>87.279580728830027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t="e">
        <f t="shared" si="129"/>
        <v>#DIV/0!</v>
      </c>
      <c r="U39" t="e">
        <f t="shared" si="130"/>
        <v>#DIV/0!</v>
      </c>
      <c r="V39" t="e">
        <f t="shared" si="131"/>
        <v>#DIV/0!</v>
      </c>
      <c r="W39" s="1">
        <v>-1</v>
      </c>
      <c r="X39" s="1">
        <v>0.87</v>
      </c>
      <c r="Y39" s="1">
        <v>0.92</v>
      </c>
      <c r="Z39" s="1">
        <v>9.9416065216064453</v>
      </c>
      <c r="AA39">
        <f t="shared" si="132"/>
        <v>0.87497080326080323</v>
      </c>
      <c r="AB39">
        <f t="shared" si="133"/>
        <v>2.8341698273532129E-3</v>
      </c>
      <c r="AC39" t="e">
        <f t="shared" si="134"/>
        <v>#DIV/0!</v>
      </c>
      <c r="AD39" t="e">
        <f t="shared" si="135"/>
        <v>#DIV/0!</v>
      </c>
      <c r="AE39" t="e">
        <f t="shared" si="136"/>
        <v>#DIV/0!</v>
      </c>
      <c r="AF39" s="1">
        <v>0</v>
      </c>
      <c r="AG39" s="1">
        <v>0.5</v>
      </c>
      <c r="AH39" t="e">
        <f t="shared" si="137"/>
        <v>#DIV/0!</v>
      </c>
      <c r="AI39">
        <f t="shared" si="138"/>
        <v>7.2312944719215633</v>
      </c>
      <c r="AJ39">
        <f t="shared" si="139"/>
        <v>1.1341035435241928</v>
      </c>
      <c r="AK39">
        <f t="shared" si="140"/>
        <v>28.843795776367188</v>
      </c>
      <c r="AL39" s="1">
        <v>2</v>
      </c>
      <c r="AM39">
        <f t="shared" si="141"/>
        <v>4.644859790802002</v>
      </c>
      <c r="AN39" s="1">
        <v>1</v>
      </c>
      <c r="AO39">
        <f t="shared" si="142"/>
        <v>9.2897195816040039</v>
      </c>
      <c r="AP39" s="1">
        <v>28.668436050415039</v>
      </c>
      <c r="AQ39" s="1">
        <v>28.843795776367188</v>
      </c>
      <c r="AR39" s="1">
        <v>28.069740295410156</v>
      </c>
      <c r="AS39" s="1">
        <v>99.973342895507813</v>
      </c>
      <c r="AT39" s="1">
        <v>97.361244201660156</v>
      </c>
      <c r="AU39" s="1">
        <v>24.074979782104492</v>
      </c>
      <c r="AV39" s="1">
        <v>28.755170822143555</v>
      </c>
      <c r="AW39" s="1">
        <v>60.510215759277344</v>
      </c>
      <c r="AX39" s="1">
        <v>72.273597717285156</v>
      </c>
      <c r="AY39" s="1">
        <v>300.1312255859375</v>
      </c>
      <c r="AZ39" s="1">
        <v>1700.05126953125</v>
      </c>
      <c r="BA39" s="1">
        <v>142.99781799316406</v>
      </c>
      <c r="BB39" s="1">
        <v>99.163383483886719</v>
      </c>
      <c r="BC39" s="1">
        <v>2.3610188961029053</v>
      </c>
      <c r="BD39" s="1">
        <v>-6.4392723143100739E-2</v>
      </c>
      <c r="BE39" s="1">
        <v>1</v>
      </c>
      <c r="BF39" s="1">
        <v>-1.355140209197998</v>
      </c>
      <c r="BG39" s="1">
        <v>7.355140209197998</v>
      </c>
      <c r="BH39" s="1">
        <v>1</v>
      </c>
      <c r="BI39" s="1">
        <v>0</v>
      </c>
      <c r="BJ39" s="1">
        <v>0.15999999642372131</v>
      </c>
      <c r="BK39" s="1">
        <v>111115</v>
      </c>
      <c r="BL39">
        <f t="shared" si="143"/>
        <v>1.5006561279296875</v>
      </c>
      <c r="BM39">
        <f t="shared" si="144"/>
        <v>7.2312944719215635E-3</v>
      </c>
      <c r="BN39">
        <f t="shared" si="145"/>
        <v>301.99379577636716</v>
      </c>
      <c r="BO39">
        <f t="shared" si="146"/>
        <v>301.81843605041502</v>
      </c>
      <c r="BP39">
        <f t="shared" si="147"/>
        <v>272.00819704514288</v>
      </c>
      <c r="BQ39">
        <f t="shared" si="148"/>
        <v>-0.19540520284063184</v>
      </c>
      <c r="BR39">
        <f t="shared" si="149"/>
        <v>3.9855635749050844</v>
      </c>
      <c r="BS39">
        <f t="shared" si="150"/>
        <v>40.191887719852836</v>
      </c>
      <c r="BT39">
        <f t="shared" si="151"/>
        <v>11.436716897709282</v>
      </c>
      <c r="BU39">
        <f t="shared" si="152"/>
        <v>28.756115913391113</v>
      </c>
      <c r="BV39">
        <f t="shared" si="153"/>
        <v>3.9653636285313341</v>
      </c>
      <c r="BW39">
        <f t="shared" si="154"/>
        <v>0.6104904311896564</v>
      </c>
      <c r="BX39">
        <f t="shared" si="155"/>
        <v>2.8514600313808915</v>
      </c>
      <c r="BY39">
        <f t="shared" si="156"/>
        <v>1.1139035971504425</v>
      </c>
      <c r="BZ39">
        <f t="shared" si="157"/>
        <v>0.38519537807187421</v>
      </c>
      <c r="CA39">
        <f t="shared" si="158"/>
        <v>8.6549385341258205</v>
      </c>
      <c r="CB39">
        <f t="shared" si="159"/>
        <v>0.89645095894678162</v>
      </c>
      <c r="CC39">
        <f t="shared" si="160"/>
        <v>72.465491302985214</v>
      </c>
      <c r="CD39">
        <f t="shared" si="161"/>
        <v>96.893915884996176</v>
      </c>
      <c r="CE39">
        <f t="shared" si="162"/>
        <v>2.4050586196121996E-2</v>
      </c>
      <c r="CF39">
        <f t="shared" si="163"/>
        <v>0</v>
      </c>
      <c r="CG39">
        <f t="shared" si="164"/>
        <v>1487.495224886306</v>
      </c>
      <c r="CH39">
        <f t="shared" si="165"/>
        <v>0</v>
      </c>
      <c r="CI39" t="e">
        <f t="shared" si="166"/>
        <v>#DIV/0!</v>
      </c>
      <c r="CJ39" t="e">
        <f t="shared" si="167"/>
        <v>#DIV/0!</v>
      </c>
    </row>
    <row r="40" spans="1:88" x14ac:dyDescent="0.35">
      <c r="A40" t="s">
        <v>183</v>
      </c>
      <c r="B40" s="1">
        <v>38</v>
      </c>
      <c r="C40" s="1" t="s">
        <v>128</v>
      </c>
      <c r="D40" s="1" t="s">
        <v>90</v>
      </c>
      <c r="E40" s="1">
        <v>0</v>
      </c>
      <c r="F40" s="1" t="s">
        <v>91</v>
      </c>
      <c r="G40" s="1" t="s">
        <v>90</v>
      </c>
      <c r="H40" s="1">
        <v>11132.500018366612</v>
      </c>
      <c r="I40" s="1">
        <v>0</v>
      </c>
      <c r="J40">
        <f t="shared" si="126"/>
        <v>19.161702709767692</v>
      </c>
      <c r="K40">
        <f t="shared" si="127"/>
        <v>0.67454621493745937</v>
      </c>
      <c r="L40">
        <f t="shared" si="128"/>
        <v>233.10558374235481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t="e">
        <f t="shared" si="129"/>
        <v>#DIV/0!</v>
      </c>
      <c r="U40" t="e">
        <f t="shared" si="130"/>
        <v>#DIV/0!</v>
      </c>
      <c r="V40" t="e">
        <f t="shared" si="131"/>
        <v>#DIV/0!</v>
      </c>
      <c r="W40" s="1">
        <v>-1</v>
      </c>
      <c r="X40" s="1">
        <v>0.87</v>
      </c>
      <c r="Y40" s="1">
        <v>0.92</v>
      </c>
      <c r="Z40" s="1">
        <v>9.9416065216064453</v>
      </c>
      <c r="AA40">
        <f t="shared" si="132"/>
        <v>0.87497080326080323</v>
      </c>
      <c r="AB40">
        <f t="shared" si="133"/>
        <v>1.3553231125839017E-2</v>
      </c>
      <c r="AC40" t="e">
        <f t="shared" si="134"/>
        <v>#DIV/0!</v>
      </c>
      <c r="AD40" t="e">
        <f t="shared" si="135"/>
        <v>#DIV/0!</v>
      </c>
      <c r="AE40" t="e">
        <f t="shared" si="136"/>
        <v>#DIV/0!</v>
      </c>
      <c r="AF40" s="1">
        <v>0</v>
      </c>
      <c r="AG40" s="1">
        <v>0.5</v>
      </c>
      <c r="AH40" t="e">
        <f t="shared" si="137"/>
        <v>#DIV/0!</v>
      </c>
      <c r="AI40">
        <f t="shared" si="138"/>
        <v>7.0173869654992798</v>
      </c>
      <c r="AJ40">
        <f t="shared" si="139"/>
        <v>1.0687266493777354</v>
      </c>
      <c r="AK40">
        <f t="shared" si="140"/>
        <v>28.521877288818359</v>
      </c>
      <c r="AL40" s="1">
        <v>2</v>
      </c>
      <c r="AM40">
        <f t="shared" si="141"/>
        <v>4.644859790802002</v>
      </c>
      <c r="AN40" s="1">
        <v>1</v>
      </c>
      <c r="AO40">
        <f t="shared" si="142"/>
        <v>9.2897195816040039</v>
      </c>
      <c r="AP40" s="1">
        <v>28.5714111328125</v>
      </c>
      <c r="AQ40" s="1">
        <v>28.521877288818359</v>
      </c>
      <c r="AR40" s="1">
        <v>28.065286636352539</v>
      </c>
      <c r="AS40" s="1">
        <v>300.07650756835938</v>
      </c>
      <c r="AT40" s="1">
        <v>285.970947265625</v>
      </c>
      <c r="AU40" s="1">
        <v>24.131662368774414</v>
      </c>
      <c r="AV40" s="1">
        <v>28.673603057861328</v>
      </c>
      <c r="AW40" s="1">
        <v>60.990962982177734</v>
      </c>
      <c r="AX40" s="1">
        <v>72.471977233886719</v>
      </c>
      <c r="AY40" s="1">
        <v>300.14364624023438</v>
      </c>
      <c r="AZ40" s="1">
        <v>1700.1639404296875</v>
      </c>
      <c r="BA40" s="1">
        <v>114.26566314697266</v>
      </c>
      <c r="BB40" s="1">
        <v>99.154251098632813</v>
      </c>
      <c r="BC40" s="1">
        <v>3.3302128314971924</v>
      </c>
      <c r="BD40" s="1">
        <v>-6.6752687096595764E-2</v>
      </c>
      <c r="BE40" s="1">
        <v>1</v>
      </c>
      <c r="BF40" s="1">
        <v>-1.355140209197998</v>
      </c>
      <c r="BG40" s="1">
        <v>7.355140209197998</v>
      </c>
      <c r="BH40" s="1">
        <v>1</v>
      </c>
      <c r="BI40" s="1">
        <v>0</v>
      </c>
      <c r="BJ40" s="1">
        <v>0.15999999642372131</v>
      </c>
      <c r="BK40" s="1">
        <v>111115</v>
      </c>
      <c r="BL40">
        <f t="shared" si="143"/>
        <v>1.5007182312011715</v>
      </c>
      <c r="BM40">
        <f t="shared" si="144"/>
        <v>7.0173869654992799E-3</v>
      </c>
      <c r="BN40">
        <f t="shared" si="145"/>
        <v>301.67187728881834</v>
      </c>
      <c r="BO40">
        <f t="shared" si="146"/>
        <v>301.72141113281248</v>
      </c>
      <c r="BP40">
        <f t="shared" si="147"/>
        <v>272.02622438848994</v>
      </c>
      <c r="BQ40">
        <f t="shared" si="148"/>
        <v>-0.14707854593951356</v>
      </c>
      <c r="BR40">
        <f t="shared" si="149"/>
        <v>3.9118362868794434</v>
      </c>
      <c r="BS40">
        <f t="shared" si="150"/>
        <v>39.452027961848849</v>
      </c>
      <c r="BT40">
        <f t="shared" si="151"/>
        <v>10.778424903987521</v>
      </c>
      <c r="BU40">
        <f t="shared" si="152"/>
        <v>28.54664421081543</v>
      </c>
      <c r="BV40">
        <f t="shared" si="153"/>
        <v>3.9174659759949058</v>
      </c>
      <c r="BW40">
        <f t="shared" si="154"/>
        <v>0.62888177709755499</v>
      </c>
      <c r="BX40">
        <f t="shared" si="155"/>
        <v>2.843109637501708</v>
      </c>
      <c r="BY40">
        <f t="shared" si="156"/>
        <v>1.0743563384931978</v>
      </c>
      <c r="BZ40">
        <f t="shared" si="157"/>
        <v>0.39691362647922446</v>
      </c>
      <c r="CA40">
        <f t="shared" si="158"/>
        <v>23.113409582882831</v>
      </c>
      <c r="CB40">
        <f t="shared" si="159"/>
        <v>0.81513729269090385</v>
      </c>
      <c r="CC40">
        <f t="shared" si="160"/>
        <v>73.63095606034183</v>
      </c>
      <c r="CD40">
        <f t="shared" si="161"/>
        <v>283.18633160193883</v>
      </c>
      <c r="CE40">
        <f t="shared" si="162"/>
        <v>4.9822125322328881E-2</v>
      </c>
      <c r="CF40">
        <f t="shared" si="163"/>
        <v>0</v>
      </c>
      <c r="CG40">
        <f t="shared" si="164"/>
        <v>1487.593808632816</v>
      </c>
      <c r="CH40">
        <f t="shared" si="165"/>
        <v>0</v>
      </c>
      <c r="CI40" t="e">
        <f t="shared" si="166"/>
        <v>#DIV/0!</v>
      </c>
      <c r="CJ40" t="e">
        <f t="shared" si="167"/>
        <v>#DIV/0!</v>
      </c>
    </row>
    <row r="41" spans="1:88" x14ac:dyDescent="0.35">
      <c r="A41" t="s">
        <v>183</v>
      </c>
      <c r="B41" s="1">
        <v>39</v>
      </c>
      <c r="C41" s="1" t="s">
        <v>129</v>
      </c>
      <c r="D41" s="1" t="s">
        <v>90</v>
      </c>
      <c r="E41" s="1">
        <v>0</v>
      </c>
      <c r="F41" s="1" t="s">
        <v>91</v>
      </c>
      <c r="G41" s="1" t="s">
        <v>90</v>
      </c>
      <c r="H41" s="1">
        <v>11276.500018366612</v>
      </c>
      <c r="I41" s="1">
        <v>0</v>
      </c>
      <c r="J41">
        <f t="shared" si="126"/>
        <v>24.419284046665855</v>
      </c>
      <c r="K41">
        <f t="shared" si="127"/>
        <v>0.6683830654052505</v>
      </c>
      <c r="L41">
        <f t="shared" si="128"/>
        <v>313.8728673535436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t="e">
        <f t="shared" si="129"/>
        <v>#DIV/0!</v>
      </c>
      <c r="U41" t="e">
        <f t="shared" si="130"/>
        <v>#DIV/0!</v>
      </c>
      <c r="V41" t="e">
        <f t="shared" si="131"/>
        <v>#DIV/0!</v>
      </c>
      <c r="W41" s="1">
        <v>-1</v>
      </c>
      <c r="X41" s="1">
        <v>0.87</v>
      </c>
      <c r="Y41" s="1">
        <v>0.92</v>
      </c>
      <c r="Z41" s="1">
        <v>9.9416065216064453</v>
      </c>
      <c r="AA41">
        <f t="shared" si="132"/>
        <v>0.87497080326080323</v>
      </c>
      <c r="AB41">
        <f t="shared" si="133"/>
        <v>1.7072991884906682E-2</v>
      </c>
      <c r="AC41" t="e">
        <f t="shared" si="134"/>
        <v>#DIV/0!</v>
      </c>
      <c r="AD41" t="e">
        <f t="shared" si="135"/>
        <v>#DIV/0!</v>
      </c>
      <c r="AE41" t="e">
        <f t="shared" si="136"/>
        <v>#DIV/0!</v>
      </c>
      <c r="AF41" s="1">
        <v>0</v>
      </c>
      <c r="AG41" s="1">
        <v>0.5</v>
      </c>
      <c r="AH41" t="e">
        <f t="shared" si="137"/>
        <v>#DIV/0!</v>
      </c>
      <c r="AI41">
        <f t="shared" si="138"/>
        <v>6.8870842405453079</v>
      </c>
      <c r="AJ41">
        <f t="shared" si="139"/>
        <v>1.0579879816320994</v>
      </c>
      <c r="AK41">
        <f t="shared" si="140"/>
        <v>28.430562973022461</v>
      </c>
      <c r="AL41" s="1">
        <v>2</v>
      </c>
      <c r="AM41">
        <f t="shared" si="141"/>
        <v>4.644859790802002</v>
      </c>
      <c r="AN41" s="1">
        <v>1</v>
      </c>
      <c r="AO41">
        <f t="shared" si="142"/>
        <v>9.2897195816040039</v>
      </c>
      <c r="AP41" s="1">
        <v>28.534708023071289</v>
      </c>
      <c r="AQ41" s="1">
        <v>28.430562973022461</v>
      </c>
      <c r="AR41" s="1">
        <v>28.069042205810547</v>
      </c>
      <c r="AS41" s="1">
        <v>400.04513549804688</v>
      </c>
      <c r="AT41" s="1">
        <v>382.01971435546875</v>
      </c>
      <c r="AU41" s="1">
        <v>24.117094039916992</v>
      </c>
      <c r="AV41" s="1">
        <v>28.575279235839844</v>
      </c>
      <c r="AW41" s="1">
        <v>61.079360961914063</v>
      </c>
      <c r="AX41" s="1">
        <v>72.370834350585938</v>
      </c>
      <c r="AY41" s="1">
        <v>300.13485717773438</v>
      </c>
      <c r="AZ41" s="1">
        <v>1701.6103515625</v>
      </c>
      <c r="BA41" s="1">
        <v>128.54177856445313</v>
      </c>
      <c r="BB41" s="1">
        <v>99.146987915039063</v>
      </c>
      <c r="BC41" s="1">
        <v>3.6229298114776611</v>
      </c>
      <c r="BD41" s="1">
        <v>-6.8629324436187744E-2</v>
      </c>
      <c r="BE41" s="1">
        <v>1</v>
      </c>
      <c r="BF41" s="1">
        <v>-1.355140209197998</v>
      </c>
      <c r="BG41" s="1">
        <v>7.355140209197998</v>
      </c>
      <c r="BH41" s="1">
        <v>1</v>
      </c>
      <c r="BI41" s="1">
        <v>0</v>
      </c>
      <c r="BJ41" s="1">
        <v>0.15999999642372131</v>
      </c>
      <c r="BK41" s="1">
        <v>111115</v>
      </c>
      <c r="BL41">
        <f t="shared" si="143"/>
        <v>1.5006742858886717</v>
      </c>
      <c r="BM41">
        <f t="shared" si="144"/>
        <v>6.8870842405453075E-3</v>
      </c>
      <c r="BN41">
        <f t="shared" si="145"/>
        <v>301.58056297302244</v>
      </c>
      <c r="BO41">
        <f t="shared" si="146"/>
        <v>301.68470802307127</v>
      </c>
      <c r="BP41">
        <f t="shared" si="147"/>
        <v>272.25765016456717</v>
      </c>
      <c r="BQ41">
        <f t="shared" si="148"/>
        <v>-0.1206517384034862</v>
      </c>
      <c r="BR41">
        <f t="shared" si="149"/>
        <v>3.891140846696779</v>
      </c>
      <c r="BS41">
        <f t="shared" si="150"/>
        <v>39.246183152141462</v>
      </c>
      <c r="BT41">
        <f t="shared" si="151"/>
        <v>10.670903916301619</v>
      </c>
      <c r="BU41">
        <f t="shared" si="152"/>
        <v>28.482635498046875</v>
      </c>
      <c r="BV41">
        <f t="shared" si="153"/>
        <v>3.9029308092884785</v>
      </c>
      <c r="BW41">
        <f t="shared" si="154"/>
        <v>0.62352151517261778</v>
      </c>
      <c r="BX41">
        <f t="shared" si="155"/>
        <v>2.8331528650646796</v>
      </c>
      <c r="BY41">
        <f t="shared" si="156"/>
        <v>1.0697779442237989</v>
      </c>
      <c r="BZ41">
        <f t="shared" si="157"/>
        <v>0.39349758121910688</v>
      </c>
      <c r="CA41">
        <f t="shared" si="158"/>
        <v>31.119549386360447</v>
      </c>
      <c r="CB41">
        <f t="shared" si="159"/>
        <v>0.82161431873509383</v>
      </c>
      <c r="CC41">
        <f t="shared" si="160"/>
        <v>73.74496925962859</v>
      </c>
      <c r="CD41">
        <f t="shared" si="161"/>
        <v>378.47105681275025</v>
      </c>
      <c r="CE41">
        <f t="shared" si="162"/>
        <v>4.7580900017262437E-2</v>
      </c>
      <c r="CF41">
        <f t="shared" si="163"/>
        <v>0</v>
      </c>
      <c r="CG41">
        <f t="shared" si="164"/>
        <v>1488.8593761435384</v>
      </c>
      <c r="CH41">
        <f t="shared" si="165"/>
        <v>0</v>
      </c>
      <c r="CI41" t="e">
        <f t="shared" si="166"/>
        <v>#DIV/0!</v>
      </c>
      <c r="CJ41" t="e">
        <f t="shared" si="167"/>
        <v>#DIV/0!</v>
      </c>
    </row>
    <row r="42" spans="1:88" x14ac:dyDescent="0.35">
      <c r="A42" t="s">
        <v>183</v>
      </c>
      <c r="B42" s="1">
        <v>40</v>
      </c>
      <c r="C42" s="1" t="s">
        <v>130</v>
      </c>
      <c r="D42" s="1" t="s">
        <v>90</v>
      </c>
      <c r="E42" s="1">
        <v>0</v>
      </c>
      <c r="F42" s="1" t="s">
        <v>91</v>
      </c>
      <c r="G42" s="1" t="s">
        <v>90</v>
      </c>
      <c r="H42" s="1">
        <v>11434.500018366612</v>
      </c>
      <c r="I42" s="1">
        <v>0</v>
      </c>
      <c r="J42">
        <f t="shared" si="126"/>
        <v>34.869986657129452</v>
      </c>
      <c r="K42">
        <f t="shared" si="127"/>
        <v>0.67141819187415064</v>
      </c>
      <c r="L42">
        <f t="shared" si="128"/>
        <v>574.9280993099145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t="e">
        <f t="shared" si="129"/>
        <v>#DIV/0!</v>
      </c>
      <c r="U42" t="e">
        <f t="shared" si="130"/>
        <v>#DIV/0!</v>
      </c>
      <c r="V42" t="e">
        <f t="shared" si="131"/>
        <v>#DIV/0!</v>
      </c>
      <c r="W42" s="1">
        <v>-1</v>
      </c>
      <c r="X42" s="1">
        <v>0.87</v>
      </c>
      <c r="Y42" s="1">
        <v>0.92</v>
      </c>
      <c r="Z42" s="1">
        <v>9.9416065216064453</v>
      </c>
      <c r="AA42">
        <f t="shared" si="132"/>
        <v>0.87497080326080323</v>
      </c>
      <c r="AB42">
        <f t="shared" si="133"/>
        <v>2.4130254651323589E-2</v>
      </c>
      <c r="AC42" t="e">
        <f t="shared" si="134"/>
        <v>#DIV/0!</v>
      </c>
      <c r="AD42" t="e">
        <f t="shared" si="135"/>
        <v>#DIV/0!</v>
      </c>
      <c r="AE42" t="e">
        <f t="shared" si="136"/>
        <v>#DIV/0!</v>
      </c>
      <c r="AF42" s="1">
        <v>0</v>
      </c>
      <c r="AG42" s="1">
        <v>0.5</v>
      </c>
      <c r="AH42" t="e">
        <f t="shared" si="137"/>
        <v>#DIV/0!</v>
      </c>
      <c r="AI42">
        <f t="shared" si="138"/>
        <v>6.6740434901180867</v>
      </c>
      <c r="AJ42">
        <f t="shared" si="139"/>
        <v>1.0212153977985445</v>
      </c>
      <c r="AK42">
        <f t="shared" si="140"/>
        <v>28.236978530883789</v>
      </c>
      <c r="AL42" s="1">
        <v>2</v>
      </c>
      <c r="AM42">
        <f t="shared" si="141"/>
        <v>4.644859790802002</v>
      </c>
      <c r="AN42" s="1">
        <v>1</v>
      </c>
      <c r="AO42">
        <f t="shared" si="142"/>
        <v>9.2897195816040039</v>
      </c>
      <c r="AP42" s="1">
        <v>28.474332809448242</v>
      </c>
      <c r="AQ42" s="1">
        <v>28.236978530883789</v>
      </c>
      <c r="AR42" s="1">
        <v>28.072992324829102</v>
      </c>
      <c r="AS42" s="1">
        <v>699.9425048828125</v>
      </c>
      <c r="AT42" s="1">
        <v>673.71014404296875</v>
      </c>
      <c r="AU42" s="1">
        <v>24.186002731323242</v>
      </c>
      <c r="AV42" s="1">
        <v>28.506572723388672</v>
      </c>
      <c r="AW42" s="1">
        <v>61.469573974609375</v>
      </c>
      <c r="AX42" s="1">
        <v>72.451332092285156</v>
      </c>
      <c r="AY42" s="1">
        <v>300.13583374023438</v>
      </c>
      <c r="AZ42" s="1">
        <v>1698.9310302734375</v>
      </c>
      <c r="BA42" s="1">
        <v>126.01967620849609</v>
      </c>
      <c r="BB42" s="1">
        <v>99.147911071777344</v>
      </c>
      <c r="BC42" s="1">
        <v>4.0059070587158203</v>
      </c>
      <c r="BD42" s="1">
        <v>-6.4562186598777771E-2</v>
      </c>
      <c r="BE42" s="1">
        <v>1</v>
      </c>
      <c r="BF42" s="1">
        <v>-1.355140209197998</v>
      </c>
      <c r="BG42" s="1">
        <v>7.355140209197998</v>
      </c>
      <c r="BH42" s="1">
        <v>1</v>
      </c>
      <c r="BI42" s="1">
        <v>0</v>
      </c>
      <c r="BJ42" s="1">
        <v>0.15999999642372131</v>
      </c>
      <c r="BK42" s="1">
        <v>111115</v>
      </c>
      <c r="BL42">
        <f t="shared" si="143"/>
        <v>1.5006791687011716</v>
      </c>
      <c r="BM42">
        <f t="shared" si="144"/>
        <v>6.6740434901180869E-3</v>
      </c>
      <c r="BN42">
        <f t="shared" si="145"/>
        <v>301.38697853088377</v>
      </c>
      <c r="BO42">
        <f t="shared" si="146"/>
        <v>301.62433280944822</v>
      </c>
      <c r="BP42">
        <f t="shared" si="147"/>
        <v>271.82895876789917</v>
      </c>
      <c r="BQ42">
        <f t="shared" si="148"/>
        <v>-7.8601318546263441E-2</v>
      </c>
      <c r="BR42">
        <f t="shared" si="149"/>
        <v>3.8475825351382382</v>
      </c>
      <c r="BS42">
        <f t="shared" si="150"/>
        <v>38.806491166039912</v>
      </c>
      <c r="BT42">
        <f t="shared" si="151"/>
        <v>10.29991844265124</v>
      </c>
      <c r="BU42">
        <f t="shared" si="152"/>
        <v>28.355655670166016</v>
      </c>
      <c r="BV42">
        <f t="shared" si="153"/>
        <v>3.8742352538456073</v>
      </c>
      <c r="BW42">
        <f t="shared" si="154"/>
        <v>0.62616207770014243</v>
      </c>
      <c r="BX42">
        <f t="shared" si="155"/>
        <v>2.8263671373396937</v>
      </c>
      <c r="BY42">
        <f t="shared" si="156"/>
        <v>1.0478681165059136</v>
      </c>
      <c r="BZ42">
        <f t="shared" si="157"/>
        <v>0.39518031573857476</v>
      </c>
      <c r="CA42">
        <f t="shared" si="158"/>
        <v>57.00292006304538</v>
      </c>
      <c r="CB42">
        <f t="shared" si="159"/>
        <v>0.85337604664780886</v>
      </c>
      <c r="CC42">
        <f t="shared" si="160"/>
        <v>74.385165628770707</v>
      </c>
      <c r="CD42">
        <f t="shared" si="161"/>
        <v>668.64277020314432</v>
      </c>
      <c r="CE42">
        <f t="shared" si="162"/>
        <v>3.8792160007586091E-2</v>
      </c>
      <c r="CF42">
        <f t="shared" si="163"/>
        <v>0</v>
      </c>
      <c r="CG42">
        <f t="shared" si="164"/>
        <v>1486.5150482430536</v>
      </c>
      <c r="CH42">
        <f t="shared" si="165"/>
        <v>0</v>
      </c>
      <c r="CI42" t="e">
        <f t="shared" si="166"/>
        <v>#DIV/0!</v>
      </c>
      <c r="CJ42" t="e">
        <f t="shared" si="167"/>
        <v>#DIV/0!</v>
      </c>
    </row>
    <row r="43" spans="1:88" x14ac:dyDescent="0.35">
      <c r="A43" t="s">
        <v>183</v>
      </c>
      <c r="B43" s="1">
        <v>41</v>
      </c>
      <c r="C43" s="1" t="s">
        <v>131</v>
      </c>
      <c r="D43" s="1" t="s">
        <v>90</v>
      </c>
      <c r="E43" s="1">
        <v>0</v>
      </c>
      <c r="F43" s="1" t="s">
        <v>91</v>
      </c>
      <c r="G43" s="1" t="s">
        <v>90</v>
      </c>
      <c r="H43" s="1">
        <v>11617.500018366612</v>
      </c>
      <c r="I43" s="1">
        <v>0</v>
      </c>
      <c r="J43">
        <f t="shared" si="126"/>
        <v>38.548461357027222</v>
      </c>
      <c r="K43">
        <f t="shared" si="127"/>
        <v>0.68379879891416762</v>
      </c>
      <c r="L43">
        <f t="shared" si="128"/>
        <v>858.99749513223719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t="e">
        <f t="shared" si="129"/>
        <v>#DIV/0!</v>
      </c>
      <c r="U43" t="e">
        <f t="shared" si="130"/>
        <v>#DIV/0!</v>
      </c>
      <c r="V43" t="e">
        <f t="shared" si="131"/>
        <v>#DIV/0!</v>
      </c>
      <c r="W43" s="1">
        <v>-1</v>
      </c>
      <c r="X43" s="1">
        <v>0.87</v>
      </c>
      <c r="Y43" s="1">
        <v>0.92</v>
      </c>
      <c r="Z43" s="1">
        <v>9.9416065216064453</v>
      </c>
      <c r="AA43">
        <f t="shared" si="132"/>
        <v>0.87497080326080323</v>
      </c>
      <c r="AB43">
        <f t="shared" si="133"/>
        <v>2.6590236103470874E-2</v>
      </c>
      <c r="AC43" t="e">
        <f t="shared" si="134"/>
        <v>#DIV/0!</v>
      </c>
      <c r="AD43" t="e">
        <f t="shared" si="135"/>
        <v>#DIV/0!</v>
      </c>
      <c r="AE43" t="e">
        <f t="shared" si="136"/>
        <v>#DIV/0!</v>
      </c>
      <c r="AF43" s="1">
        <v>0</v>
      </c>
      <c r="AG43" s="1">
        <v>0.5</v>
      </c>
      <c r="AH43" t="e">
        <f t="shared" si="137"/>
        <v>#DIV/0!</v>
      </c>
      <c r="AI43">
        <f t="shared" si="138"/>
        <v>6.6372850954853355</v>
      </c>
      <c r="AJ43">
        <f t="shared" si="139"/>
        <v>0.99867389205533641</v>
      </c>
      <c r="AK43">
        <f t="shared" si="140"/>
        <v>28.073974609375</v>
      </c>
      <c r="AL43" s="1">
        <v>2</v>
      </c>
      <c r="AM43">
        <f t="shared" si="141"/>
        <v>4.644859790802002</v>
      </c>
      <c r="AN43" s="1">
        <v>1</v>
      </c>
      <c r="AO43">
        <f t="shared" si="142"/>
        <v>9.2897195816040039</v>
      </c>
      <c r="AP43" s="1">
        <v>28.419525146484375</v>
      </c>
      <c r="AQ43" s="1">
        <v>28.073974609375</v>
      </c>
      <c r="AR43" s="1">
        <v>28.069629669189453</v>
      </c>
      <c r="AS43" s="1">
        <v>999.95745849609375</v>
      </c>
      <c r="AT43" s="1">
        <v>969.978271484375</v>
      </c>
      <c r="AU43" s="1">
        <v>24.070510864257813</v>
      </c>
      <c r="AV43" s="1">
        <v>28.36815071105957</v>
      </c>
      <c r="AW43" s="1">
        <v>61.372035980224609</v>
      </c>
      <c r="AX43" s="1">
        <v>72.329109191894531</v>
      </c>
      <c r="AY43" s="1">
        <v>300.11810302734375</v>
      </c>
      <c r="AZ43" s="1">
        <v>1699.8626708984375</v>
      </c>
      <c r="BA43" s="1">
        <v>108.05158233642578</v>
      </c>
      <c r="BB43" s="1">
        <v>99.145050048828125</v>
      </c>
      <c r="BC43" s="1">
        <v>3.8200092315673828</v>
      </c>
      <c r="BD43" s="1">
        <v>-6.5685614943504333E-2</v>
      </c>
      <c r="BE43" s="1">
        <v>1</v>
      </c>
      <c r="BF43" s="1">
        <v>-1.355140209197998</v>
      </c>
      <c r="BG43" s="1">
        <v>7.355140209197998</v>
      </c>
      <c r="BH43" s="1">
        <v>1</v>
      </c>
      <c r="BI43" s="1">
        <v>0</v>
      </c>
      <c r="BJ43" s="1">
        <v>0.15999999642372131</v>
      </c>
      <c r="BK43" s="1">
        <v>111115</v>
      </c>
      <c r="BL43">
        <f t="shared" si="143"/>
        <v>1.5005905151367187</v>
      </c>
      <c r="BM43">
        <f t="shared" si="144"/>
        <v>6.6372850954853355E-3</v>
      </c>
      <c r="BN43">
        <f t="shared" si="145"/>
        <v>301.22397460937498</v>
      </c>
      <c r="BO43">
        <f t="shared" si="146"/>
        <v>301.56952514648435</v>
      </c>
      <c r="BP43">
        <f t="shared" si="147"/>
        <v>271.97802126456736</v>
      </c>
      <c r="BQ43">
        <f t="shared" si="148"/>
        <v>-6.64584344875251E-2</v>
      </c>
      <c r="BR43">
        <f t="shared" si="149"/>
        <v>3.8112356140960366</v>
      </c>
      <c r="BS43">
        <f t="shared" si="150"/>
        <v>38.441007515947938</v>
      </c>
      <c r="BT43">
        <f t="shared" si="151"/>
        <v>10.072856804888367</v>
      </c>
      <c r="BU43">
        <f t="shared" si="152"/>
        <v>28.246749877929688</v>
      </c>
      <c r="BV43">
        <f t="shared" si="153"/>
        <v>3.8497709423035493</v>
      </c>
      <c r="BW43">
        <f t="shared" si="154"/>
        <v>0.63691656743306768</v>
      </c>
      <c r="BX43">
        <f t="shared" si="155"/>
        <v>2.8125617220407002</v>
      </c>
      <c r="BY43">
        <f t="shared" si="156"/>
        <v>1.0372092202628491</v>
      </c>
      <c r="BZ43">
        <f t="shared" si="157"/>
        <v>0.40203519583733693</v>
      </c>
      <c r="CA43">
        <f t="shared" si="158"/>
        <v>85.165349646703646</v>
      </c>
      <c r="CB43">
        <f t="shared" si="159"/>
        <v>0.88558426552967839</v>
      </c>
      <c r="CC43">
        <f t="shared" si="160"/>
        <v>74.749651461814892</v>
      </c>
      <c r="CD43">
        <f t="shared" si="161"/>
        <v>964.37633459329379</v>
      </c>
      <c r="CE43">
        <f t="shared" si="162"/>
        <v>2.9879248872715574E-2</v>
      </c>
      <c r="CF43">
        <f t="shared" si="163"/>
        <v>0</v>
      </c>
      <c r="CG43">
        <f t="shared" si="164"/>
        <v>1487.3302065890603</v>
      </c>
      <c r="CH43">
        <f t="shared" si="165"/>
        <v>0</v>
      </c>
      <c r="CI43" t="e">
        <f t="shared" si="166"/>
        <v>#DIV/0!</v>
      </c>
      <c r="CJ43" t="e">
        <f t="shared" si="167"/>
        <v>#DIV/0!</v>
      </c>
    </row>
    <row r="44" spans="1:88" x14ac:dyDescent="0.35">
      <c r="A44" t="s">
        <v>183</v>
      </c>
      <c r="B44" s="1">
        <v>42</v>
      </c>
      <c r="C44" s="1" t="s">
        <v>132</v>
      </c>
      <c r="D44" s="1" t="s">
        <v>90</v>
      </c>
      <c r="E44" s="1">
        <v>0</v>
      </c>
      <c r="F44" s="1" t="s">
        <v>91</v>
      </c>
      <c r="G44" s="1" t="s">
        <v>90</v>
      </c>
      <c r="H44" s="1">
        <v>11795.500018366612</v>
      </c>
      <c r="I44" s="1">
        <v>0</v>
      </c>
      <c r="J44">
        <f t="shared" si="126"/>
        <v>40.145868396583872</v>
      </c>
      <c r="K44">
        <f t="shared" si="127"/>
        <v>0.68434663492387005</v>
      </c>
      <c r="L44">
        <f t="shared" si="128"/>
        <v>1147.9375997672382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t="e">
        <f t="shared" si="129"/>
        <v>#DIV/0!</v>
      </c>
      <c r="U44" t="e">
        <f t="shared" si="130"/>
        <v>#DIV/0!</v>
      </c>
      <c r="V44" t="e">
        <f t="shared" si="131"/>
        <v>#DIV/0!</v>
      </c>
      <c r="W44" s="1">
        <v>-1</v>
      </c>
      <c r="X44" s="1">
        <v>0.87</v>
      </c>
      <c r="Y44" s="1">
        <v>0.92</v>
      </c>
      <c r="Z44" s="1">
        <v>9.9416065216064453</v>
      </c>
      <c r="AA44">
        <f t="shared" si="132"/>
        <v>0.87497080326080323</v>
      </c>
      <c r="AB44">
        <f t="shared" si="133"/>
        <v>2.7654868138553949E-2</v>
      </c>
      <c r="AC44" t="e">
        <f t="shared" si="134"/>
        <v>#DIV/0!</v>
      </c>
      <c r="AD44" t="e">
        <f t="shared" si="135"/>
        <v>#DIV/0!</v>
      </c>
      <c r="AE44" t="e">
        <f t="shared" si="136"/>
        <v>#DIV/0!</v>
      </c>
      <c r="AF44" s="1">
        <v>0</v>
      </c>
      <c r="AG44" s="1">
        <v>0.5</v>
      </c>
      <c r="AH44" t="e">
        <f t="shared" si="137"/>
        <v>#DIV/0!</v>
      </c>
      <c r="AI44">
        <f t="shared" si="138"/>
        <v>6.62349752595851</v>
      </c>
      <c r="AJ44">
        <f t="shared" si="139"/>
        <v>0.99600892910065397</v>
      </c>
      <c r="AK44">
        <f t="shared" si="140"/>
        <v>27.986705780029297</v>
      </c>
      <c r="AL44" s="1">
        <v>2</v>
      </c>
      <c r="AM44">
        <f t="shared" si="141"/>
        <v>4.644859790802002</v>
      </c>
      <c r="AN44" s="1">
        <v>1</v>
      </c>
      <c r="AO44">
        <f t="shared" si="142"/>
        <v>9.2897195816040039</v>
      </c>
      <c r="AP44" s="1">
        <v>28.399700164794922</v>
      </c>
      <c r="AQ44" s="1">
        <v>27.986705780029297</v>
      </c>
      <c r="AR44" s="1">
        <v>28.073846817016602</v>
      </c>
      <c r="AS44" s="1">
        <v>1299.9488525390625</v>
      </c>
      <c r="AT44" s="1">
        <v>1267.6019287109375</v>
      </c>
      <c r="AU44" s="1">
        <v>23.911701202392578</v>
      </c>
      <c r="AV44" s="1">
        <v>28.200944900512695</v>
      </c>
      <c r="AW44" s="1">
        <v>61.033988952636719</v>
      </c>
      <c r="AX44" s="1">
        <v>71.982696533203125</v>
      </c>
      <c r="AY44" s="1">
        <v>300.132568359375</v>
      </c>
      <c r="AZ44" s="1">
        <v>1700.4390869140625</v>
      </c>
      <c r="BA44" s="1">
        <v>153.21405029296875</v>
      </c>
      <c r="BB44" s="1">
        <v>99.141738891601563</v>
      </c>
      <c r="BC44" s="1">
        <v>3.3154804706573486</v>
      </c>
      <c r="BD44" s="1">
        <v>-6.8111002445220947E-2</v>
      </c>
      <c r="BE44" s="1">
        <v>1</v>
      </c>
      <c r="BF44" s="1">
        <v>-1.355140209197998</v>
      </c>
      <c r="BG44" s="1">
        <v>7.355140209197998</v>
      </c>
      <c r="BH44" s="1">
        <v>1</v>
      </c>
      <c r="BI44" s="1">
        <v>0</v>
      </c>
      <c r="BJ44" s="1">
        <v>0.15999999642372131</v>
      </c>
      <c r="BK44" s="1">
        <v>111115</v>
      </c>
      <c r="BL44">
        <f t="shared" si="143"/>
        <v>1.5006628417968748</v>
      </c>
      <c r="BM44">
        <f t="shared" si="144"/>
        <v>6.6234975259585101E-3</v>
      </c>
      <c r="BN44">
        <f t="shared" si="145"/>
        <v>301.13670578002927</v>
      </c>
      <c r="BO44">
        <f t="shared" si="146"/>
        <v>301.5497001647949</v>
      </c>
      <c r="BP44">
        <f t="shared" si="147"/>
        <v>272.07024782500594</v>
      </c>
      <c r="BQ44">
        <f t="shared" si="148"/>
        <v>-6.0499900979423579E-2</v>
      </c>
      <c r="BR44">
        <f t="shared" si="149"/>
        <v>3.7918996449237263</v>
      </c>
      <c r="BS44">
        <f t="shared" si="150"/>
        <v>38.247257787859354</v>
      </c>
      <c r="BT44">
        <f t="shared" si="151"/>
        <v>10.046312887346659</v>
      </c>
      <c r="BU44">
        <f t="shared" si="152"/>
        <v>28.193202972412109</v>
      </c>
      <c r="BV44">
        <f t="shared" si="153"/>
        <v>3.8377918035078076</v>
      </c>
      <c r="BW44">
        <f t="shared" si="154"/>
        <v>0.63739183168067914</v>
      </c>
      <c r="BX44">
        <f t="shared" si="155"/>
        <v>2.7958907158230724</v>
      </c>
      <c r="BY44">
        <f t="shared" si="156"/>
        <v>1.0419010876847352</v>
      </c>
      <c r="BZ44">
        <f t="shared" si="157"/>
        <v>0.4023381810347248</v>
      </c>
      <c r="CA44">
        <f t="shared" si="158"/>
        <v>113.80852977997534</v>
      </c>
      <c r="CB44">
        <f t="shared" si="159"/>
        <v>0.90559786457141989</v>
      </c>
      <c r="CC44">
        <f t="shared" si="160"/>
        <v>74.694732105168441</v>
      </c>
      <c r="CD44">
        <f t="shared" si="161"/>
        <v>1261.7678535422197</v>
      </c>
      <c r="CE44">
        <f t="shared" si="162"/>
        <v>2.376574166629648E-2</v>
      </c>
      <c r="CF44">
        <f t="shared" si="163"/>
        <v>0</v>
      </c>
      <c r="CG44">
        <f t="shared" si="164"/>
        <v>1487.8345537732641</v>
      </c>
      <c r="CH44">
        <f t="shared" si="165"/>
        <v>0</v>
      </c>
      <c r="CI44" t="e">
        <f t="shared" si="166"/>
        <v>#DIV/0!</v>
      </c>
      <c r="CJ44" t="e">
        <f t="shared" si="167"/>
        <v>#DIV/0!</v>
      </c>
    </row>
    <row r="45" spans="1:88" x14ac:dyDescent="0.35">
      <c r="A45" t="s">
        <v>183</v>
      </c>
      <c r="B45" s="1">
        <v>43</v>
      </c>
      <c r="C45" s="1" t="s">
        <v>133</v>
      </c>
      <c r="D45" s="1" t="s">
        <v>90</v>
      </c>
      <c r="E45" s="1">
        <v>0</v>
      </c>
      <c r="F45" s="1" t="s">
        <v>91</v>
      </c>
      <c r="G45" s="1" t="s">
        <v>90</v>
      </c>
      <c r="H45" s="1">
        <v>11972.500018366612</v>
      </c>
      <c r="I45" s="1">
        <v>0</v>
      </c>
      <c r="J45">
        <f t="shared" si="126"/>
        <v>41.121566498671889</v>
      </c>
      <c r="K45">
        <f t="shared" si="127"/>
        <v>0.68686291408512079</v>
      </c>
      <c r="L45">
        <f t="shared" si="128"/>
        <v>1536.694271756689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t="e">
        <f t="shared" si="129"/>
        <v>#DIV/0!</v>
      </c>
      <c r="U45" t="e">
        <f t="shared" si="130"/>
        <v>#DIV/0!</v>
      </c>
      <c r="V45" t="e">
        <f t="shared" si="131"/>
        <v>#DIV/0!</v>
      </c>
      <c r="W45" s="1">
        <v>-1</v>
      </c>
      <c r="X45" s="1">
        <v>0.87</v>
      </c>
      <c r="Y45" s="1">
        <v>0.92</v>
      </c>
      <c r="Z45" s="1">
        <v>9.9416065216064453</v>
      </c>
      <c r="AA45">
        <f t="shared" si="132"/>
        <v>0.87497080326080323</v>
      </c>
      <c r="AB45">
        <f t="shared" si="133"/>
        <v>2.8329250208561467E-2</v>
      </c>
      <c r="AC45" t="e">
        <f t="shared" si="134"/>
        <v>#DIV/0!</v>
      </c>
      <c r="AD45" t="e">
        <f t="shared" si="135"/>
        <v>#DIV/0!</v>
      </c>
      <c r="AE45" t="e">
        <f t="shared" si="136"/>
        <v>#DIV/0!</v>
      </c>
      <c r="AF45" s="1">
        <v>0</v>
      </c>
      <c r="AG45" s="1">
        <v>0.5</v>
      </c>
      <c r="AH45" t="e">
        <f t="shared" si="137"/>
        <v>#DIV/0!</v>
      </c>
      <c r="AI45">
        <f t="shared" si="138"/>
        <v>6.6974603303317268</v>
      </c>
      <c r="AJ45">
        <f t="shared" si="139"/>
        <v>1.0034975486766173</v>
      </c>
      <c r="AK45">
        <f t="shared" si="140"/>
        <v>28.060495376586914</v>
      </c>
      <c r="AL45" s="1">
        <v>2</v>
      </c>
      <c r="AM45">
        <f t="shared" si="141"/>
        <v>4.644859790802002</v>
      </c>
      <c r="AN45" s="1">
        <v>1</v>
      </c>
      <c r="AO45">
        <f t="shared" si="142"/>
        <v>9.2897195816040039</v>
      </c>
      <c r="AP45" s="1">
        <v>28.449775695800781</v>
      </c>
      <c r="AQ45" s="1">
        <v>28.060495376586914</v>
      </c>
      <c r="AR45" s="1">
        <v>28.070648193359375</v>
      </c>
      <c r="AS45" s="1">
        <v>1699.9404296875</v>
      </c>
      <c r="AT45" s="1">
        <v>1665.1058349609375</v>
      </c>
      <c r="AU45" s="1">
        <v>23.95518684387207</v>
      </c>
      <c r="AV45" s="1">
        <v>28.29203987121582</v>
      </c>
      <c r="AW45" s="1">
        <v>60.961765289306641</v>
      </c>
      <c r="AX45" s="1">
        <v>71.9989013671875</v>
      </c>
      <c r="AY45" s="1">
        <v>300.12432861328125</v>
      </c>
      <c r="AZ45" s="1">
        <v>1699.32275390625</v>
      </c>
      <c r="BA45" s="1">
        <v>178.04911804199219</v>
      </c>
      <c r="BB45" s="1">
        <v>99.135513305664063</v>
      </c>
      <c r="BC45" s="1">
        <v>2.545912504196167</v>
      </c>
      <c r="BD45" s="1">
        <v>-6.3919797539710999E-2</v>
      </c>
      <c r="BE45" s="1">
        <v>1</v>
      </c>
      <c r="BF45" s="1">
        <v>-1.355140209197998</v>
      </c>
      <c r="BG45" s="1">
        <v>7.355140209197998</v>
      </c>
      <c r="BH45" s="1">
        <v>1</v>
      </c>
      <c r="BI45" s="1">
        <v>0</v>
      </c>
      <c r="BJ45" s="1">
        <v>0.15999999642372131</v>
      </c>
      <c r="BK45" s="1">
        <v>111115</v>
      </c>
      <c r="BL45">
        <f t="shared" si="143"/>
        <v>1.5006216430664061</v>
      </c>
      <c r="BM45">
        <f t="shared" si="144"/>
        <v>6.6974603303317269E-3</v>
      </c>
      <c r="BN45">
        <f t="shared" si="145"/>
        <v>301.21049537658689</v>
      </c>
      <c r="BO45">
        <f t="shared" si="146"/>
        <v>301.59977569580076</v>
      </c>
      <c r="BP45">
        <f t="shared" si="147"/>
        <v>271.89163454774825</v>
      </c>
      <c r="BQ45">
        <f t="shared" si="148"/>
        <v>-7.5335525828058192E-2</v>
      </c>
      <c r="BR45">
        <f t="shared" si="149"/>
        <v>3.8082434437739114</v>
      </c>
      <c r="BS45">
        <f t="shared" si="150"/>
        <v>38.414522876700829</v>
      </c>
      <c r="BT45">
        <f t="shared" si="151"/>
        <v>10.122483005485009</v>
      </c>
      <c r="BU45">
        <f t="shared" si="152"/>
        <v>28.255135536193848</v>
      </c>
      <c r="BV45">
        <f t="shared" si="153"/>
        <v>3.8516498739709464</v>
      </c>
      <c r="BW45">
        <f t="shared" si="154"/>
        <v>0.63957410923141866</v>
      </c>
      <c r="BX45">
        <f t="shared" si="155"/>
        <v>2.8047458950972941</v>
      </c>
      <c r="BY45">
        <f t="shared" si="156"/>
        <v>1.0469039788736523</v>
      </c>
      <c r="BZ45">
        <f t="shared" si="157"/>
        <v>0.40372946022319833</v>
      </c>
      <c r="CA45">
        <f t="shared" si="158"/>
        <v>152.34097542447302</v>
      </c>
      <c r="CB45">
        <f t="shared" si="159"/>
        <v>0.92288084005947824</v>
      </c>
      <c r="CC45">
        <f t="shared" si="160"/>
        <v>74.616901305122042</v>
      </c>
      <c r="CD45">
        <f t="shared" si="161"/>
        <v>1659.1299694586958</v>
      </c>
      <c r="CE45">
        <f t="shared" si="162"/>
        <v>1.8493812573010728E-2</v>
      </c>
      <c r="CF45">
        <f t="shared" si="163"/>
        <v>0</v>
      </c>
      <c r="CG45">
        <f t="shared" si="164"/>
        <v>1486.8577949847117</v>
      </c>
      <c r="CH45">
        <f t="shared" si="165"/>
        <v>0</v>
      </c>
      <c r="CI45" t="e">
        <f t="shared" si="166"/>
        <v>#DIV/0!</v>
      </c>
      <c r="CJ45" t="e">
        <f t="shared" si="167"/>
        <v>#DIV/0!</v>
      </c>
    </row>
    <row r="46" spans="1:88" x14ac:dyDescent="0.35">
      <c r="A46" t="s">
        <v>183</v>
      </c>
      <c r="B46" s="1">
        <v>44</v>
      </c>
      <c r="C46" s="1" t="s">
        <v>134</v>
      </c>
      <c r="D46" s="1" t="s">
        <v>90</v>
      </c>
      <c r="E46" s="1">
        <v>0</v>
      </c>
      <c r="F46" s="1" t="s">
        <v>91</v>
      </c>
      <c r="G46" s="1" t="s">
        <v>90</v>
      </c>
      <c r="H46" s="1">
        <v>12126.500018366612</v>
      </c>
      <c r="I46" s="1">
        <v>0</v>
      </c>
      <c r="J46">
        <f t="shared" si="126"/>
        <v>41.697068941405952</v>
      </c>
      <c r="K46">
        <f t="shared" si="127"/>
        <v>0.67827498098605055</v>
      </c>
      <c r="L46">
        <f t="shared" si="128"/>
        <v>1827.1922784943513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t="e">
        <f t="shared" si="129"/>
        <v>#DIV/0!</v>
      </c>
      <c r="U46" t="e">
        <f t="shared" si="130"/>
        <v>#DIV/0!</v>
      </c>
      <c r="V46" t="e">
        <f t="shared" si="131"/>
        <v>#DIV/0!</v>
      </c>
      <c r="W46" s="1">
        <v>-1</v>
      </c>
      <c r="X46" s="1">
        <v>0.87</v>
      </c>
      <c r="Y46" s="1">
        <v>0.92</v>
      </c>
      <c r="Z46" s="1">
        <v>9.9416065216064453</v>
      </c>
      <c r="AA46">
        <f t="shared" si="132"/>
        <v>0.87497080326080323</v>
      </c>
      <c r="AB46">
        <f t="shared" si="133"/>
        <v>2.8720204859663895E-2</v>
      </c>
      <c r="AC46" t="e">
        <f t="shared" si="134"/>
        <v>#DIV/0!</v>
      </c>
      <c r="AD46" t="e">
        <f t="shared" si="135"/>
        <v>#DIV/0!</v>
      </c>
      <c r="AE46" t="e">
        <f t="shared" si="136"/>
        <v>#DIV/0!</v>
      </c>
      <c r="AF46" s="1">
        <v>0</v>
      </c>
      <c r="AG46" s="1">
        <v>0.5</v>
      </c>
      <c r="AH46" t="e">
        <f t="shared" si="137"/>
        <v>#DIV/0!</v>
      </c>
      <c r="AI46">
        <f t="shared" si="138"/>
        <v>6.7240019529175941</v>
      </c>
      <c r="AJ46">
        <f t="shared" si="139"/>
        <v>1.0191979727592999</v>
      </c>
      <c r="AK46">
        <f t="shared" si="140"/>
        <v>28.160709381103516</v>
      </c>
      <c r="AL46" s="1">
        <v>2</v>
      </c>
      <c r="AM46">
        <f t="shared" si="141"/>
        <v>4.644859790802002</v>
      </c>
      <c r="AN46" s="1">
        <v>1</v>
      </c>
      <c r="AO46">
        <f t="shared" si="142"/>
        <v>9.2897195816040039</v>
      </c>
      <c r="AP46" s="1">
        <v>28.454000473022461</v>
      </c>
      <c r="AQ46" s="1">
        <v>28.160709381103516</v>
      </c>
      <c r="AR46" s="1">
        <v>28.066991806030273</v>
      </c>
      <c r="AS46" s="1">
        <v>2000.2291259765625</v>
      </c>
      <c r="AT46" s="1">
        <v>1963.6453857421875</v>
      </c>
      <c r="AU46" s="1">
        <v>24.005014419555664</v>
      </c>
      <c r="AV46" s="1">
        <v>28.358575820922852</v>
      </c>
      <c r="AW46" s="1">
        <v>61.074298858642578</v>
      </c>
      <c r="AX46" s="1">
        <v>72.151466369628906</v>
      </c>
      <c r="AY46" s="1">
        <v>300.13674926757813</v>
      </c>
      <c r="AZ46" s="1">
        <v>1699.09228515625</v>
      </c>
      <c r="BA46" s="1">
        <v>129.46701049804688</v>
      </c>
      <c r="BB46" s="1">
        <v>99.135459899902344</v>
      </c>
      <c r="BC46" s="1">
        <v>1.673994779586792</v>
      </c>
      <c r="BD46" s="1">
        <v>-5.2741780877113342E-2</v>
      </c>
      <c r="BE46" s="1">
        <v>1</v>
      </c>
      <c r="BF46" s="1">
        <v>-1.355140209197998</v>
      </c>
      <c r="BG46" s="1">
        <v>7.355140209197998</v>
      </c>
      <c r="BH46" s="1">
        <v>1</v>
      </c>
      <c r="BI46" s="1">
        <v>0</v>
      </c>
      <c r="BJ46" s="1">
        <v>0.15999999642372131</v>
      </c>
      <c r="BK46" s="1">
        <v>111115</v>
      </c>
      <c r="BL46">
        <f t="shared" si="143"/>
        <v>1.5006837463378904</v>
      </c>
      <c r="BM46">
        <f t="shared" si="144"/>
        <v>6.7240019529175941E-3</v>
      </c>
      <c r="BN46">
        <f t="shared" si="145"/>
        <v>301.31070938110349</v>
      </c>
      <c r="BO46">
        <f t="shared" si="146"/>
        <v>301.60400047302244</v>
      </c>
      <c r="BP46">
        <f t="shared" si="147"/>
        <v>271.85475954857247</v>
      </c>
      <c r="BQ46">
        <f t="shared" si="148"/>
        <v>-8.466465680501567E-2</v>
      </c>
      <c r="BR46">
        <f t="shared" si="149"/>
        <v>3.8305384288727375</v>
      </c>
      <c r="BS46">
        <f t="shared" si="150"/>
        <v>38.639437722288825</v>
      </c>
      <c r="BT46">
        <f t="shared" si="151"/>
        <v>10.280861901365974</v>
      </c>
      <c r="BU46">
        <f t="shared" si="152"/>
        <v>28.307354927062988</v>
      </c>
      <c r="BV46">
        <f t="shared" si="153"/>
        <v>3.8633684178953844</v>
      </c>
      <c r="BW46">
        <f t="shared" si="154"/>
        <v>0.63212156999220603</v>
      </c>
      <c r="BX46">
        <f t="shared" si="155"/>
        <v>2.8113404561134376</v>
      </c>
      <c r="BY46">
        <f t="shared" si="156"/>
        <v>1.0520279617819468</v>
      </c>
      <c r="BZ46">
        <f t="shared" si="157"/>
        <v>0.39897859395231311</v>
      </c>
      <c r="CA46">
        <f t="shared" si="158"/>
        <v>181.13954685408797</v>
      </c>
      <c r="CB46">
        <f t="shared" si="159"/>
        <v>0.93051031095603765</v>
      </c>
      <c r="CC46">
        <f t="shared" si="160"/>
        <v>74.343864827525891</v>
      </c>
      <c r="CD46">
        <f t="shared" si="161"/>
        <v>1957.5858871129319</v>
      </c>
      <c r="CE46">
        <f t="shared" si="162"/>
        <v>1.5835429124674109E-2</v>
      </c>
      <c r="CF46">
        <f t="shared" si="163"/>
        <v>0</v>
      </c>
      <c r="CG46">
        <f t="shared" si="164"/>
        <v>1486.6561415573979</v>
      </c>
      <c r="CH46">
        <f t="shared" si="165"/>
        <v>0</v>
      </c>
      <c r="CI46" t="e">
        <f t="shared" si="166"/>
        <v>#DIV/0!</v>
      </c>
      <c r="CJ46" t="e">
        <f t="shared" si="167"/>
        <v>#DIV/0!</v>
      </c>
    </row>
    <row r="47" spans="1:88" x14ac:dyDescent="0.35">
      <c r="A47" t="s">
        <v>184</v>
      </c>
      <c r="B47" s="1">
        <v>45</v>
      </c>
      <c r="C47" s="1" t="s">
        <v>135</v>
      </c>
      <c r="D47" s="1" t="s">
        <v>90</v>
      </c>
      <c r="E47" s="1">
        <v>0</v>
      </c>
      <c r="F47" s="1" t="s">
        <v>91</v>
      </c>
      <c r="G47" s="1" t="s">
        <v>90</v>
      </c>
      <c r="H47" s="1">
        <v>13105.500018366612</v>
      </c>
      <c r="I47" s="1">
        <v>0</v>
      </c>
      <c r="J47">
        <f t="shared" ref="J47:J57" si="168">(AS47-AT47*(1000-AU47)/(1000-AV47))*BL47</f>
        <v>32.062051694059022</v>
      </c>
      <c r="K47">
        <f t="shared" ref="K47:K57" si="169">IF(BW47&lt;&gt;0,1/(1/BW47-1/AO47),0)</f>
        <v>0.58943580822545083</v>
      </c>
      <c r="L47">
        <f t="shared" ref="L47:L57" si="170">((BZ47-BM47/2)*AT47-J47)/(BZ47+BM47/2)</f>
        <v>279.27141640822219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t="e">
        <f t="shared" ref="T47:T57" si="171">CF47/P47</f>
        <v>#DIV/0!</v>
      </c>
      <c r="U47" t="e">
        <f t="shared" ref="U47:U57" si="172">CH47/R47</f>
        <v>#DIV/0!</v>
      </c>
      <c r="V47" t="e">
        <f t="shared" ref="V47:V57" si="173">(R47-S47)/R47</f>
        <v>#DIV/0!</v>
      </c>
      <c r="W47" s="1">
        <v>-1</v>
      </c>
      <c r="X47" s="1">
        <v>0.87</v>
      </c>
      <c r="Y47" s="1">
        <v>0.92</v>
      </c>
      <c r="Z47" s="1">
        <v>10.028226852416992</v>
      </c>
      <c r="AA47">
        <f t="shared" ref="AA47:AA57" si="174">(Z47*Y47+(100-Z47)*X47)/100</f>
        <v>0.87501411342620861</v>
      </c>
      <c r="AB47">
        <f t="shared" ref="AB47:AB57" si="175">(J47-W47)/CG47</f>
        <v>2.2225029166666015E-2</v>
      </c>
      <c r="AC47" t="e">
        <f t="shared" ref="AC47:AC57" si="176">(R47-S47)/(R47-Q47)</f>
        <v>#DIV/0!</v>
      </c>
      <c r="AD47" t="e">
        <f t="shared" ref="AD47:AD57" si="177">(P47-R47)/(P47-Q47)</f>
        <v>#DIV/0!</v>
      </c>
      <c r="AE47" t="e">
        <f t="shared" ref="AE47:AE57" si="178">(P47-R47)/R47</f>
        <v>#DIV/0!</v>
      </c>
      <c r="AF47" s="1">
        <v>0</v>
      </c>
      <c r="AG47" s="1">
        <v>0.5</v>
      </c>
      <c r="AH47" t="e">
        <f t="shared" ref="AH47:AH57" si="179">V47*AG47*AA47*AF47</f>
        <v>#DIV/0!</v>
      </c>
      <c r="AI47">
        <f t="shared" ref="AI47:AI57" si="180">BM47*1000</f>
        <v>6.4112054456160745</v>
      </c>
      <c r="AJ47">
        <f t="shared" ref="AJ47:AJ57" si="181">(BR47-BX47)</f>
        <v>1.107844576292901</v>
      </c>
      <c r="AK47">
        <f t="shared" ref="AK47:AK57" si="182">(AQ47+BQ47*I47)</f>
        <v>28.483587265014648</v>
      </c>
      <c r="AL47" s="1">
        <v>2</v>
      </c>
      <c r="AM47">
        <f t="shared" ref="AM47:AM57" si="183">(AL47*BF47+BG47)</f>
        <v>4.644859790802002</v>
      </c>
      <c r="AN47" s="1">
        <v>1</v>
      </c>
      <c r="AO47">
        <f t="shared" ref="AO47:AO57" si="184">AM47*(AN47+1)*(AN47+1)/(AN47*AN47+1)</f>
        <v>9.2897195816040039</v>
      </c>
      <c r="AP47" s="1">
        <v>28.312278747558594</v>
      </c>
      <c r="AQ47" s="1">
        <v>28.483587265014648</v>
      </c>
      <c r="AR47" s="1">
        <v>28.063791275024414</v>
      </c>
      <c r="AS47" s="1">
        <v>400.03121948242188</v>
      </c>
      <c r="AT47" s="1">
        <v>377.05218505859375</v>
      </c>
      <c r="AU47" s="1">
        <v>24.047294616699219</v>
      </c>
      <c r="AV47" s="1">
        <v>28.199594497680664</v>
      </c>
      <c r="AW47" s="1">
        <v>61.682224273681641</v>
      </c>
      <c r="AX47" s="1">
        <v>72.333457946777344</v>
      </c>
      <c r="AY47" s="1">
        <v>300.09451293945313</v>
      </c>
      <c r="AZ47" s="1">
        <v>1700.0919189453125</v>
      </c>
      <c r="BA47" s="1">
        <v>109.85755157470703</v>
      </c>
      <c r="BB47" s="1">
        <v>99.1256103515625</v>
      </c>
      <c r="BC47" s="1">
        <v>2.828322172164917</v>
      </c>
      <c r="BD47" s="1">
        <v>-7.9529635608196259E-2</v>
      </c>
      <c r="BE47" s="1">
        <v>1</v>
      </c>
      <c r="BF47" s="1">
        <v>-1.355140209197998</v>
      </c>
      <c r="BG47" s="1">
        <v>7.355140209197998</v>
      </c>
      <c r="BH47" s="1">
        <v>1</v>
      </c>
      <c r="BI47" s="1">
        <v>0</v>
      </c>
      <c r="BJ47" s="1">
        <v>0.15999999642372131</v>
      </c>
      <c r="BK47" s="1">
        <v>111115</v>
      </c>
      <c r="BL47">
        <f t="shared" ref="BL47:BL57" si="185">AY47*0.000001/(AL47*0.0001)</f>
        <v>1.5004725646972654</v>
      </c>
      <c r="BM47">
        <f t="shared" ref="BM47:BM57" si="186">(AV47-AU47)/(1000-AV47)*BL47</f>
        <v>6.411205445616075E-3</v>
      </c>
      <c r="BN47">
        <f t="shared" ref="BN47:BN57" si="187">(AQ47+273.15)</f>
        <v>301.63358726501463</v>
      </c>
      <c r="BO47">
        <f t="shared" ref="BO47:BO57" si="188">(AP47+273.15)</f>
        <v>301.46227874755857</v>
      </c>
      <c r="BP47">
        <f t="shared" ref="BP47:BP57" si="189">(AZ47*BH47+BA47*BI47)*BJ47</f>
        <v>272.01470095124751</v>
      </c>
      <c r="BQ47">
        <f t="shared" ref="BQ47:BQ57" si="190">((BP47+0.00000010773*(BO47^4-BN47^4))-BM47*44100)/(AM47*51.4+0.00000043092*BN47^3)</f>
        <v>-5.085816477505832E-2</v>
      </c>
      <c r="BR47">
        <f t="shared" ref="BR47:BR57" si="191">0.61365*EXP(17.502*AK47/(240.97+AK47))</f>
        <v>3.9031465925420603</v>
      </c>
      <c r="BS47">
        <f t="shared" ref="BS47:BS57" si="192">BR47*1000/BB47</f>
        <v>39.375763525682402</v>
      </c>
      <c r="BT47">
        <f t="shared" ref="BT47:BT57" si="193">(BS47-AV47)</f>
        <v>11.176169028001738</v>
      </c>
      <c r="BU47">
        <f t="shared" ref="BU47:BU57" si="194">IF(I47,AQ47,(AP47+AQ47)/2)</f>
        <v>28.397933006286621</v>
      </c>
      <c r="BV47">
        <f t="shared" ref="BV47:BV57" si="195">0.61365*EXP(17.502*BU47/(240.97+BU47))</f>
        <v>3.88376879927175</v>
      </c>
      <c r="BW47">
        <f t="shared" ref="BW47:BW57" si="196">IF(BT47&lt;&gt;0,(1000-(BS47+AV47)/2)/BT47*BM47,0)</f>
        <v>0.55426735927321835</v>
      </c>
      <c r="BX47">
        <f t="shared" ref="BX47:BX57" si="197">AV47*BB47/1000</f>
        <v>2.7953020162491593</v>
      </c>
      <c r="BY47">
        <f t="shared" ref="BY47:BY57" si="198">(BV47-BX47)</f>
        <v>1.0884667830225907</v>
      </c>
      <c r="BZ47">
        <f t="shared" ref="BZ47:BZ57" si="199">1/(1.6/K47+1.37/AO47)</f>
        <v>0.34941394805484971</v>
      </c>
      <c r="CA47">
        <f t="shared" ref="CA47:CA57" si="200">L47*BB47*0.001</f>
        <v>27.682949605210389</v>
      </c>
      <c r="CB47">
        <f t="shared" ref="CB47:CB57" si="201">L47/AT47</f>
        <v>0.74067046280297655</v>
      </c>
      <c r="CC47">
        <f t="shared" ref="CC47:CC57" si="202">(1-BM47*BB47/BR47/K47)*100</f>
        <v>72.37678713638779</v>
      </c>
      <c r="CD47">
        <f t="shared" ref="CD47:CD57" si="203">(AT47-J47/(AO47/1.35))</f>
        <v>372.39286575333801</v>
      </c>
      <c r="CE47">
        <f t="shared" ref="CE47:CE57" si="204">J47*CC47/100/CD47</f>
        <v>6.2314520605070714E-2</v>
      </c>
      <c r="CF47">
        <f t="shared" ref="CF47:CF57" si="205">(P47-O47)</f>
        <v>0</v>
      </c>
      <c r="CG47">
        <f t="shared" ref="CG47:CG57" si="206">AZ47*AA47</f>
        <v>1487.6044231989943</v>
      </c>
      <c r="CH47">
        <f t="shared" ref="CH47:CH57" si="207">(R47-Q47)</f>
        <v>0</v>
      </c>
      <c r="CI47" t="e">
        <f t="shared" ref="CI47:CI57" si="208">(R47-S47)/(R47-O47)</f>
        <v>#DIV/0!</v>
      </c>
      <c r="CJ47" t="e">
        <f t="shared" ref="CJ47:CJ57" si="209">(P47-R47)/(P47-O47)</f>
        <v>#DIV/0!</v>
      </c>
    </row>
    <row r="48" spans="1:88" x14ac:dyDescent="0.35">
      <c r="A48" t="s">
        <v>184</v>
      </c>
      <c r="B48" s="1">
        <v>46</v>
      </c>
      <c r="C48" s="1" t="s">
        <v>136</v>
      </c>
      <c r="D48" s="1" t="s">
        <v>90</v>
      </c>
      <c r="E48" s="1">
        <v>0</v>
      </c>
      <c r="F48" s="1" t="s">
        <v>91</v>
      </c>
      <c r="G48" s="1" t="s">
        <v>90</v>
      </c>
      <c r="H48" s="1">
        <v>13247.500018366612</v>
      </c>
      <c r="I48" s="1">
        <v>0</v>
      </c>
      <c r="J48">
        <f t="shared" si="168"/>
        <v>12.690693349409027</v>
      </c>
      <c r="K48">
        <f t="shared" si="169"/>
        <v>0.57949679012871935</v>
      </c>
      <c r="L48">
        <f t="shared" si="170"/>
        <v>150.55338708748613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t="e">
        <f t="shared" si="171"/>
        <v>#DIV/0!</v>
      </c>
      <c r="U48" t="e">
        <f t="shared" si="172"/>
        <v>#DIV/0!</v>
      </c>
      <c r="V48" t="e">
        <f t="shared" si="173"/>
        <v>#DIV/0!</v>
      </c>
      <c r="W48" s="1">
        <v>-1</v>
      </c>
      <c r="X48" s="1">
        <v>0.87</v>
      </c>
      <c r="Y48" s="1">
        <v>0.92</v>
      </c>
      <c r="Z48" s="1">
        <v>10.028226852416992</v>
      </c>
      <c r="AA48">
        <f t="shared" si="174"/>
        <v>0.87501411342620861</v>
      </c>
      <c r="AB48">
        <f t="shared" si="175"/>
        <v>9.2048733749552514E-3</v>
      </c>
      <c r="AC48" t="e">
        <f t="shared" si="176"/>
        <v>#DIV/0!</v>
      </c>
      <c r="AD48" t="e">
        <f t="shared" si="177"/>
        <v>#DIV/0!</v>
      </c>
      <c r="AE48" t="e">
        <f t="shared" si="178"/>
        <v>#DIV/0!</v>
      </c>
      <c r="AF48" s="1">
        <v>0</v>
      </c>
      <c r="AG48" s="1">
        <v>0.5</v>
      </c>
      <c r="AH48" t="e">
        <f t="shared" si="179"/>
        <v>#DIV/0!</v>
      </c>
      <c r="AI48">
        <f t="shared" si="180"/>
        <v>6.3820187737634289</v>
      </c>
      <c r="AJ48">
        <f t="shared" si="181"/>
        <v>1.1204687521218255</v>
      </c>
      <c r="AK48">
        <f t="shared" si="182"/>
        <v>28.536525726318359</v>
      </c>
      <c r="AL48" s="1">
        <v>2</v>
      </c>
      <c r="AM48">
        <f t="shared" si="183"/>
        <v>4.644859790802002</v>
      </c>
      <c r="AN48" s="1">
        <v>1</v>
      </c>
      <c r="AO48">
        <f t="shared" si="184"/>
        <v>9.2897195816040039</v>
      </c>
      <c r="AP48" s="1">
        <v>28.312379837036133</v>
      </c>
      <c r="AQ48" s="1">
        <v>28.536525726318359</v>
      </c>
      <c r="AR48" s="1">
        <v>28.064802169799805</v>
      </c>
      <c r="AS48" s="1">
        <v>199.89921569824219</v>
      </c>
      <c r="AT48" s="1">
        <v>190.63069152832031</v>
      </c>
      <c r="AU48" s="1">
        <v>24.061357498168945</v>
      </c>
      <c r="AV48" s="1">
        <v>28.194734573364258</v>
      </c>
      <c r="AW48" s="1">
        <v>61.715114593505859</v>
      </c>
      <c r="AX48" s="1">
        <v>72.317337036132813</v>
      </c>
      <c r="AY48" s="1">
        <v>300.09744262695313</v>
      </c>
      <c r="AZ48" s="1">
        <v>1699.7794189453125</v>
      </c>
      <c r="BA48" s="1">
        <v>111.77324676513672</v>
      </c>
      <c r="BB48" s="1">
        <v>99.1212158203125</v>
      </c>
      <c r="BC48" s="1">
        <v>2.3189799785614014</v>
      </c>
      <c r="BD48" s="1">
        <v>-8.3246387541294098E-2</v>
      </c>
      <c r="BE48" s="1">
        <v>1</v>
      </c>
      <c r="BF48" s="1">
        <v>-1.355140209197998</v>
      </c>
      <c r="BG48" s="1">
        <v>7.355140209197998</v>
      </c>
      <c r="BH48" s="1">
        <v>1</v>
      </c>
      <c r="BI48" s="1">
        <v>0</v>
      </c>
      <c r="BJ48" s="1">
        <v>0.15999999642372131</v>
      </c>
      <c r="BK48" s="1">
        <v>111115</v>
      </c>
      <c r="BL48">
        <f t="shared" si="185"/>
        <v>1.5004872131347653</v>
      </c>
      <c r="BM48">
        <f t="shared" si="186"/>
        <v>6.3820187737634289E-3</v>
      </c>
      <c r="BN48">
        <f t="shared" si="187"/>
        <v>301.68652572631834</v>
      </c>
      <c r="BO48">
        <f t="shared" si="188"/>
        <v>301.46237983703611</v>
      </c>
      <c r="BP48">
        <f t="shared" si="189"/>
        <v>271.96470095236509</v>
      </c>
      <c r="BQ48">
        <f t="shared" si="190"/>
        <v>-4.8414093545346842E-2</v>
      </c>
      <c r="BR48">
        <f t="shared" si="191"/>
        <v>3.9151651227646904</v>
      </c>
      <c r="BS48">
        <f t="shared" si="192"/>
        <v>39.498760082423964</v>
      </c>
      <c r="BT48">
        <f t="shared" si="193"/>
        <v>11.304025509059706</v>
      </c>
      <c r="BU48">
        <f t="shared" si="194"/>
        <v>28.424452781677246</v>
      </c>
      <c r="BV48">
        <f t="shared" si="195"/>
        <v>3.8897594507722912</v>
      </c>
      <c r="BW48">
        <f t="shared" si="196"/>
        <v>0.5454701240672345</v>
      </c>
      <c r="BX48">
        <f t="shared" si="197"/>
        <v>2.7946963706428649</v>
      </c>
      <c r="BY48">
        <f t="shared" si="198"/>
        <v>1.0950630801294263</v>
      </c>
      <c r="BZ48">
        <f t="shared" si="199"/>
        <v>0.34382090160951573</v>
      </c>
      <c r="CA48">
        <f t="shared" si="200"/>
        <v>14.923034773977763</v>
      </c>
      <c r="CB48">
        <f t="shared" si="201"/>
        <v>0.7897646799708522</v>
      </c>
      <c r="CC48">
        <f t="shared" si="202"/>
        <v>72.118022017279287</v>
      </c>
      <c r="CD48">
        <f t="shared" si="203"/>
        <v>188.7864554487266</v>
      </c>
      <c r="CE48">
        <f t="shared" si="204"/>
        <v>4.8479521489601309E-2</v>
      </c>
      <c r="CF48">
        <f t="shared" si="205"/>
        <v>0</v>
      </c>
      <c r="CG48">
        <f t="shared" si="206"/>
        <v>1487.3309812885486</v>
      </c>
      <c r="CH48">
        <f t="shared" si="207"/>
        <v>0</v>
      </c>
      <c r="CI48" t="e">
        <f t="shared" si="208"/>
        <v>#DIV/0!</v>
      </c>
      <c r="CJ48" t="e">
        <f t="shared" si="209"/>
        <v>#DIV/0!</v>
      </c>
    </row>
    <row r="49" spans="1:88" x14ac:dyDescent="0.35">
      <c r="A49" t="s">
        <v>184</v>
      </c>
      <c r="B49" s="1">
        <v>47</v>
      </c>
      <c r="C49" s="1" t="s">
        <v>137</v>
      </c>
      <c r="D49" s="1" t="s">
        <v>90</v>
      </c>
      <c r="E49" s="1">
        <v>0</v>
      </c>
      <c r="F49" s="1" t="s">
        <v>91</v>
      </c>
      <c r="G49" s="1" t="s">
        <v>90</v>
      </c>
      <c r="H49" s="1">
        <v>13389.500018366612</v>
      </c>
      <c r="I49" s="1">
        <v>0</v>
      </c>
      <c r="J49">
        <f t="shared" si="168"/>
        <v>-3.5123589724817443</v>
      </c>
      <c r="K49">
        <f t="shared" si="169"/>
        <v>0.57918574060933536</v>
      </c>
      <c r="L49">
        <f t="shared" si="170"/>
        <v>61.17218286389911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t="e">
        <f t="shared" si="171"/>
        <v>#DIV/0!</v>
      </c>
      <c r="U49" t="e">
        <f t="shared" si="172"/>
        <v>#DIV/0!</v>
      </c>
      <c r="V49" t="e">
        <f t="shared" si="173"/>
        <v>#DIV/0!</v>
      </c>
      <c r="W49" s="1">
        <v>-1</v>
      </c>
      <c r="X49" s="1">
        <v>0.87</v>
      </c>
      <c r="Y49" s="1">
        <v>0.92</v>
      </c>
      <c r="Z49" s="1">
        <v>10.028226852416992</v>
      </c>
      <c r="AA49">
        <f t="shared" si="174"/>
        <v>0.87501411342620861</v>
      </c>
      <c r="AB49">
        <f t="shared" si="175"/>
        <v>-1.6898946076648665E-3</v>
      </c>
      <c r="AC49" t="e">
        <f t="shared" si="176"/>
        <v>#DIV/0!</v>
      </c>
      <c r="AD49" t="e">
        <f t="shared" si="177"/>
        <v>#DIV/0!</v>
      </c>
      <c r="AE49" t="e">
        <f t="shared" si="178"/>
        <v>#DIV/0!</v>
      </c>
      <c r="AF49" s="1">
        <v>0</v>
      </c>
      <c r="AG49" s="1">
        <v>0.5</v>
      </c>
      <c r="AH49" t="e">
        <f t="shared" si="179"/>
        <v>#DIV/0!</v>
      </c>
      <c r="AI49">
        <f t="shared" si="180"/>
        <v>6.4453819898063305</v>
      </c>
      <c r="AJ49">
        <f t="shared" si="181"/>
        <v>1.1319237016533465</v>
      </c>
      <c r="AK49">
        <f t="shared" si="182"/>
        <v>28.617498397827148</v>
      </c>
      <c r="AL49" s="1">
        <v>2</v>
      </c>
      <c r="AM49">
        <f t="shared" si="183"/>
        <v>4.644859790802002</v>
      </c>
      <c r="AN49" s="1">
        <v>1</v>
      </c>
      <c r="AO49">
        <f t="shared" si="184"/>
        <v>9.2897195816040039</v>
      </c>
      <c r="AP49" s="1">
        <v>28.32502555847168</v>
      </c>
      <c r="AQ49" s="1">
        <v>28.617498397827148</v>
      </c>
      <c r="AR49" s="1">
        <v>28.064836502075195</v>
      </c>
      <c r="AS49" s="1">
        <v>49.895408630371094</v>
      </c>
      <c r="AT49" s="1">
        <v>52.012752532958984</v>
      </c>
      <c r="AU49" s="1">
        <v>24.093448638916016</v>
      </c>
      <c r="AV49" s="1">
        <v>28.267459869384766</v>
      </c>
      <c r="AW49" s="1">
        <v>61.747951507568359</v>
      </c>
      <c r="AX49" s="1">
        <v>72.444580078125</v>
      </c>
      <c r="AY49" s="1">
        <v>300.10400390625</v>
      </c>
      <c r="AZ49" s="1">
        <v>1699.0533447265625</v>
      </c>
      <c r="BA49" s="1">
        <v>107.35511779785156</v>
      </c>
      <c r="BB49" s="1">
        <v>99.113502502441406</v>
      </c>
      <c r="BC49" s="1">
        <v>1.4070664644241333</v>
      </c>
      <c r="BD49" s="1">
        <v>-8.5566870868206024E-2</v>
      </c>
      <c r="BE49" s="1">
        <v>1</v>
      </c>
      <c r="BF49" s="1">
        <v>-1.355140209197998</v>
      </c>
      <c r="BG49" s="1">
        <v>7.355140209197998</v>
      </c>
      <c r="BH49" s="1">
        <v>1</v>
      </c>
      <c r="BI49" s="1">
        <v>0</v>
      </c>
      <c r="BJ49" s="1">
        <v>0.15999999642372131</v>
      </c>
      <c r="BK49" s="1">
        <v>111115</v>
      </c>
      <c r="BL49">
        <f t="shared" si="185"/>
        <v>1.5005200195312498</v>
      </c>
      <c r="BM49">
        <f t="shared" si="186"/>
        <v>6.4453819898063307E-3</v>
      </c>
      <c r="BN49">
        <f t="shared" si="187"/>
        <v>301.76749839782713</v>
      </c>
      <c r="BO49">
        <f t="shared" si="188"/>
        <v>301.47502555847166</v>
      </c>
      <c r="BP49">
        <f t="shared" si="189"/>
        <v>271.84852907996174</v>
      </c>
      <c r="BQ49">
        <f t="shared" si="190"/>
        <v>-6.325599172015911E-2</v>
      </c>
      <c r="BR49">
        <f t="shared" si="191"/>
        <v>3.9336106561552757</v>
      </c>
      <c r="BS49">
        <f t="shared" si="192"/>
        <v>39.687939148940693</v>
      </c>
      <c r="BT49">
        <f t="shared" si="193"/>
        <v>11.420479279555927</v>
      </c>
      <c r="BU49">
        <f t="shared" si="194"/>
        <v>28.471261978149414</v>
      </c>
      <c r="BV49">
        <f t="shared" si="195"/>
        <v>3.9003530260116883</v>
      </c>
      <c r="BW49">
        <f t="shared" si="196"/>
        <v>0.54519452160654225</v>
      </c>
      <c r="BX49">
        <f t="shared" si="197"/>
        <v>2.8016869545019292</v>
      </c>
      <c r="BY49">
        <f t="shared" si="198"/>
        <v>1.0986660715097591</v>
      </c>
      <c r="BZ49">
        <f t="shared" si="199"/>
        <v>0.34364570575826675</v>
      </c>
      <c r="CA49">
        <f t="shared" si="200"/>
        <v>6.0629892993608676</v>
      </c>
      <c r="CB49">
        <f t="shared" si="201"/>
        <v>1.1760997041088348</v>
      </c>
      <c r="CC49">
        <f t="shared" si="202"/>
        <v>71.960371718406122</v>
      </c>
      <c r="CD49">
        <f t="shared" si="203"/>
        <v>52.523175325724452</v>
      </c>
      <c r="CE49">
        <f t="shared" si="204"/>
        <v>-4.8121739727429384E-2</v>
      </c>
      <c r="CF49">
        <f t="shared" si="205"/>
        <v>0</v>
      </c>
      <c r="CG49">
        <f t="shared" si="206"/>
        <v>1486.6956560997476</v>
      </c>
      <c r="CH49">
        <f t="shared" si="207"/>
        <v>0</v>
      </c>
      <c r="CI49" t="e">
        <f t="shared" si="208"/>
        <v>#DIV/0!</v>
      </c>
      <c r="CJ49" t="e">
        <f t="shared" si="209"/>
        <v>#DIV/0!</v>
      </c>
    </row>
    <row r="50" spans="1:88" x14ac:dyDescent="0.35">
      <c r="A50" t="s">
        <v>184</v>
      </c>
      <c r="B50" s="1">
        <v>48</v>
      </c>
      <c r="C50" s="1" t="s">
        <v>138</v>
      </c>
      <c r="D50" s="1" t="s">
        <v>90</v>
      </c>
      <c r="E50" s="1">
        <v>0</v>
      </c>
      <c r="F50" s="1" t="s">
        <v>91</v>
      </c>
      <c r="G50" s="1" t="s">
        <v>90</v>
      </c>
      <c r="H50" s="1">
        <v>13536.500018366612</v>
      </c>
      <c r="I50" s="1">
        <v>0</v>
      </c>
      <c r="J50">
        <f t="shared" si="168"/>
        <v>4.113203430812816</v>
      </c>
      <c r="K50">
        <f t="shared" si="169"/>
        <v>0.58253543927588958</v>
      </c>
      <c r="L50">
        <f t="shared" si="170"/>
        <v>83.293149090312653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t="e">
        <f t="shared" si="171"/>
        <v>#DIV/0!</v>
      </c>
      <c r="U50" t="e">
        <f t="shared" si="172"/>
        <v>#DIV/0!</v>
      </c>
      <c r="V50" t="e">
        <f t="shared" si="173"/>
        <v>#DIV/0!</v>
      </c>
      <c r="W50" s="1">
        <v>-1</v>
      </c>
      <c r="X50" s="1">
        <v>0.87</v>
      </c>
      <c r="Y50" s="1">
        <v>0.92</v>
      </c>
      <c r="Z50" s="1">
        <v>10.028226852416992</v>
      </c>
      <c r="AA50">
        <f t="shared" si="174"/>
        <v>0.87501411342620861</v>
      </c>
      <c r="AB50">
        <f t="shared" si="175"/>
        <v>3.4341879784082546E-3</v>
      </c>
      <c r="AC50" t="e">
        <f t="shared" si="176"/>
        <v>#DIV/0!</v>
      </c>
      <c r="AD50" t="e">
        <f t="shared" si="177"/>
        <v>#DIV/0!</v>
      </c>
      <c r="AE50" t="e">
        <f t="shared" si="178"/>
        <v>#DIV/0!</v>
      </c>
      <c r="AF50" s="1">
        <v>0</v>
      </c>
      <c r="AG50" s="1">
        <v>0.5</v>
      </c>
      <c r="AH50" t="e">
        <f t="shared" si="179"/>
        <v>#DIV/0!</v>
      </c>
      <c r="AI50">
        <f t="shared" si="180"/>
        <v>6.5313856990483776</v>
      </c>
      <c r="AJ50">
        <f t="shared" si="181"/>
        <v>1.1405964419409975</v>
      </c>
      <c r="AK50">
        <f t="shared" si="182"/>
        <v>28.712451934814453</v>
      </c>
      <c r="AL50" s="1">
        <v>2</v>
      </c>
      <c r="AM50">
        <f t="shared" si="183"/>
        <v>4.644859790802002</v>
      </c>
      <c r="AN50" s="1">
        <v>1</v>
      </c>
      <c r="AO50">
        <f t="shared" si="184"/>
        <v>9.2897195816040039</v>
      </c>
      <c r="AP50" s="1">
        <v>28.378547668457031</v>
      </c>
      <c r="AQ50" s="1">
        <v>28.712451934814453</v>
      </c>
      <c r="AR50" s="1">
        <v>28.068115234375</v>
      </c>
      <c r="AS50" s="1">
        <v>100.06324768066406</v>
      </c>
      <c r="AT50" s="1">
        <v>96.900169372558594</v>
      </c>
      <c r="AU50" s="1">
        <v>24.170255661010742</v>
      </c>
      <c r="AV50" s="1">
        <v>28.3995361328125</v>
      </c>
      <c r="AW50" s="1">
        <v>61.751045227050781</v>
      </c>
      <c r="AX50" s="1">
        <v>72.555633544921875</v>
      </c>
      <c r="AY50" s="1">
        <v>300.09347534179688</v>
      </c>
      <c r="AZ50" s="1">
        <v>1701.586181640625</v>
      </c>
      <c r="BA50" s="1">
        <v>153.70919799804688</v>
      </c>
      <c r="BB50" s="1">
        <v>99.112220764160156</v>
      </c>
      <c r="BC50" s="1">
        <v>1.8136719465255737</v>
      </c>
      <c r="BD50" s="1">
        <v>-8.0919235944747925E-2</v>
      </c>
      <c r="BE50" s="1">
        <v>1</v>
      </c>
      <c r="BF50" s="1">
        <v>-1.355140209197998</v>
      </c>
      <c r="BG50" s="1">
        <v>7.355140209197998</v>
      </c>
      <c r="BH50" s="1">
        <v>1</v>
      </c>
      <c r="BI50" s="1">
        <v>0</v>
      </c>
      <c r="BJ50" s="1">
        <v>0.15999999642372131</v>
      </c>
      <c r="BK50" s="1">
        <v>111125</v>
      </c>
      <c r="BL50">
        <f t="shared" si="185"/>
        <v>1.5004673767089842</v>
      </c>
      <c r="BM50">
        <f t="shared" si="186"/>
        <v>6.531385699048378E-3</v>
      </c>
      <c r="BN50">
        <f t="shared" si="187"/>
        <v>301.86245193481443</v>
      </c>
      <c r="BO50">
        <f t="shared" si="188"/>
        <v>301.52854766845701</v>
      </c>
      <c r="BP50">
        <f t="shared" si="189"/>
        <v>272.25378297715361</v>
      </c>
      <c r="BQ50">
        <f t="shared" si="190"/>
        <v>-7.8737416043669836E-2</v>
      </c>
      <c r="BR50">
        <f t="shared" si="191"/>
        <v>3.955337536736053</v>
      </c>
      <c r="BS50">
        <f t="shared" si="192"/>
        <v>39.907667351616219</v>
      </c>
      <c r="BT50">
        <f t="shared" si="193"/>
        <v>11.508131218803719</v>
      </c>
      <c r="BU50">
        <f t="shared" si="194"/>
        <v>28.545499801635742</v>
      </c>
      <c r="BV50">
        <f t="shared" si="195"/>
        <v>3.9172056884075634</v>
      </c>
      <c r="BW50">
        <f t="shared" si="196"/>
        <v>0.54816157663816079</v>
      </c>
      <c r="BX50">
        <f t="shared" si="197"/>
        <v>2.8147410947950555</v>
      </c>
      <c r="BY50">
        <f t="shared" si="198"/>
        <v>1.1024645936125079</v>
      </c>
      <c r="BZ50">
        <f t="shared" si="199"/>
        <v>0.34553189198840645</v>
      </c>
      <c r="CA50">
        <f t="shared" si="200"/>
        <v>8.2553689807811743</v>
      </c>
      <c r="CB50">
        <f t="shared" si="201"/>
        <v>0.85957691952085125</v>
      </c>
      <c r="CC50">
        <f t="shared" si="202"/>
        <v>71.905155278956784</v>
      </c>
      <c r="CD50">
        <f t="shared" si="203"/>
        <v>96.302430702104715</v>
      </c>
      <c r="CE50">
        <f t="shared" si="204"/>
        <v>3.0711637206896524E-2</v>
      </c>
      <c r="CF50">
        <f t="shared" si="205"/>
        <v>0</v>
      </c>
      <c r="CG50">
        <f t="shared" si="206"/>
        <v>1488.9119241465589</v>
      </c>
      <c r="CH50">
        <f t="shared" si="207"/>
        <v>0</v>
      </c>
      <c r="CI50" t="e">
        <f t="shared" si="208"/>
        <v>#DIV/0!</v>
      </c>
      <c r="CJ50" t="e">
        <f t="shared" si="209"/>
        <v>#DIV/0!</v>
      </c>
    </row>
    <row r="51" spans="1:88" x14ac:dyDescent="0.35">
      <c r="A51" t="s">
        <v>184</v>
      </c>
      <c r="B51" s="1">
        <v>49</v>
      </c>
      <c r="C51" s="1" t="s">
        <v>139</v>
      </c>
      <c r="D51" s="1" t="s">
        <v>90</v>
      </c>
      <c r="E51" s="1">
        <v>0</v>
      </c>
      <c r="F51" s="1" t="s">
        <v>91</v>
      </c>
      <c r="G51" s="1" t="s">
        <v>90</v>
      </c>
      <c r="H51" s="1">
        <v>13684.500018366612</v>
      </c>
      <c r="I51" s="1">
        <v>0</v>
      </c>
      <c r="J51">
        <f t="shared" si="168"/>
        <v>24.236444965285859</v>
      </c>
      <c r="K51">
        <f t="shared" si="169"/>
        <v>0.58672375686013545</v>
      </c>
      <c r="L51">
        <f t="shared" si="170"/>
        <v>208.50342721642892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t="e">
        <f t="shared" si="171"/>
        <v>#DIV/0!</v>
      </c>
      <c r="U51" t="e">
        <f t="shared" si="172"/>
        <v>#DIV/0!</v>
      </c>
      <c r="V51" t="e">
        <f t="shared" si="173"/>
        <v>#DIV/0!</v>
      </c>
      <c r="W51" s="1">
        <v>-1</v>
      </c>
      <c r="X51" s="1">
        <v>0.87</v>
      </c>
      <c r="Y51" s="1">
        <v>0.92</v>
      </c>
      <c r="Z51" s="1">
        <v>10.028226852416992</v>
      </c>
      <c r="AA51">
        <f t="shared" si="174"/>
        <v>0.87501411342620861</v>
      </c>
      <c r="AB51">
        <f t="shared" si="175"/>
        <v>1.6970343739382523E-2</v>
      </c>
      <c r="AC51" t="e">
        <f t="shared" si="176"/>
        <v>#DIV/0!</v>
      </c>
      <c r="AD51" t="e">
        <f t="shared" si="177"/>
        <v>#DIV/0!</v>
      </c>
      <c r="AE51" t="e">
        <f t="shared" si="178"/>
        <v>#DIV/0!</v>
      </c>
      <c r="AF51" s="1">
        <v>0</v>
      </c>
      <c r="AG51" s="1">
        <v>0.5</v>
      </c>
      <c r="AH51" t="e">
        <f t="shared" si="179"/>
        <v>#DIV/0!</v>
      </c>
      <c r="AI51">
        <f t="shared" si="180"/>
        <v>6.604927830987898</v>
      </c>
      <c r="AJ51">
        <f t="shared" si="181"/>
        <v>1.1453490316676898</v>
      </c>
      <c r="AK51">
        <f t="shared" si="182"/>
        <v>28.842605590820313</v>
      </c>
      <c r="AL51" s="1">
        <v>2</v>
      </c>
      <c r="AM51">
        <f t="shared" si="183"/>
        <v>4.644859790802002</v>
      </c>
      <c r="AN51" s="1">
        <v>1</v>
      </c>
      <c r="AO51">
        <f t="shared" si="184"/>
        <v>9.2897195816040039</v>
      </c>
      <c r="AP51" s="1">
        <v>28.454423904418945</v>
      </c>
      <c r="AQ51" s="1">
        <v>28.842605590820313</v>
      </c>
      <c r="AR51" s="1">
        <v>28.06712532043457</v>
      </c>
      <c r="AS51" s="1">
        <v>300.23150634765625</v>
      </c>
      <c r="AT51" s="1">
        <v>282.83486938476563</v>
      </c>
      <c r="AU51" s="1">
        <v>24.378536224365234</v>
      </c>
      <c r="AV51" s="1">
        <v>28.654077529907227</v>
      </c>
      <c r="AW51" s="1">
        <v>62.007289886474609</v>
      </c>
      <c r="AX51" s="1">
        <v>72.881500244140625</v>
      </c>
      <c r="AY51" s="1">
        <v>300.11029052734375</v>
      </c>
      <c r="AZ51" s="1">
        <v>1699.505126953125</v>
      </c>
      <c r="BA51" s="1">
        <v>174.59843444824219</v>
      </c>
      <c r="BB51" s="1">
        <v>99.111190795898438</v>
      </c>
      <c r="BC51" s="1">
        <v>2.9144134521484375</v>
      </c>
      <c r="BD51" s="1">
        <v>-7.2028800845146179E-2</v>
      </c>
      <c r="BE51" s="1">
        <v>1</v>
      </c>
      <c r="BF51" s="1">
        <v>-1.355140209197998</v>
      </c>
      <c r="BG51" s="1">
        <v>7.355140209197998</v>
      </c>
      <c r="BH51" s="1">
        <v>1</v>
      </c>
      <c r="BI51" s="1">
        <v>0</v>
      </c>
      <c r="BJ51" s="1">
        <v>0.15999999642372131</v>
      </c>
      <c r="BK51" s="1">
        <v>111125</v>
      </c>
      <c r="BL51">
        <f t="shared" si="185"/>
        <v>1.5005514526367187</v>
      </c>
      <c r="BM51">
        <f t="shared" si="186"/>
        <v>6.6049278309878983E-3</v>
      </c>
      <c r="BN51">
        <f t="shared" si="187"/>
        <v>301.99260559082029</v>
      </c>
      <c r="BO51">
        <f t="shared" si="188"/>
        <v>301.60442390441892</v>
      </c>
      <c r="BP51">
        <f t="shared" si="189"/>
        <v>271.92081423459604</v>
      </c>
      <c r="BQ51">
        <f t="shared" si="190"/>
        <v>-9.5583854930587714E-2</v>
      </c>
      <c r="BR51">
        <f t="shared" si="191"/>
        <v>3.9852887768147913</v>
      </c>
      <c r="BS51">
        <f t="shared" si="192"/>
        <v>40.210280441708868</v>
      </c>
      <c r="BT51">
        <f t="shared" si="193"/>
        <v>11.556202911801641</v>
      </c>
      <c r="BU51">
        <f t="shared" si="194"/>
        <v>28.648514747619629</v>
      </c>
      <c r="BV51">
        <f t="shared" si="195"/>
        <v>3.9406962149352101</v>
      </c>
      <c r="BW51">
        <f t="shared" si="196"/>
        <v>0.55186862176070162</v>
      </c>
      <c r="BX51">
        <f t="shared" si="197"/>
        <v>2.8399397451471016</v>
      </c>
      <c r="BY51">
        <f t="shared" si="198"/>
        <v>1.1007564697881085</v>
      </c>
      <c r="BZ51">
        <f t="shared" si="199"/>
        <v>0.34788874271467934</v>
      </c>
      <c r="CA51">
        <f t="shared" si="200"/>
        <v>20.665022956446212</v>
      </c>
      <c r="CB51">
        <f t="shared" si="201"/>
        <v>0.7371913783826386</v>
      </c>
      <c r="CC51">
        <f t="shared" si="202"/>
        <v>72.003915147769291</v>
      </c>
      <c r="CD51">
        <f t="shared" si="203"/>
        <v>279.31278237065078</v>
      </c>
      <c r="CE51">
        <f t="shared" si="204"/>
        <v>6.2479021258978161E-2</v>
      </c>
      <c r="CF51">
        <f t="shared" si="205"/>
        <v>0</v>
      </c>
      <c r="CG51">
        <f t="shared" si="206"/>
        <v>1487.0909719241847</v>
      </c>
      <c r="CH51">
        <f t="shared" si="207"/>
        <v>0</v>
      </c>
      <c r="CI51" t="e">
        <f t="shared" si="208"/>
        <v>#DIV/0!</v>
      </c>
      <c r="CJ51" t="e">
        <f t="shared" si="209"/>
        <v>#DIV/0!</v>
      </c>
    </row>
    <row r="52" spans="1:88" x14ac:dyDescent="0.35">
      <c r="A52" t="s">
        <v>184</v>
      </c>
      <c r="B52" s="1">
        <v>50</v>
      </c>
      <c r="C52" s="1" t="s">
        <v>140</v>
      </c>
      <c r="D52" s="1" t="s">
        <v>90</v>
      </c>
      <c r="E52" s="1">
        <v>0</v>
      </c>
      <c r="F52" s="1" t="s">
        <v>91</v>
      </c>
      <c r="G52" s="1" t="s">
        <v>90</v>
      </c>
      <c r="H52" s="1">
        <v>13826.500018366612</v>
      </c>
      <c r="I52" s="1">
        <v>0</v>
      </c>
      <c r="J52">
        <f t="shared" si="168"/>
        <v>30.74965126983286</v>
      </c>
      <c r="K52">
        <f t="shared" si="169"/>
        <v>0.59363261702349435</v>
      </c>
      <c r="L52">
        <f t="shared" si="170"/>
        <v>284.00309009844136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t="e">
        <f t="shared" si="171"/>
        <v>#DIV/0!</v>
      </c>
      <c r="U52" t="e">
        <f t="shared" si="172"/>
        <v>#DIV/0!</v>
      </c>
      <c r="V52" t="e">
        <f t="shared" si="173"/>
        <v>#DIV/0!</v>
      </c>
      <c r="W52" s="1">
        <v>-1</v>
      </c>
      <c r="X52" s="1">
        <v>0.87</v>
      </c>
      <c r="Y52" s="1">
        <v>0.92</v>
      </c>
      <c r="Z52" s="1">
        <v>10.028226852416992</v>
      </c>
      <c r="AA52">
        <f t="shared" si="174"/>
        <v>0.87501411342620861</v>
      </c>
      <c r="AB52">
        <f t="shared" si="175"/>
        <v>2.1349672729735467E-2</v>
      </c>
      <c r="AC52" t="e">
        <f t="shared" si="176"/>
        <v>#DIV/0!</v>
      </c>
      <c r="AD52" t="e">
        <f t="shared" si="177"/>
        <v>#DIV/0!</v>
      </c>
      <c r="AE52" t="e">
        <f t="shared" si="178"/>
        <v>#DIV/0!</v>
      </c>
      <c r="AF52" s="1">
        <v>0</v>
      </c>
      <c r="AG52" s="1">
        <v>0.5</v>
      </c>
      <c r="AH52" t="e">
        <f t="shared" si="179"/>
        <v>#DIV/0!</v>
      </c>
      <c r="AI52">
        <f t="shared" si="180"/>
        <v>6.6429908913554039</v>
      </c>
      <c r="AJ52">
        <f t="shared" si="181"/>
        <v>1.1390331369879991</v>
      </c>
      <c r="AK52">
        <f t="shared" si="182"/>
        <v>28.898433685302734</v>
      </c>
      <c r="AL52" s="1">
        <v>2</v>
      </c>
      <c r="AM52">
        <f t="shared" si="183"/>
        <v>4.644859790802002</v>
      </c>
      <c r="AN52" s="1">
        <v>1</v>
      </c>
      <c r="AO52">
        <f t="shared" si="184"/>
        <v>9.2897195816040039</v>
      </c>
      <c r="AP52" s="1">
        <v>28.477840423583984</v>
      </c>
      <c r="AQ52" s="1">
        <v>28.898433685302734</v>
      </c>
      <c r="AR52" s="1">
        <v>28.063365936279297</v>
      </c>
      <c r="AS52" s="1">
        <v>399.82815551757813</v>
      </c>
      <c r="AT52" s="1">
        <v>377.6640625</v>
      </c>
      <c r="AU52" s="1">
        <v>24.551549911499023</v>
      </c>
      <c r="AV52" s="1">
        <v>28.850845336914063</v>
      </c>
      <c r="AW52" s="1">
        <v>62.356178283691406</v>
      </c>
      <c r="AX52" s="1">
        <v>73.2757568359375</v>
      </c>
      <c r="AY52" s="1">
        <v>300.11126708984375</v>
      </c>
      <c r="AZ52" s="1">
        <v>1699.5450439453125</v>
      </c>
      <c r="BA52" s="1">
        <v>145.19392395019531</v>
      </c>
      <c r="BB52" s="1">
        <v>99.101547241210938</v>
      </c>
      <c r="BC52" s="1">
        <v>3.1832351684570313</v>
      </c>
      <c r="BD52" s="1">
        <v>-7.1287035942077637E-2</v>
      </c>
      <c r="BE52" s="1">
        <v>1</v>
      </c>
      <c r="BF52" s="1">
        <v>-1.355140209197998</v>
      </c>
      <c r="BG52" s="1">
        <v>7.355140209197998</v>
      </c>
      <c r="BH52" s="1">
        <v>1</v>
      </c>
      <c r="BI52" s="1">
        <v>0</v>
      </c>
      <c r="BJ52" s="1">
        <v>0.15999999642372131</v>
      </c>
      <c r="BK52" s="1">
        <v>111115</v>
      </c>
      <c r="BL52">
        <f t="shared" si="185"/>
        <v>1.5005563354492186</v>
      </c>
      <c r="BM52">
        <f t="shared" si="186"/>
        <v>6.6429908913554041E-3</v>
      </c>
      <c r="BN52">
        <f t="shared" si="187"/>
        <v>302.04843368530271</v>
      </c>
      <c r="BO52">
        <f t="shared" si="188"/>
        <v>301.62784042358396</v>
      </c>
      <c r="BP52">
        <f t="shared" si="189"/>
        <v>271.92720095320328</v>
      </c>
      <c r="BQ52">
        <f t="shared" si="190"/>
        <v>-0.10379329396910283</v>
      </c>
      <c r="BR52">
        <f t="shared" si="191"/>
        <v>3.9981965490930582</v>
      </c>
      <c r="BS52">
        <f t="shared" si="192"/>
        <v>40.344441236235575</v>
      </c>
      <c r="BT52">
        <f t="shared" si="193"/>
        <v>11.493595899321512</v>
      </c>
      <c r="BU52">
        <f t="shared" si="194"/>
        <v>28.688137054443359</v>
      </c>
      <c r="BV52">
        <f t="shared" si="195"/>
        <v>3.9497639603289993</v>
      </c>
      <c r="BW52">
        <f t="shared" si="196"/>
        <v>0.55797673054773966</v>
      </c>
      <c r="BX52">
        <f t="shared" si="197"/>
        <v>2.8591634121050591</v>
      </c>
      <c r="BY52">
        <f t="shared" si="198"/>
        <v>1.0906005482239403</v>
      </c>
      <c r="BZ52">
        <f t="shared" si="199"/>
        <v>0.35177272730509079</v>
      </c>
      <c r="CA52">
        <f t="shared" si="200"/>
        <v>28.145145650040572</v>
      </c>
      <c r="CB52">
        <f t="shared" si="201"/>
        <v>0.75199924562173914</v>
      </c>
      <c r="CC52">
        <f t="shared" si="202"/>
        <v>72.262826898205233</v>
      </c>
      <c r="CD52">
        <f t="shared" si="203"/>
        <v>373.19546376032667</v>
      </c>
      <c r="CE52">
        <f t="shared" si="204"/>
        <v>5.9541364852150412E-2</v>
      </c>
      <c r="CF52">
        <f t="shared" si="205"/>
        <v>0</v>
      </c>
      <c r="CG52">
        <f t="shared" si="206"/>
        <v>1487.1258998557144</v>
      </c>
      <c r="CH52">
        <f t="shared" si="207"/>
        <v>0</v>
      </c>
      <c r="CI52" t="e">
        <f t="shared" si="208"/>
        <v>#DIV/0!</v>
      </c>
      <c r="CJ52" t="e">
        <f t="shared" si="209"/>
        <v>#DIV/0!</v>
      </c>
    </row>
    <row r="53" spans="1:88" x14ac:dyDescent="0.35">
      <c r="A53" t="s">
        <v>184</v>
      </c>
      <c r="B53" s="1">
        <v>51</v>
      </c>
      <c r="C53" s="1" t="s">
        <v>141</v>
      </c>
      <c r="D53" s="1" t="s">
        <v>90</v>
      </c>
      <c r="E53" s="1">
        <v>0</v>
      </c>
      <c r="F53" s="1" t="s">
        <v>91</v>
      </c>
      <c r="G53" s="1" t="s">
        <v>90</v>
      </c>
      <c r="H53" s="1">
        <v>13985.500018366612</v>
      </c>
      <c r="I53" s="1">
        <v>0</v>
      </c>
      <c r="J53">
        <f t="shared" si="168"/>
        <v>44.580548725445041</v>
      </c>
      <c r="K53">
        <f t="shared" si="169"/>
        <v>0.59894480874074785</v>
      </c>
      <c r="L53">
        <f t="shared" si="170"/>
        <v>530.67569933040181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t="e">
        <f t="shared" si="171"/>
        <v>#DIV/0!</v>
      </c>
      <c r="U53" t="e">
        <f t="shared" si="172"/>
        <v>#DIV/0!</v>
      </c>
      <c r="V53" t="e">
        <f t="shared" si="173"/>
        <v>#DIV/0!</v>
      </c>
      <c r="W53" s="1">
        <v>-1</v>
      </c>
      <c r="X53" s="1">
        <v>0.87</v>
      </c>
      <c r="Y53" s="1">
        <v>0.92</v>
      </c>
      <c r="Z53" s="1">
        <v>10.028226852416992</v>
      </c>
      <c r="AA53">
        <f t="shared" si="174"/>
        <v>0.87501411342620861</v>
      </c>
      <c r="AB53">
        <f t="shared" si="175"/>
        <v>3.0654836731632877E-2</v>
      </c>
      <c r="AC53" t="e">
        <f t="shared" si="176"/>
        <v>#DIV/0!</v>
      </c>
      <c r="AD53" t="e">
        <f t="shared" si="177"/>
        <v>#DIV/0!</v>
      </c>
      <c r="AE53" t="e">
        <f t="shared" si="178"/>
        <v>#DIV/0!</v>
      </c>
      <c r="AF53" s="1">
        <v>0</v>
      </c>
      <c r="AG53" s="1">
        <v>0.5</v>
      </c>
      <c r="AH53" t="e">
        <f t="shared" si="179"/>
        <v>#DIV/0!</v>
      </c>
      <c r="AI53">
        <f t="shared" si="180"/>
        <v>6.5883693044627432</v>
      </c>
      <c r="AJ53">
        <f t="shared" si="181"/>
        <v>1.1201283597225431</v>
      </c>
      <c r="AK53">
        <f t="shared" si="182"/>
        <v>28.866401672363281</v>
      </c>
      <c r="AL53" s="1">
        <v>2</v>
      </c>
      <c r="AM53">
        <f t="shared" si="183"/>
        <v>4.644859790802002</v>
      </c>
      <c r="AN53" s="1">
        <v>1</v>
      </c>
      <c r="AO53">
        <f t="shared" si="184"/>
        <v>9.2897195816040039</v>
      </c>
      <c r="AP53" s="1">
        <v>28.483715057373047</v>
      </c>
      <c r="AQ53" s="1">
        <v>28.866401672363281</v>
      </c>
      <c r="AR53" s="1">
        <v>28.066623687744141</v>
      </c>
      <c r="AS53" s="1">
        <v>700.10760498046875</v>
      </c>
      <c r="AT53" s="1">
        <v>667.466796875</v>
      </c>
      <c r="AU53" s="1">
        <v>24.705732345581055</v>
      </c>
      <c r="AV53" s="1">
        <v>28.969270706176758</v>
      </c>
      <c r="AW53" s="1">
        <v>62.722026824951172</v>
      </c>
      <c r="AX53" s="1">
        <v>73.545867919921875</v>
      </c>
      <c r="AY53" s="1">
        <v>300.103271484375</v>
      </c>
      <c r="AZ53" s="1">
        <v>1699.2821044921875</v>
      </c>
      <c r="BA53" s="1">
        <v>139.60279846191406</v>
      </c>
      <c r="BB53" s="1">
        <v>99.09320068359375</v>
      </c>
      <c r="BC53" s="1">
        <v>3.7301833629608154</v>
      </c>
      <c r="BD53" s="1">
        <v>-7.3799014091491699E-2</v>
      </c>
      <c r="BE53" s="1">
        <v>1</v>
      </c>
      <c r="BF53" s="1">
        <v>-1.355140209197998</v>
      </c>
      <c r="BG53" s="1">
        <v>7.355140209197998</v>
      </c>
      <c r="BH53" s="1">
        <v>1</v>
      </c>
      <c r="BI53" s="1">
        <v>0</v>
      </c>
      <c r="BJ53" s="1">
        <v>0.15999999642372131</v>
      </c>
      <c r="BK53" s="1">
        <v>111115</v>
      </c>
      <c r="BL53">
        <f t="shared" si="185"/>
        <v>1.5005163574218749</v>
      </c>
      <c r="BM53">
        <f t="shared" si="186"/>
        <v>6.5883693044627434E-3</v>
      </c>
      <c r="BN53">
        <f t="shared" si="187"/>
        <v>302.01640167236326</v>
      </c>
      <c r="BO53">
        <f t="shared" si="188"/>
        <v>301.63371505737302</v>
      </c>
      <c r="BP53">
        <f t="shared" si="189"/>
        <v>271.88513064164363</v>
      </c>
      <c r="BQ53">
        <f t="shared" si="190"/>
        <v>-9.2556482009525307E-2</v>
      </c>
      <c r="BR53">
        <f t="shared" si="191"/>
        <v>3.9907861154670701</v>
      </c>
      <c r="BS53">
        <f t="shared" si="192"/>
        <v>40.27305695987878</v>
      </c>
      <c r="BT53">
        <f t="shared" si="193"/>
        <v>11.303786253702022</v>
      </c>
      <c r="BU53">
        <f t="shared" si="194"/>
        <v>28.675058364868164</v>
      </c>
      <c r="BV53">
        <f t="shared" si="195"/>
        <v>3.9467688327899935</v>
      </c>
      <c r="BW53">
        <f t="shared" si="196"/>
        <v>0.56266742387290281</v>
      </c>
      <c r="BX53">
        <f t="shared" si="197"/>
        <v>2.870657755744527</v>
      </c>
      <c r="BY53">
        <f t="shared" si="198"/>
        <v>1.0761110770454665</v>
      </c>
      <c r="BZ53">
        <f t="shared" si="199"/>
        <v>0.35475591773660253</v>
      </c>
      <c r="CA53">
        <f t="shared" si="200"/>
        <v>52.586353571653966</v>
      </c>
      <c r="CB53">
        <f t="shared" si="201"/>
        <v>0.79505932252355049</v>
      </c>
      <c r="CC53">
        <f t="shared" si="202"/>
        <v>72.686551651116076</v>
      </c>
      <c r="CD53">
        <f t="shared" si="203"/>
        <v>660.98826539181835</v>
      </c>
      <c r="CE53">
        <f t="shared" si="204"/>
        <v>4.902365937837521E-2</v>
      </c>
      <c r="CF53">
        <f t="shared" si="205"/>
        <v>0</v>
      </c>
      <c r="CG53">
        <f t="shared" si="206"/>
        <v>1486.8958241232533</v>
      </c>
      <c r="CH53">
        <f t="shared" si="207"/>
        <v>0</v>
      </c>
      <c r="CI53" t="e">
        <f t="shared" si="208"/>
        <v>#DIV/0!</v>
      </c>
      <c r="CJ53" t="e">
        <f t="shared" si="209"/>
        <v>#DIV/0!</v>
      </c>
    </row>
    <row r="54" spans="1:88" x14ac:dyDescent="0.35">
      <c r="A54" t="s">
        <v>184</v>
      </c>
      <c r="B54" s="1">
        <v>52</v>
      </c>
      <c r="C54" s="1" t="s">
        <v>142</v>
      </c>
      <c r="D54" s="1" t="s">
        <v>90</v>
      </c>
      <c r="E54" s="1">
        <v>0</v>
      </c>
      <c r="F54" s="1" t="s">
        <v>91</v>
      </c>
      <c r="G54" s="1" t="s">
        <v>90</v>
      </c>
      <c r="H54" s="1">
        <v>14135.500018366612</v>
      </c>
      <c r="I54" s="1">
        <v>0</v>
      </c>
      <c r="J54">
        <f t="shared" si="168"/>
        <v>49.34363257087054</v>
      </c>
      <c r="K54">
        <f t="shared" si="169"/>
        <v>0.6021269361854461</v>
      </c>
      <c r="L54">
        <f t="shared" si="170"/>
        <v>808.08415120860616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t="e">
        <f t="shared" si="171"/>
        <v>#DIV/0!</v>
      </c>
      <c r="U54" t="e">
        <f t="shared" si="172"/>
        <v>#DIV/0!</v>
      </c>
      <c r="V54" t="e">
        <f t="shared" si="173"/>
        <v>#DIV/0!</v>
      </c>
      <c r="W54" s="1">
        <v>-1</v>
      </c>
      <c r="X54" s="1">
        <v>0.87</v>
      </c>
      <c r="Y54" s="1">
        <v>0.92</v>
      </c>
      <c r="Z54" s="1">
        <v>10.028226852416992</v>
      </c>
      <c r="AA54">
        <f t="shared" si="174"/>
        <v>0.87501411342620861</v>
      </c>
      <c r="AB54">
        <f t="shared" si="175"/>
        <v>3.3865657776291004E-2</v>
      </c>
      <c r="AC54" t="e">
        <f t="shared" si="176"/>
        <v>#DIV/0!</v>
      </c>
      <c r="AD54" t="e">
        <f t="shared" si="177"/>
        <v>#DIV/0!</v>
      </c>
      <c r="AE54" t="e">
        <f t="shared" si="178"/>
        <v>#DIV/0!</v>
      </c>
      <c r="AF54" s="1">
        <v>0</v>
      </c>
      <c r="AG54" s="1">
        <v>0.5</v>
      </c>
      <c r="AH54" t="e">
        <f t="shared" si="179"/>
        <v>#DIV/0!</v>
      </c>
      <c r="AI54">
        <f t="shared" si="180"/>
        <v>6.5679117816973642</v>
      </c>
      <c r="AJ54">
        <f t="shared" si="181"/>
        <v>1.1110552157167075</v>
      </c>
      <c r="AK54">
        <f t="shared" si="182"/>
        <v>28.89137077331543</v>
      </c>
      <c r="AL54" s="1">
        <v>2</v>
      </c>
      <c r="AM54">
        <f t="shared" si="183"/>
        <v>4.644859790802002</v>
      </c>
      <c r="AN54" s="1">
        <v>1</v>
      </c>
      <c r="AO54">
        <f t="shared" si="184"/>
        <v>9.2897195816040039</v>
      </c>
      <c r="AP54" s="1">
        <v>28.503156661987305</v>
      </c>
      <c r="AQ54" s="1">
        <v>28.89137077331543</v>
      </c>
      <c r="AR54" s="1">
        <v>28.062728881835938</v>
      </c>
      <c r="AS54" s="1">
        <v>999.88751220703125</v>
      </c>
      <c r="AT54" s="1">
        <v>962.79010009765625</v>
      </c>
      <c r="AU54" s="1">
        <v>24.86787223815918</v>
      </c>
      <c r="AV54" s="1">
        <v>29.117380142211914</v>
      </c>
      <c r="AW54" s="1">
        <v>63.065425872802734</v>
      </c>
      <c r="AX54" s="1">
        <v>73.842544555664063</v>
      </c>
      <c r="AY54" s="1">
        <v>300.1134033203125</v>
      </c>
      <c r="AZ54" s="1">
        <v>1698.908447265625</v>
      </c>
      <c r="BA54" s="1">
        <v>108.16757965087891</v>
      </c>
      <c r="BB54" s="1">
        <v>99.099105834960938</v>
      </c>
      <c r="BC54" s="1">
        <v>3.7725448608398438</v>
      </c>
      <c r="BD54" s="1">
        <v>-6.3567042350769043E-2</v>
      </c>
      <c r="BE54" s="1">
        <v>1</v>
      </c>
      <c r="BF54" s="1">
        <v>-1.355140209197998</v>
      </c>
      <c r="BG54" s="1">
        <v>7.355140209197998</v>
      </c>
      <c r="BH54" s="1">
        <v>1</v>
      </c>
      <c r="BI54" s="1">
        <v>0</v>
      </c>
      <c r="BJ54" s="1">
        <v>0.15999999642372131</v>
      </c>
      <c r="BK54" s="1">
        <v>111115</v>
      </c>
      <c r="BL54">
        <f t="shared" si="185"/>
        <v>1.5005670166015623</v>
      </c>
      <c r="BM54">
        <f t="shared" si="186"/>
        <v>6.567911781697364E-3</v>
      </c>
      <c r="BN54">
        <f t="shared" si="187"/>
        <v>302.04137077331541</v>
      </c>
      <c r="BO54">
        <f t="shared" si="188"/>
        <v>301.65315666198728</v>
      </c>
      <c r="BP54">
        <f t="shared" si="189"/>
        <v>271.82534548672993</v>
      </c>
      <c r="BQ54">
        <f t="shared" si="190"/>
        <v>-8.9459534094405338E-2</v>
      </c>
      <c r="BR54">
        <f t="shared" si="191"/>
        <v>3.9965615520665558</v>
      </c>
      <c r="BS54">
        <f t="shared" si="192"/>
        <v>40.328936556929243</v>
      </c>
      <c r="BT54">
        <f t="shared" si="193"/>
        <v>11.211556414717329</v>
      </c>
      <c r="BU54">
        <f t="shared" si="194"/>
        <v>28.697263717651367</v>
      </c>
      <c r="BV54">
        <f t="shared" si="195"/>
        <v>3.9518552154250761</v>
      </c>
      <c r="BW54">
        <f t="shared" si="196"/>
        <v>0.56547484634276091</v>
      </c>
      <c r="BX54">
        <f t="shared" si="197"/>
        <v>2.8855063363498483</v>
      </c>
      <c r="BY54">
        <f t="shared" si="198"/>
        <v>1.0663488790752278</v>
      </c>
      <c r="BZ54">
        <f t="shared" si="199"/>
        <v>0.35654159323865592</v>
      </c>
      <c r="CA54">
        <f t="shared" si="200"/>
        <v>80.08041682417624</v>
      </c>
      <c r="CB54">
        <f t="shared" si="201"/>
        <v>0.83931497750822515</v>
      </c>
      <c r="CC54">
        <f t="shared" si="202"/>
        <v>72.952789261058044</v>
      </c>
      <c r="CD54">
        <f t="shared" si="203"/>
        <v>955.61938806641388</v>
      </c>
      <c r="CE54">
        <f t="shared" si="204"/>
        <v>3.7669344859165017E-2</v>
      </c>
      <c r="CF54">
        <f t="shared" si="205"/>
        <v>0</v>
      </c>
      <c r="CG54">
        <f t="shared" si="206"/>
        <v>1486.5688687764275</v>
      </c>
      <c r="CH54">
        <f t="shared" si="207"/>
        <v>0</v>
      </c>
      <c r="CI54" t="e">
        <f t="shared" si="208"/>
        <v>#DIV/0!</v>
      </c>
      <c r="CJ54" t="e">
        <f t="shared" si="209"/>
        <v>#DIV/0!</v>
      </c>
    </row>
    <row r="55" spans="1:88" x14ac:dyDescent="0.35">
      <c r="A55" t="s">
        <v>184</v>
      </c>
      <c r="B55" s="1">
        <v>53</v>
      </c>
      <c r="C55" s="1" t="s">
        <v>143</v>
      </c>
      <c r="D55" s="1" t="s">
        <v>90</v>
      </c>
      <c r="E55" s="1">
        <v>0</v>
      </c>
      <c r="F55" s="1" t="s">
        <v>91</v>
      </c>
      <c r="G55" s="1" t="s">
        <v>90</v>
      </c>
      <c r="H55" s="1">
        <v>14281.500018366612</v>
      </c>
      <c r="I55" s="1">
        <v>0</v>
      </c>
      <c r="J55">
        <f t="shared" si="168"/>
        <v>50.743065564171445</v>
      </c>
      <c r="K55">
        <f t="shared" si="169"/>
        <v>0.60054850569507645</v>
      </c>
      <c r="L55">
        <f t="shared" si="170"/>
        <v>1096.35138373005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t="e">
        <f t="shared" si="171"/>
        <v>#DIV/0!</v>
      </c>
      <c r="U55" t="e">
        <f t="shared" si="172"/>
        <v>#DIV/0!</v>
      </c>
      <c r="V55" t="e">
        <f t="shared" si="173"/>
        <v>#DIV/0!</v>
      </c>
      <c r="W55" s="1">
        <v>-1</v>
      </c>
      <c r="X55" s="1">
        <v>0.87</v>
      </c>
      <c r="Y55" s="1">
        <v>0.92</v>
      </c>
      <c r="Z55" s="1">
        <v>10.028226852416992</v>
      </c>
      <c r="AA55">
        <f t="shared" si="174"/>
        <v>0.87501411342620861</v>
      </c>
      <c r="AB55">
        <f t="shared" si="175"/>
        <v>3.479485692051671E-2</v>
      </c>
      <c r="AC55" t="e">
        <f t="shared" si="176"/>
        <v>#DIV/0!</v>
      </c>
      <c r="AD55" t="e">
        <f t="shared" si="177"/>
        <v>#DIV/0!</v>
      </c>
      <c r="AE55" t="e">
        <f t="shared" si="178"/>
        <v>#DIV/0!</v>
      </c>
      <c r="AF55" s="1">
        <v>0</v>
      </c>
      <c r="AG55" s="1">
        <v>0.5</v>
      </c>
      <c r="AH55" t="e">
        <f t="shared" si="179"/>
        <v>#DIV/0!</v>
      </c>
      <c r="AI55">
        <f t="shared" si="180"/>
        <v>6.5049773275714839</v>
      </c>
      <c r="AJ55">
        <f t="shared" si="181"/>
        <v>1.103198099543039</v>
      </c>
      <c r="AK55">
        <f t="shared" si="182"/>
        <v>28.873289108276367</v>
      </c>
      <c r="AL55" s="1">
        <v>2</v>
      </c>
      <c r="AM55">
        <f t="shared" si="183"/>
        <v>4.644859790802002</v>
      </c>
      <c r="AN55" s="1">
        <v>1</v>
      </c>
      <c r="AO55">
        <f t="shared" si="184"/>
        <v>9.2897195816040039</v>
      </c>
      <c r="AP55" s="1">
        <v>28.478876113891602</v>
      </c>
      <c r="AQ55" s="1">
        <v>28.873289108276367</v>
      </c>
      <c r="AR55" s="1">
        <v>28.061779022216797</v>
      </c>
      <c r="AS55" s="1">
        <v>1299.8614501953125</v>
      </c>
      <c r="AT55" s="1">
        <v>1260.5802001953125</v>
      </c>
      <c r="AU55" s="1">
        <v>24.943958282470703</v>
      </c>
      <c r="AV55" s="1">
        <v>29.152667999267578</v>
      </c>
      <c r="AW55" s="1">
        <v>63.35235595703125</v>
      </c>
      <c r="AX55" s="1">
        <v>74.041458129882813</v>
      </c>
      <c r="AY55" s="1">
        <v>300.10812377929688</v>
      </c>
      <c r="AZ55" s="1">
        <v>1699.50341796875</v>
      </c>
      <c r="BA55" s="1">
        <v>143.60655212402344</v>
      </c>
      <c r="BB55" s="1">
        <v>99.105178833007813</v>
      </c>
      <c r="BC55" s="1">
        <v>3.5349044799804688</v>
      </c>
      <c r="BD55" s="1">
        <v>-6.2444664537906647E-2</v>
      </c>
      <c r="BE55" s="1">
        <v>1</v>
      </c>
      <c r="BF55" s="1">
        <v>-1.355140209197998</v>
      </c>
      <c r="BG55" s="1">
        <v>7.355140209197998</v>
      </c>
      <c r="BH55" s="1">
        <v>1</v>
      </c>
      <c r="BI55" s="1">
        <v>0</v>
      </c>
      <c r="BJ55" s="1">
        <v>0.15999999642372131</v>
      </c>
      <c r="BK55" s="1">
        <v>111125</v>
      </c>
      <c r="BL55">
        <f t="shared" si="185"/>
        <v>1.5005406188964843</v>
      </c>
      <c r="BM55">
        <f t="shared" si="186"/>
        <v>6.5049773275714842E-3</v>
      </c>
      <c r="BN55">
        <f t="shared" si="187"/>
        <v>302.02328910827634</v>
      </c>
      <c r="BO55">
        <f t="shared" si="188"/>
        <v>301.62887611389158</v>
      </c>
      <c r="BP55">
        <f t="shared" si="189"/>
        <v>271.92054079710215</v>
      </c>
      <c r="BQ55">
        <f t="shared" si="190"/>
        <v>-7.8295378313819469E-2</v>
      </c>
      <c r="BR55">
        <f t="shared" si="191"/>
        <v>3.9923784750697564</v>
      </c>
      <c r="BS55">
        <f t="shared" si="192"/>
        <v>40.284256807577258</v>
      </c>
      <c r="BT55">
        <f t="shared" si="193"/>
        <v>11.131588808309679</v>
      </c>
      <c r="BU55">
        <f t="shared" si="194"/>
        <v>28.676082611083984</v>
      </c>
      <c r="BV55">
        <f t="shared" si="195"/>
        <v>3.9470033220927849</v>
      </c>
      <c r="BW55">
        <f t="shared" si="196"/>
        <v>0.56408250654225867</v>
      </c>
      <c r="BX55">
        <f t="shared" si="197"/>
        <v>2.8891803755267174</v>
      </c>
      <c r="BY55">
        <f t="shared" si="198"/>
        <v>1.0578229465660676</v>
      </c>
      <c r="BZ55">
        <f t="shared" si="199"/>
        <v>0.35565596878402794</v>
      </c>
      <c r="CA55">
        <f t="shared" si="200"/>
        <v>108.65409994838218</v>
      </c>
      <c r="CB55">
        <f t="shared" si="201"/>
        <v>0.86971966048664162</v>
      </c>
      <c r="CC55">
        <f t="shared" si="202"/>
        <v>73.111762183787746</v>
      </c>
      <c r="CD55">
        <f t="shared" si="203"/>
        <v>1253.2061198573779</v>
      </c>
      <c r="CE55">
        <f t="shared" si="204"/>
        <v>2.9603389923010124E-2</v>
      </c>
      <c r="CF55">
        <f t="shared" si="205"/>
        <v>0</v>
      </c>
      <c r="CG55">
        <f t="shared" si="206"/>
        <v>1487.089476538737</v>
      </c>
      <c r="CH55">
        <f t="shared" si="207"/>
        <v>0</v>
      </c>
      <c r="CI55" t="e">
        <f t="shared" si="208"/>
        <v>#DIV/0!</v>
      </c>
      <c r="CJ55" t="e">
        <f t="shared" si="209"/>
        <v>#DIV/0!</v>
      </c>
    </row>
    <row r="56" spans="1:88" x14ac:dyDescent="0.35">
      <c r="A56" t="s">
        <v>184</v>
      </c>
      <c r="B56" s="1">
        <v>54</v>
      </c>
      <c r="C56" s="1" t="s">
        <v>144</v>
      </c>
      <c r="D56" s="1" t="s">
        <v>90</v>
      </c>
      <c r="E56" s="1">
        <v>0</v>
      </c>
      <c r="F56" s="1" t="s">
        <v>91</v>
      </c>
      <c r="G56" s="1" t="s">
        <v>90</v>
      </c>
      <c r="H56" s="1">
        <v>14441.500018366612</v>
      </c>
      <c r="I56" s="1">
        <v>0</v>
      </c>
      <c r="J56">
        <f t="shared" si="168"/>
        <v>52.166711286298309</v>
      </c>
      <c r="K56">
        <f t="shared" si="169"/>
        <v>0.6013508465100007</v>
      </c>
      <c r="L56">
        <f t="shared" si="170"/>
        <v>1483.0476691552155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t="e">
        <f t="shared" si="171"/>
        <v>#DIV/0!</v>
      </c>
      <c r="U56" t="e">
        <f t="shared" si="172"/>
        <v>#DIV/0!</v>
      </c>
      <c r="V56" t="e">
        <f t="shared" si="173"/>
        <v>#DIV/0!</v>
      </c>
      <c r="W56" s="1">
        <v>-1</v>
      </c>
      <c r="X56" s="1">
        <v>0.87</v>
      </c>
      <c r="Y56" s="1">
        <v>0.92</v>
      </c>
      <c r="Z56" s="1">
        <v>10.028226852416992</v>
      </c>
      <c r="AA56">
        <f t="shared" si="174"/>
        <v>0.87501411342620861</v>
      </c>
      <c r="AB56">
        <f t="shared" si="175"/>
        <v>3.5704833916968465E-2</v>
      </c>
      <c r="AC56" t="e">
        <f t="shared" si="176"/>
        <v>#DIV/0!</v>
      </c>
      <c r="AD56" t="e">
        <f t="shared" si="177"/>
        <v>#DIV/0!</v>
      </c>
      <c r="AE56" t="e">
        <f t="shared" si="178"/>
        <v>#DIV/0!</v>
      </c>
      <c r="AF56" s="1">
        <v>0</v>
      </c>
      <c r="AG56" s="1">
        <v>0.5</v>
      </c>
      <c r="AH56" t="e">
        <f t="shared" si="179"/>
        <v>#DIV/0!</v>
      </c>
      <c r="AI56">
        <f t="shared" si="180"/>
        <v>6.4725022120897577</v>
      </c>
      <c r="AJ56">
        <f t="shared" si="181"/>
        <v>1.0962754943127062</v>
      </c>
      <c r="AK56">
        <f t="shared" si="182"/>
        <v>28.848730087280273</v>
      </c>
      <c r="AL56" s="1">
        <v>2</v>
      </c>
      <c r="AM56">
        <f t="shared" si="183"/>
        <v>4.644859790802002</v>
      </c>
      <c r="AN56" s="1">
        <v>1</v>
      </c>
      <c r="AO56">
        <f t="shared" si="184"/>
        <v>9.2897195816040039</v>
      </c>
      <c r="AP56" s="1">
        <v>28.473728179931641</v>
      </c>
      <c r="AQ56" s="1">
        <v>28.848730087280273</v>
      </c>
      <c r="AR56" s="1">
        <v>28.063774108886719</v>
      </c>
      <c r="AS56" s="1">
        <v>1700.0028076171875</v>
      </c>
      <c r="AT56" s="1">
        <v>1658.0859375</v>
      </c>
      <c r="AU56" s="1">
        <v>24.979326248168945</v>
      </c>
      <c r="AV56" s="1">
        <v>29.166915893554688</v>
      </c>
      <c r="AW56" s="1">
        <v>63.456600189208984</v>
      </c>
      <c r="AX56" s="1">
        <v>74.096000671386719</v>
      </c>
      <c r="AY56" s="1">
        <v>300.11151123046875</v>
      </c>
      <c r="AZ56" s="1">
        <v>1701.7576904296875</v>
      </c>
      <c r="BA56" s="1">
        <v>92.272171020507813</v>
      </c>
      <c r="BB56" s="1">
        <v>99.099525451660156</v>
      </c>
      <c r="BC56" s="1">
        <v>2.7670822143554688</v>
      </c>
      <c r="BD56" s="1">
        <v>-5.1250912249088287E-2</v>
      </c>
      <c r="BE56" s="1">
        <v>1</v>
      </c>
      <c r="BF56" s="1">
        <v>-1.355140209197998</v>
      </c>
      <c r="BG56" s="1">
        <v>7.355140209197998</v>
      </c>
      <c r="BH56" s="1">
        <v>1</v>
      </c>
      <c r="BI56" s="1">
        <v>0</v>
      </c>
      <c r="BJ56" s="1">
        <v>0.15999999642372131</v>
      </c>
      <c r="BK56" s="1">
        <v>111115</v>
      </c>
      <c r="BL56">
        <f t="shared" si="185"/>
        <v>1.5005575561523437</v>
      </c>
      <c r="BM56">
        <f t="shared" si="186"/>
        <v>6.4725022120897579E-3</v>
      </c>
      <c r="BN56">
        <f t="shared" si="187"/>
        <v>301.99873008728025</v>
      </c>
      <c r="BO56">
        <f t="shared" si="188"/>
        <v>301.62372817993162</v>
      </c>
      <c r="BP56">
        <f t="shared" si="189"/>
        <v>272.28122438279024</v>
      </c>
      <c r="BQ56">
        <f t="shared" si="190"/>
        <v>-7.022219044190442E-2</v>
      </c>
      <c r="BR56">
        <f t="shared" si="191"/>
        <v>3.9867030182524599</v>
      </c>
      <c r="BS56">
        <f t="shared" si="192"/>
        <v>40.229284651793186</v>
      </c>
      <c r="BT56">
        <f t="shared" si="193"/>
        <v>11.062368758238499</v>
      </c>
      <c r="BU56">
        <f t="shared" si="194"/>
        <v>28.661229133605957</v>
      </c>
      <c r="BV56">
        <f t="shared" si="195"/>
        <v>3.9436039797812352</v>
      </c>
      <c r="BW56">
        <f t="shared" si="196"/>
        <v>0.56479031009217973</v>
      </c>
      <c r="BX56">
        <f t="shared" si="197"/>
        <v>2.8904275239397537</v>
      </c>
      <c r="BY56">
        <f t="shared" si="198"/>
        <v>1.0531764558414816</v>
      </c>
      <c r="BZ56">
        <f t="shared" si="199"/>
        <v>0.35610617600655808</v>
      </c>
      <c r="CA56">
        <f t="shared" si="200"/>
        <v>146.96932023547257</v>
      </c>
      <c r="CB56">
        <f t="shared" si="201"/>
        <v>0.89443353665449898</v>
      </c>
      <c r="CC56">
        <f t="shared" si="202"/>
        <v>73.245183864070327</v>
      </c>
      <c r="CD56">
        <f t="shared" si="203"/>
        <v>1650.5049702148344</v>
      </c>
      <c r="CE56">
        <f t="shared" si="204"/>
        <v>2.3150250551814119E-2</v>
      </c>
      <c r="CF56">
        <f t="shared" si="205"/>
        <v>0</v>
      </c>
      <c r="CG56">
        <f t="shared" si="206"/>
        <v>1489.0619967575653</v>
      </c>
      <c r="CH56">
        <f t="shared" si="207"/>
        <v>0</v>
      </c>
      <c r="CI56" t="e">
        <f t="shared" si="208"/>
        <v>#DIV/0!</v>
      </c>
      <c r="CJ56" t="e">
        <f t="shared" si="209"/>
        <v>#DIV/0!</v>
      </c>
    </row>
    <row r="57" spans="1:88" x14ac:dyDescent="0.35">
      <c r="A57" t="s">
        <v>184</v>
      </c>
      <c r="B57" s="1">
        <v>55</v>
      </c>
      <c r="C57" s="1" t="s">
        <v>145</v>
      </c>
      <c r="D57" s="1" t="s">
        <v>90</v>
      </c>
      <c r="E57" s="1">
        <v>0</v>
      </c>
      <c r="F57" s="1" t="s">
        <v>91</v>
      </c>
      <c r="G57" s="1" t="s">
        <v>90</v>
      </c>
      <c r="H57" s="1">
        <v>14588.500018366612</v>
      </c>
      <c r="I57" s="1">
        <v>0</v>
      </c>
      <c r="J57">
        <f t="shared" si="168"/>
        <v>50.894447493804776</v>
      </c>
      <c r="K57">
        <f t="shared" si="169"/>
        <v>0.59487342253344078</v>
      </c>
      <c r="L57">
        <f t="shared" si="170"/>
        <v>1780.4768497910118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t="e">
        <f t="shared" si="171"/>
        <v>#DIV/0!</v>
      </c>
      <c r="U57" t="e">
        <f t="shared" si="172"/>
        <v>#DIV/0!</v>
      </c>
      <c r="V57" t="e">
        <f t="shared" si="173"/>
        <v>#DIV/0!</v>
      </c>
      <c r="W57" s="1">
        <v>-1</v>
      </c>
      <c r="X57" s="1">
        <v>0.87</v>
      </c>
      <c r="Y57" s="1">
        <v>0.92</v>
      </c>
      <c r="Z57" s="1">
        <v>10.028226852416992</v>
      </c>
      <c r="AA57">
        <f t="shared" si="174"/>
        <v>0.87501411342620861</v>
      </c>
      <c r="AB57">
        <f t="shared" si="175"/>
        <v>3.4878631760857551E-2</v>
      </c>
      <c r="AC57" t="e">
        <f t="shared" si="176"/>
        <v>#DIV/0!</v>
      </c>
      <c r="AD57" t="e">
        <f t="shared" si="177"/>
        <v>#DIV/0!</v>
      </c>
      <c r="AE57" t="e">
        <f t="shared" si="178"/>
        <v>#DIV/0!</v>
      </c>
      <c r="AF57" s="1">
        <v>0</v>
      </c>
      <c r="AG57" s="1">
        <v>0.5</v>
      </c>
      <c r="AH57" t="e">
        <f t="shared" si="179"/>
        <v>#DIV/0!</v>
      </c>
      <c r="AI57">
        <f t="shared" si="180"/>
        <v>6.2586850445352491</v>
      </c>
      <c r="AJ57">
        <f t="shared" si="181"/>
        <v>1.0712850446957587</v>
      </c>
      <c r="AK57">
        <f t="shared" si="182"/>
        <v>28.639123916625977</v>
      </c>
      <c r="AL57" s="1">
        <v>2</v>
      </c>
      <c r="AM57">
        <f t="shared" si="183"/>
        <v>4.644859790802002</v>
      </c>
      <c r="AN57" s="1">
        <v>1</v>
      </c>
      <c r="AO57">
        <f t="shared" si="184"/>
        <v>9.2897195816040039</v>
      </c>
      <c r="AP57" s="1">
        <v>28.371583938598633</v>
      </c>
      <c r="AQ57" s="1">
        <v>28.639123916625977</v>
      </c>
      <c r="AR57" s="1">
        <v>28.066152572631836</v>
      </c>
      <c r="AS57" s="1">
        <v>2000.1468505859375</v>
      </c>
      <c r="AT57" s="1">
        <v>1958.0626220703125</v>
      </c>
      <c r="AU57" s="1">
        <v>24.883329391479492</v>
      </c>
      <c r="AV57" s="1">
        <v>28.933586120605469</v>
      </c>
      <c r="AW57" s="1">
        <v>63.590354919433594</v>
      </c>
      <c r="AX57" s="1">
        <v>73.941291809082031</v>
      </c>
      <c r="AY57" s="1">
        <v>300.10931396484375</v>
      </c>
      <c r="AZ57" s="1">
        <v>1700.381591796875</v>
      </c>
      <c r="BA57" s="1">
        <v>88.013221740722656</v>
      </c>
      <c r="BB57" s="1">
        <v>99.09814453125</v>
      </c>
      <c r="BC57" s="1">
        <v>1.2293136119842529</v>
      </c>
      <c r="BD57" s="1">
        <v>-5.3528189659118652E-2</v>
      </c>
      <c r="BE57" s="1">
        <v>1</v>
      </c>
      <c r="BF57" s="1">
        <v>-1.355140209197998</v>
      </c>
      <c r="BG57" s="1">
        <v>7.355140209197998</v>
      </c>
      <c r="BH57" s="1">
        <v>1</v>
      </c>
      <c r="BI57" s="1">
        <v>0</v>
      </c>
      <c r="BJ57" s="1">
        <v>0.15999999642372131</v>
      </c>
      <c r="BK57" s="1">
        <v>111115</v>
      </c>
      <c r="BL57">
        <f t="shared" si="185"/>
        <v>1.5005465698242184</v>
      </c>
      <c r="BM57">
        <f t="shared" si="186"/>
        <v>6.2586850445352487E-3</v>
      </c>
      <c r="BN57">
        <f t="shared" si="187"/>
        <v>301.78912391662595</v>
      </c>
      <c r="BO57">
        <f t="shared" si="188"/>
        <v>301.52158393859861</v>
      </c>
      <c r="BP57">
        <f t="shared" si="189"/>
        <v>272.06104860646155</v>
      </c>
      <c r="BQ57">
        <f t="shared" si="190"/>
        <v>-2.8379259610894901E-2</v>
      </c>
      <c r="BR57">
        <f t="shared" si="191"/>
        <v>3.9385497438828883</v>
      </c>
      <c r="BS57">
        <f t="shared" si="192"/>
        <v>39.743930247259982</v>
      </c>
      <c r="BT57">
        <f t="shared" si="193"/>
        <v>10.810344126654513</v>
      </c>
      <c r="BU57">
        <f t="shared" si="194"/>
        <v>28.505353927612305</v>
      </c>
      <c r="BV57">
        <f t="shared" si="195"/>
        <v>3.908084340360702</v>
      </c>
      <c r="BW57">
        <f t="shared" si="196"/>
        <v>0.55907281964685496</v>
      </c>
      <c r="BX57">
        <f t="shared" si="197"/>
        <v>2.8672646991871296</v>
      </c>
      <c r="BY57">
        <f t="shared" si="198"/>
        <v>1.0408196411735724</v>
      </c>
      <c r="BZ57">
        <f t="shared" si="199"/>
        <v>0.3524697797064012</v>
      </c>
      <c r="CA57">
        <f t="shared" si="200"/>
        <v>176.44195219513441</v>
      </c>
      <c r="CB57">
        <f t="shared" si="201"/>
        <v>0.90930536629541781</v>
      </c>
      <c r="CC57">
        <f t="shared" si="202"/>
        <v>73.527941187637865</v>
      </c>
      <c r="CD57">
        <f t="shared" si="203"/>
        <v>1950.6665426178504</v>
      </c>
      <c r="CE57">
        <f t="shared" si="204"/>
        <v>1.9184026897184125E-2</v>
      </c>
      <c r="CF57">
        <f t="shared" si="205"/>
        <v>0</v>
      </c>
      <c r="CG57">
        <f t="shared" si="206"/>
        <v>1487.8578910323879</v>
      </c>
      <c r="CH57">
        <f t="shared" si="207"/>
        <v>0</v>
      </c>
      <c r="CI57" t="e">
        <f t="shared" si="208"/>
        <v>#DIV/0!</v>
      </c>
      <c r="CJ57" t="e">
        <f t="shared" si="209"/>
        <v>#DIV/0!</v>
      </c>
    </row>
    <row r="58" spans="1:88" x14ac:dyDescent="0.35">
      <c r="A58" t="s">
        <v>185</v>
      </c>
      <c r="B58" s="1">
        <v>56</v>
      </c>
      <c r="C58" s="1" t="s">
        <v>146</v>
      </c>
      <c r="D58" s="1" t="s">
        <v>90</v>
      </c>
      <c r="E58" s="1">
        <v>0</v>
      </c>
      <c r="F58" s="1" t="s">
        <v>91</v>
      </c>
      <c r="G58" s="1" t="s">
        <v>90</v>
      </c>
      <c r="H58" s="1">
        <v>15878.500018366612</v>
      </c>
      <c r="I58" s="1">
        <v>0</v>
      </c>
      <c r="J58">
        <f t="shared" ref="J58:J68" si="210">(AS58-AT58*(1000-AU58)/(1000-AV58))*BL58</f>
        <v>24.922869818544171</v>
      </c>
      <c r="K58">
        <f t="shared" ref="K58:K68" si="211">IF(BW58&lt;&gt;0,1/(1/BW58-1/AO58),0)</f>
        <v>0.28233540704364396</v>
      </c>
      <c r="L58">
        <f t="shared" ref="L58:L68" si="212">((BZ58-BM58/2)*AT58-J58)/(BZ58+BM58/2)</f>
        <v>228.71745492530394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t="e">
        <f t="shared" ref="T58:T68" si="213">CF58/P58</f>
        <v>#DIV/0!</v>
      </c>
      <c r="U58" t="e">
        <f t="shared" ref="U58:U68" si="214">CH58/R58</f>
        <v>#DIV/0!</v>
      </c>
      <c r="V58" t="e">
        <f t="shared" ref="V58:V68" si="215">(R58-S58)/R58</f>
        <v>#DIV/0!</v>
      </c>
      <c r="W58" s="1">
        <v>-1</v>
      </c>
      <c r="X58" s="1">
        <v>0.87</v>
      </c>
      <c r="Y58" s="1">
        <v>0.92</v>
      </c>
      <c r="Z58" s="1">
        <v>9.9179582595825195</v>
      </c>
      <c r="AA58">
        <f t="shared" ref="AA58:AA68" si="216">(Z58*Y58+(100-Z58)*X58)/100</f>
        <v>0.87495897912979137</v>
      </c>
      <c r="AB58">
        <f t="shared" ref="AB58:AB68" si="217">(J58-W58)/CG58</f>
        <v>1.7429592190178866E-2</v>
      </c>
      <c r="AC58" t="e">
        <f t="shared" ref="AC58:AC68" si="218">(R58-S58)/(R58-Q58)</f>
        <v>#DIV/0!</v>
      </c>
      <c r="AD58" t="e">
        <f t="shared" ref="AD58:AD68" si="219">(P58-R58)/(P58-Q58)</f>
        <v>#DIV/0!</v>
      </c>
      <c r="AE58" t="e">
        <f t="shared" ref="AE58:AE68" si="220">(P58-R58)/R58</f>
        <v>#DIV/0!</v>
      </c>
      <c r="AF58" s="1">
        <v>0</v>
      </c>
      <c r="AG58" s="1">
        <v>0.5</v>
      </c>
      <c r="AH58" t="e">
        <f t="shared" ref="AH58:AH68" si="221">V58*AG58*AA58*AF58</f>
        <v>#DIV/0!</v>
      </c>
      <c r="AI58">
        <f t="shared" ref="AI58:AI68" si="222">BM58*1000</f>
        <v>4.7729837698720665</v>
      </c>
      <c r="AJ58">
        <f t="shared" ref="AJ58:AJ68" si="223">(BR58-BX58)</f>
        <v>1.6646707942608314</v>
      </c>
      <c r="AK58">
        <f t="shared" ref="AK58:AK68" si="224">(AQ58+BQ58*I58)</f>
        <v>30.341659545898438</v>
      </c>
      <c r="AL58" s="1">
        <v>2</v>
      </c>
      <c r="AM58">
        <f t="shared" ref="AM58:AM68" si="225">(AL58*BF58+BG58)</f>
        <v>4.644859790802002</v>
      </c>
      <c r="AN58" s="1">
        <v>1</v>
      </c>
      <c r="AO58">
        <f t="shared" ref="AO58:AO68" si="226">AM58*(AN58+1)*(AN58+1)/(AN58*AN58+1)</f>
        <v>9.2897195816040039</v>
      </c>
      <c r="AP58" s="1">
        <v>28.464223861694336</v>
      </c>
      <c r="AQ58" s="1">
        <v>30.341659545898438</v>
      </c>
      <c r="AR58" s="1">
        <v>28.070501327514648</v>
      </c>
      <c r="AS58" s="1">
        <v>399.93215942382813</v>
      </c>
      <c r="AT58" s="1">
        <v>382.10726928710938</v>
      </c>
      <c r="AU58" s="1">
        <v>23.955656051635742</v>
      </c>
      <c r="AV58" s="1">
        <v>27.050491333007813</v>
      </c>
      <c r="AW58" s="1">
        <v>60.878189086914063</v>
      </c>
      <c r="AX58" s="1">
        <v>68.742942810058594</v>
      </c>
      <c r="AY58" s="1">
        <v>300.10464477539063</v>
      </c>
      <c r="AZ58" s="1">
        <v>1699.8404541015625</v>
      </c>
      <c r="BA58" s="1">
        <v>134.33187866210938</v>
      </c>
      <c r="BB58" s="1">
        <v>99.077949523925781</v>
      </c>
      <c r="BC58" s="1">
        <v>3.2416107654571533</v>
      </c>
      <c r="BD58" s="1">
        <v>-6.1736654490232468E-2</v>
      </c>
      <c r="BE58" s="1">
        <v>1</v>
      </c>
      <c r="BF58" s="1">
        <v>-1.355140209197998</v>
      </c>
      <c r="BG58" s="1">
        <v>7.355140209197998</v>
      </c>
      <c r="BH58" s="1">
        <v>1</v>
      </c>
      <c r="BI58" s="1">
        <v>0</v>
      </c>
      <c r="BJ58" s="1">
        <v>0.15999999642372131</v>
      </c>
      <c r="BK58" s="1">
        <v>111115</v>
      </c>
      <c r="BL58">
        <f t="shared" ref="BL58:BL68" si="227">AY58*0.000001/(AL58*0.0001)</f>
        <v>1.500523223876953</v>
      </c>
      <c r="BM58">
        <f t="shared" ref="BM58:BM68" si="228">(AV58-AU58)/(1000-AV58)*BL58</f>
        <v>4.7729837698720669E-3</v>
      </c>
      <c r="BN58">
        <f t="shared" ref="BN58:BN68" si="229">(AQ58+273.15)</f>
        <v>303.49165954589841</v>
      </c>
      <c r="BO58">
        <f t="shared" ref="BO58:BO68" si="230">(AP58+273.15)</f>
        <v>301.61422386169431</v>
      </c>
      <c r="BP58">
        <f t="shared" ref="BP58:BP68" si="231">(AZ58*BH58+BA58*BI58)*BJ58</f>
        <v>271.97446657714681</v>
      </c>
      <c r="BQ58">
        <f t="shared" ref="BQ58:BQ68" si="232">((BP58+0.00000010773*(BO58^4-BN58^4))-BM58*44100)/(AM58*51.4+0.00000043092*BN58^3)</f>
        <v>0.15582492926950739</v>
      </c>
      <c r="BR58">
        <f t="shared" ref="BR58:BR68" si="233">0.61365*EXP(17.502*AK58/(240.97+AK58))</f>
        <v>4.3447780091499713</v>
      </c>
      <c r="BS58">
        <f t="shared" ref="BS58:BS68" si="234">BR58*1000/BB58</f>
        <v>43.852118761306983</v>
      </c>
      <c r="BT58">
        <f t="shared" ref="BT58:BT68" si="235">(BS58-AV58)</f>
        <v>16.80162742829917</v>
      </c>
      <c r="BU58">
        <f t="shared" ref="BU58:BU68" si="236">IF(I58,AQ58,(AP58+AQ58)/2)</f>
        <v>29.402941703796387</v>
      </c>
      <c r="BV58">
        <f t="shared" ref="BV58:BV68" si="237">0.61365*EXP(17.502*BU58/(240.97+BU58))</f>
        <v>4.1165048422369459</v>
      </c>
      <c r="BW58">
        <f t="shared" ref="BW58:BW68" si="238">IF(BT58&lt;&gt;0,(1000-(BS58+AV58)/2)/BT58*BM58,0)</f>
        <v>0.27400769871298364</v>
      </c>
      <c r="BX58">
        <f t="shared" ref="BX58:BX68" si="239">AV58*BB58/1000</f>
        <v>2.6801072148891398</v>
      </c>
      <c r="BY58">
        <f t="shared" ref="BY58:BY68" si="240">(BV58-BX58)</f>
        <v>1.4363976273478061</v>
      </c>
      <c r="BZ58">
        <f t="shared" ref="BZ58:BZ68" si="241">1/(1.6/K58+1.37/AO58)</f>
        <v>0.17198402759501771</v>
      </c>
      <c r="CA58">
        <f t="shared" ref="CA58:CA68" si="242">L58*BB58*0.001</f>
        <v>22.660856454330034</v>
      </c>
      <c r="CB58">
        <f t="shared" ref="CB58:CB68" si="243">L58/AT58</f>
        <v>0.59856870912719862</v>
      </c>
      <c r="CC58">
        <f t="shared" ref="CC58:CC68" si="244">(1-BM58*BB58/BR58/K58)*100</f>
        <v>61.449143576081397</v>
      </c>
      <c r="CD58">
        <f t="shared" ref="CD58:CD68" si="245">(AT58-J58/(AO58/1.35))</f>
        <v>378.48542968694943</v>
      </c>
      <c r="CE58">
        <f t="shared" ref="CE58:CE68" si="246">J58*CC58/100/CD58</f>
        <v>4.0463618561867032E-2</v>
      </c>
      <c r="CF58">
        <f t="shared" ref="CF58:CF68" si="247">(P58-O58)</f>
        <v>0</v>
      </c>
      <c r="CG58">
        <f t="shared" ref="CG58:CG68" si="248">AZ58*AA58</f>
        <v>1487.2906684042241</v>
      </c>
      <c r="CH58">
        <f t="shared" ref="CH58:CH68" si="249">(R58-Q58)</f>
        <v>0</v>
      </c>
      <c r="CI58" t="e">
        <f t="shared" ref="CI58:CI68" si="250">(R58-S58)/(R58-O58)</f>
        <v>#DIV/0!</v>
      </c>
      <c r="CJ58" t="e">
        <f t="shared" ref="CJ58:CJ68" si="251">(P58-R58)/(P58-O58)</f>
        <v>#DIV/0!</v>
      </c>
    </row>
    <row r="59" spans="1:88" x14ac:dyDescent="0.35">
      <c r="A59" t="s">
        <v>185</v>
      </c>
      <c r="B59" s="1">
        <v>57</v>
      </c>
      <c r="C59" s="1" t="s">
        <v>147</v>
      </c>
      <c r="D59" s="1" t="s">
        <v>90</v>
      </c>
      <c r="E59" s="1">
        <v>0</v>
      </c>
      <c r="F59" s="1" t="s">
        <v>91</v>
      </c>
      <c r="G59" s="1" t="s">
        <v>90</v>
      </c>
      <c r="H59" s="1">
        <v>16020.500018366612</v>
      </c>
      <c r="I59" s="1">
        <v>0</v>
      </c>
      <c r="J59">
        <f t="shared" si="210"/>
        <v>7.8538980678943124</v>
      </c>
      <c r="K59">
        <f t="shared" si="211"/>
        <v>0.28156538793738001</v>
      </c>
      <c r="L59">
        <f t="shared" si="212"/>
        <v>143.59762466765937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t="e">
        <f t="shared" si="213"/>
        <v>#DIV/0!</v>
      </c>
      <c r="U59" t="e">
        <f t="shared" si="214"/>
        <v>#DIV/0!</v>
      </c>
      <c r="V59" t="e">
        <f t="shared" si="215"/>
        <v>#DIV/0!</v>
      </c>
      <c r="W59" s="1">
        <v>-1</v>
      </c>
      <c r="X59" s="1">
        <v>0.87</v>
      </c>
      <c r="Y59" s="1">
        <v>0.92</v>
      </c>
      <c r="Z59" s="1">
        <v>9.9179582595825195</v>
      </c>
      <c r="AA59">
        <f t="shared" si="216"/>
        <v>0.87495897912979137</v>
      </c>
      <c r="AB59">
        <f t="shared" si="217"/>
        <v>5.9541635399296819E-3</v>
      </c>
      <c r="AC59" t="e">
        <f t="shared" si="218"/>
        <v>#DIV/0!</v>
      </c>
      <c r="AD59" t="e">
        <f t="shared" si="219"/>
        <v>#DIV/0!</v>
      </c>
      <c r="AE59" t="e">
        <f t="shared" si="220"/>
        <v>#DIV/0!</v>
      </c>
      <c r="AF59" s="1">
        <v>0</v>
      </c>
      <c r="AG59" s="1">
        <v>0.5</v>
      </c>
      <c r="AH59" t="e">
        <f t="shared" si="221"/>
        <v>#DIV/0!</v>
      </c>
      <c r="AI59">
        <f t="shared" si="222"/>
        <v>4.8124829020606796</v>
      </c>
      <c r="AJ59">
        <f t="shared" si="223"/>
        <v>1.6827624622754245</v>
      </c>
      <c r="AK59">
        <f t="shared" si="224"/>
        <v>30.392251968383789</v>
      </c>
      <c r="AL59" s="1">
        <v>2</v>
      </c>
      <c r="AM59">
        <f t="shared" si="225"/>
        <v>4.644859790802002</v>
      </c>
      <c r="AN59" s="1">
        <v>1</v>
      </c>
      <c r="AO59">
        <f t="shared" si="226"/>
        <v>9.2897195816040039</v>
      </c>
      <c r="AP59" s="1">
        <v>28.473796844482422</v>
      </c>
      <c r="AQ59" s="1">
        <v>30.392251968383789</v>
      </c>
      <c r="AR59" s="1">
        <v>28.068159103393555</v>
      </c>
      <c r="AS59" s="1">
        <v>199.9798583984375</v>
      </c>
      <c r="AT59" s="1">
        <v>194.12345886230469</v>
      </c>
      <c r="AU59" s="1">
        <v>23.875886917114258</v>
      </c>
      <c r="AV59" s="1">
        <v>26.996347427368164</v>
      </c>
      <c r="AW59" s="1">
        <v>60.638210296630859</v>
      </c>
      <c r="AX59" s="1">
        <v>68.563934326171875</v>
      </c>
      <c r="AY59" s="1">
        <v>300.12002563476563</v>
      </c>
      <c r="AZ59" s="1">
        <v>1699.5191650390625</v>
      </c>
      <c r="BA59" s="1">
        <v>137.56489562988281</v>
      </c>
      <c r="BB59" s="1">
        <v>99.0736083984375</v>
      </c>
      <c r="BC59" s="1">
        <v>2.5537278652191162</v>
      </c>
      <c r="BD59" s="1">
        <v>-6.1987850815057755E-2</v>
      </c>
      <c r="BE59" s="1">
        <v>1</v>
      </c>
      <c r="BF59" s="1">
        <v>-1.355140209197998</v>
      </c>
      <c r="BG59" s="1">
        <v>7.355140209197998</v>
      </c>
      <c r="BH59" s="1">
        <v>1</v>
      </c>
      <c r="BI59" s="1">
        <v>0</v>
      </c>
      <c r="BJ59" s="1">
        <v>0.15999999642372131</v>
      </c>
      <c r="BK59" s="1">
        <v>111115</v>
      </c>
      <c r="BL59">
        <f t="shared" si="227"/>
        <v>1.5006001281738279</v>
      </c>
      <c r="BM59">
        <f t="shared" si="228"/>
        <v>4.8124829020606795E-3</v>
      </c>
      <c r="BN59">
        <f t="shared" si="229"/>
        <v>303.54225196838377</v>
      </c>
      <c r="BO59">
        <f t="shared" si="230"/>
        <v>301.6237968444824</v>
      </c>
      <c r="BP59">
        <f t="shared" si="231"/>
        <v>271.92306032829583</v>
      </c>
      <c r="BQ59">
        <f t="shared" si="232"/>
        <v>0.14669149402516365</v>
      </c>
      <c r="BR59">
        <f t="shared" si="233"/>
        <v>4.3573880154826634</v>
      </c>
      <c r="BS59">
        <f t="shared" si="234"/>
        <v>43.981319404042061</v>
      </c>
      <c r="BT59">
        <f t="shared" si="235"/>
        <v>16.984971976673897</v>
      </c>
      <c r="BU59">
        <f t="shared" si="236"/>
        <v>29.433024406433105</v>
      </c>
      <c r="BV59">
        <f t="shared" si="237"/>
        <v>4.123654714013286</v>
      </c>
      <c r="BW59">
        <f t="shared" si="238"/>
        <v>0.27328237599733057</v>
      </c>
      <c r="BX59">
        <f t="shared" si="239"/>
        <v>2.6746255532072389</v>
      </c>
      <c r="BY59">
        <f t="shared" si="240"/>
        <v>1.449029160806047</v>
      </c>
      <c r="BZ59">
        <f t="shared" si="241"/>
        <v>0.17152683723308942</v>
      </c>
      <c r="CA59">
        <f t="shared" si="242"/>
        <v>14.226734833269495</v>
      </c>
      <c r="CB59">
        <f t="shared" si="243"/>
        <v>0.73972319218521543</v>
      </c>
      <c r="CC59">
        <f t="shared" si="244"/>
        <v>61.138310390078409</v>
      </c>
      <c r="CD59">
        <f t="shared" si="245"/>
        <v>192.98211521909576</v>
      </c>
      <c r="CE59">
        <f t="shared" si="246"/>
        <v>2.4881790589859072E-2</v>
      </c>
      <c r="CF59">
        <f t="shared" si="247"/>
        <v>0</v>
      </c>
      <c r="CG59">
        <f t="shared" si="248"/>
        <v>1487.0095536540935</v>
      </c>
      <c r="CH59">
        <f t="shared" si="249"/>
        <v>0</v>
      </c>
      <c r="CI59" t="e">
        <f t="shared" si="250"/>
        <v>#DIV/0!</v>
      </c>
      <c r="CJ59" t="e">
        <f t="shared" si="251"/>
        <v>#DIV/0!</v>
      </c>
    </row>
    <row r="60" spans="1:88" x14ac:dyDescent="0.35">
      <c r="A60" t="s">
        <v>185</v>
      </c>
      <c r="B60" s="1">
        <v>58</v>
      </c>
      <c r="C60" s="1" t="s">
        <v>148</v>
      </c>
      <c r="D60" s="1" t="s">
        <v>90</v>
      </c>
      <c r="E60" s="1">
        <v>0</v>
      </c>
      <c r="F60" s="1" t="s">
        <v>91</v>
      </c>
      <c r="G60" s="1" t="s">
        <v>90</v>
      </c>
      <c r="H60" s="1">
        <v>16163.500018366612</v>
      </c>
      <c r="I60" s="1">
        <v>0</v>
      </c>
      <c r="J60">
        <f t="shared" si="210"/>
        <v>-3.9619084075823161</v>
      </c>
      <c r="K60">
        <f t="shared" si="211"/>
        <v>0.28412577300805159</v>
      </c>
      <c r="L60">
        <f t="shared" si="212"/>
        <v>73.440124882504477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t="e">
        <f t="shared" si="213"/>
        <v>#DIV/0!</v>
      </c>
      <c r="U60" t="e">
        <f t="shared" si="214"/>
        <v>#DIV/0!</v>
      </c>
      <c r="V60" t="e">
        <f t="shared" si="215"/>
        <v>#DIV/0!</v>
      </c>
      <c r="W60" s="1">
        <v>-1</v>
      </c>
      <c r="X60" s="1">
        <v>0.87</v>
      </c>
      <c r="Y60" s="1">
        <v>0.92</v>
      </c>
      <c r="Z60" s="1">
        <v>9.9179582595825195</v>
      </c>
      <c r="AA60">
        <f t="shared" si="216"/>
        <v>0.87495897912979137</v>
      </c>
      <c r="AB60">
        <f t="shared" si="217"/>
        <v>-1.9896354442586334E-3</v>
      </c>
      <c r="AC60" t="e">
        <f t="shared" si="218"/>
        <v>#DIV/0!</v>
      </c>
      <c r="AD60" t="e">
        <f t="shared" si="219"/>
        <v>#DIV/0!</v>
      </c>
      <c r="AE60" t="e">
        <f t="shared" si="220"/>
        <v>#DIV/0!</v>
      </c>
      <c r="AF60" s="1">
        <v>0</v>
      </c>
      <c r="AG60" s="1">
        <v>0.5</v>
      </c>
      <c r="AH60" t="e">
        <f t="shared" si="221"/>
        <v>#DIV/0!</v>
      </c>
      <c r="AI60">
        <f t="shared" si="222"/>
        <v>4.8030186830947983</v>
      </c>
      <c r="AJ60">
        <f t="shared" si="223"/>
        <v>1.6650058962482688</v>
      </c>
      <c r="AK60">
        <f t="shared" si="224"/>
        <v>30.267679214477539</v>
      </c>
      <c r="AL60" s="1">
        <v>2</v>
      </c>
      <c r="AM60">
        <f t="shared" si="225"/>
        <v>4.644859790802002</v>
      </c>
      <c r="AN60" s="1">
        <v>1</v>
      </c>
      <c r="AO60">
        <f t="shared" si="226"/>
        <v>9.2897195816040039</v>
      </c>
      <c r="AP60" s="1">
        <v>28.402921676635742</v>
      </c>
      <c r="AQ60" s="1">
        <v>30.267679214477539</v>
      </c>
      <c r="AR60" s="1">
        <v>28.066499710083008</v>
      </c>
      <c r="AS60" s="1">
        <v>49.816963195800781</v>
      </c>
      <c r="AT60" s="1">
        <v>52.289970397949219</v>
      </c>
      <c r="AU60" s="1">
        <v>23.750043869018555</v>
      </c>
      <c r="AV60" s="1">
        <v>26.864986419677734</v>
      </c>
      <c r="AW60" s="1">
        <v>60.563240051269531</v>
      </c>
      <c r="AX60" s="1">
        <v>68.506690979003906</v>
      </c>
      <c r="AY60" s="1">
        <v>300.10092163085938</v>
      </c>
      <c r="AZ60" s="1">
        <v>1701.4156494140625</v>
      </c>
      <c r="BA60" s="1">
        <v>123.11624908447266</v>
      </c>
      <c r="BB60" s="1">
        <v>99.065376281738281</v>
      </c>
      <c r="BC60" s="1">
        <v>1.5731099843978882</v>
      </c>
      <c r="BD60" s="1">
        <v>-7.093503326177597E-2</v>
      </c>
      <c r="BE60" s="1">
        <v>1</v>
      </c>
      <c r="BF60" s="1">
        <v>-1.355140209197998</v>
      </c>
      <c r="BG60" s="1">
        <v>7.355140209197998</v>
      </c>
      <c r="BH60" s="1">
        <v>1</v>
      </c>
      <c r="BI60" s="1">
        <v>0</v>
      </c>
      <c r="BJ60" s="1">
        <v>0.15999999642372131</v>
      </c>
      <c r="BK60" s="1">
        <v>111115</v>
      </c>
      <c r="BL60">
        <f t="shared" si="227"/>
        <v>1.5005046081542968</v>
      </c>
      <c r="BM60">
        <f t="shared" si="228"/>
        <v>4.8030186830947987E-3</v>
      </c>
      <c r="BN60">
        <f t="shared" si="229"/>
        <v>303.41767921447752</v>
      </c>
      <c r="BO60">
        <f t="shared" si="230"/>
        <v>301.55292167663572</v>
      </c>
      <c r="BP60">
        <f t="shared" si="231"/>
        <v>272.22649782151348</v>
      </c>
      <c r="BQ60">
        <f t="shared" si="232"/>
        <v>0.15221661785220483</v>
      </c>
      <c r="BR60">
        <f t="shared" si="233"/>
        <v>4.3263958847174324</v>
      </c>
      <c r="BS60">
        <f t="shared" si="234"/>
        <v>43.672128922352471</v>
      </c>
      <c r="BT60">
        <f t="shared" si="235"/>
        <v>16.807142502674736</v>
      </c>
      <c r="BU60">
        <f t="shared" si="236"/>
        <v>29.335300445556641</v>
      </c>
      <c r="BV60">
        <f t="shared" si="237"/>
        <v>4.1004677422297418</v>
      </c>
      <c r="BW60">
        <f t="shared" si="238"/>
        <v>0.27569369040202396</v>
      </c>
      <c r="BX60">
        <f t="shared" si="239"/>
        <v>2.6613899884691636</v>
      </c>
      <c r="BY60">
        <f t="shared" si="240"/>
        <v>1.4390777537605781</v>
      </c>
      <c r="BZ60">
        <f t="shared" si="241"/>
        <v>0.17304679320074587</v>
      </c>
      <c r="CA60">
        <f t="shared" si="242"/>
        <v>7.2753736056631562</v>
      </c>
      <c r="CB60">
        <f t="shared" si="243"/>
        <v>1.4044782263901368</v>
      </c>
      <c r="CC60">
        <f t="shared" si="244"/>
        <v>61.292129240330709</v>
      </c>
      <c r="CD60">
        <f t="shared" si="245"/>
        <v>52.86572258328188</v>
      </c>
      <c r="CE60">
        <f t="shared" si="246"/>
        <v>-4.5934074158040787E-2</v>
      </c>
      <c r="CF60">
        <f t="shared" si="247"/>
        <v>0</v>
      </c>
      <c r="CG60">
        <f t="shared" si="248"/>
        <v>1488.6688996867792</v>
      </c>
      <c r="CH60">
        <f t="shared" si="249"/>
        <v>0</v>
      </c>
      <c r="CI60" t="e">
        <f t="shared" si="250"/>
        <v>#DIV/0!</v>
      </c>
      <c r="CJ60" t="e">
        <f t="shared" si="251"/>
        <v>#DIV/0!</v>
      </c>
    </row>
    <row r="61" spans="1:88" x14ac:dyDescent="0.35">
      <c r="A61" t="s">
        <v>185</v>
      </c>
      <c r="B61" s="1">
        <v>59</v>
      </c>
      <c r="C61" s="1" t="s">
        <v>149</v>
      </c>
      <c r="D61" s="1" t="s">
        <v>90</v>
      </c>
      <c r="E61" s="1">
        <v>0</v>
      </c>
      <c r="F61" s="1" t="s">
        <v>91</v>
      </c>
      <c r="G61" s="1" t="s">
        <v>90</v>
      </c>
      <c r="H61" s="1">
        <v>16305.500018366612</v>
      </c>
      <c r="I61" s="1">
        <v>0</v>
      </c>
      <c r="J61">
        <f t="shared" si="210"/>
        <v>2.3423074687998668</v>
      </c>
      <c r="K61">
        <f t="shared" si="211"/>
        <v>0.28587047948447003</v>
      </c>
      <c r="L61">
        <f t="shared" si="212"/>
        <v>82.211837286146746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t="e">
        <f t="shared" si="213"/>
        <v>#DIV/0!</v>
      </c>
      <c r="U61" t="e">
        <f t="shared" si="214"/>
        <v>#DIV/0!</v>
      </c>
      <c r="V61" t="e">
        <f t="shared" si="215"/>
        <v>#DIV/0!</v>
      </c>
      <c r="W61" s="1">
        <v>-1</v>
      </c>
      <c r="X61" s="1">
        <v>0.87</v>
      </c>
      <c r="Y61" s="1">
        <v>0.92</v>
      </c>
      <c r="Z61" s="1">
        <v>9.9179582595825195</v>
      </c>
      <c r="AA61">
        <f t="shared" si="216"/>
        <v>0.87495897912979137</v>
      </c>
      <c r="AB61">
        <f t="shared" si="217"/>
        <v>2.2455870604842633E-3</v>
      </c>
      <c r="AC61" t="e">
        <f t="shared" si="218"/>
        <v>#DIV/0!</v>
      </c>
      <c r="AD61" t="e">
        <f t="shared" si="219"/>
        <v>#DIV/0!</v>
      </c>
      <c r="AE61" t="e">
        <f t="shared" si="220"/>
        <v>#DIV/0!</v>
      </c>
      <c r="AF61" s="1">
        <v>0</v>
      </c>
      <c r="AG61" s="1">
        <v>0.5</v>
      </c>
      <c r="AH61" t="e">
        <f t="shared" si="221"/>
        <v>#DIV/0!</v>
      </c>
      <c r="AI61">
        <f t="shared" si="222"/>
        <v>4.7932287074540518</v>
      </c>
      <c r="AJ61">
        <f t="shared" si="223"/>
        <v>1.6518707842485325</v>
      </c>
      <c r="AK61">
        <f t="shared" si="224"/>
        <v>30.209463119506836</v>
      </c>
      <c r="AL61" s="1">
        <v>2</v>
      </c>
      <c r="AM61">
        <f t="shared" si="225"/>
        <v>4.644859790802002</v>
      </c>
      <c r="AN61" s="1">
        <v>1</v>
      </c>
      <c r="AO61">
        <f t="shared" si="226"/>
        <v>9.2897195816040039</v>
      </c>
      <c r="AP61" s="1">
        <v>28.416576385498047</v>
      </c>
      <c r="AQ61" s="1">
        <v>30.209463119506836</v>
      </c>
      <c r="AR61" s="1">
        <v>28.073665618896484</v>
      </c>
      <c r="AS61" s="1">
        <v>100.02468872070313</v>
      </c>
      <c r="AT61" s="1">
        <v>98.150093078613281</v>
      </c>
      <c r="AU61" s="1">
        <v>23.743904113769531</v>
      </c>
      <c r="AV61" s="1">
        <v>26.852621078491211</v>
      </c>
      <c r="AW61" s="1">
        <v>60.498741149902344</v>
      </c>
      <c r="AX61" s="1">
        <v>68.418693542480469</v>
      </c>
      <c r="AY61" s="1">
        <v>300.09280395507813</v>
      </c>
      <c r="AZ61" s="1">
        <v>1701.095947265625</v>
      </c>
      <c r="BA61" s="1">
        <v>162.15785217285156</v>
      </c>
      <c r="BB61" s="1">
        <v>99.063240051269531</v>
      </c>
      <c r="BC61" s="1">
        <v>1.9627187252044678</v>
      </c>
      <c r="BD61" s="1">
        <v>-6.8385004997253418E-2</v>
      </c>
      <c r="BE61" s="1">
        <v>1</v>
      </c>
      <c r="BF61" s="1">
        <v>-1.355140209197998</v>
      </c>
      <c r="BG61" s="1">
        <v>7.355140209197998</v>
      </c>
      <c r="BH61" s="1">
        <v>1</v>
      </c>
      <c r="BI61" s="1">
        <v>0</v>
      </c>
      <c r="BJ61" s="1">
        <v>0.15999999642372131</v>
      </c>
      <c r="BK61" s="1">
        <v>111115</v>
      </c>
      <c r="BL61">
        <f t="shared" si="227"/>
        <v>1.5004640197753905</v>
      </c>
      <c r="BM61">
        <f t="shared" si="228"/>
        <v>4.793228707454052E-3</v>
      </c>
      <c r="BN61">
        <f t="shared" si="229"/>
        <v>303.35946311950681</v>
      </c>
      <c r="BO61">
        <f t="shared" si="230"/>
        <v>301.56657638549802</v>
      </c>
      <c r="BP61">
        <f t="shared" si="231"/>
        <v>272.17534547890682</v>
      </c>
      <c r="BQ61">
        <f t="shared" si="232"/>
        <v>0.15717542148292651</v>
      </c>
      <c r="BR61">
        <f t="shared" si="233"/>
        <v>4.3119784321528876</v>
      </c>
      <c r="BS61">
        <f t="shared" si="234"/>
        <v>43.527532815616084</v>
      </c>
      <c r="BT61">
        <f t="shared" si="235"/>
        <v>16.674911737124873</v>
      </c>
      <c r="BU61">
        <f t="shared" si="236"/>
        <v>29.313019752502441</v>
      </c>
      <c r="BV61">
        <f t="shared" si="237"/>
        <v>4.0951971409279802</v>
      </c>
      <c r="BW61">
        <f t="shared" si="238"/>
        <v>0.27733607789466441</v>
      </c>
      <c r="BX61">
        <f t="shared" si="239"/>
        <v>2.6601076479043551</v>
      </c>
      <c r="BY61">
        <f t="shared" si="240"/>
        <v>1.4350894930236251</v>
      </c>
      <c r="BZ61">
        <f t="shared" si="241"/>
        <v>0.1740821264325178</v>
      </c>
      <c r="CA61">
        <f t="shared" si="242"/>
        <v>8.1441709721334661</v>
      </c>
      <c r="CB61">
        <f t="shared" si="243"/>
        <v>0.83761344189759668</v>
      </c>
      <c r="CC61">
        <f t="shared" si="244"/>
        <v>61.479245055267285</v>
      </c>
      <c r="CD61">
        <f t="shared" si="245"/>
        <v>97.80970443123779</v>
      </c>
      <c r="CE61">
        <f t="shared" si="246"/>
        <v>1.4722802374928665E-2</v>
      </c>
      <c r="CF61">
        <f t="shared" si="247"/>
        <v>0</v>
      </c>
      <c r="CG61">
        <f t="shared" si="248"/>
        <v>1488.3891734213566</v>
      </c>
      <c r="CH61">
        <f t="shared" si="249"/>
        <v>0</v>
      </c>
      <c r="CI61" t="e">
        <f t="shared" si="250"/>
        <v>#DIV/0!</v>
      </c>
      <c r="CJ61" t="e">
        <f t="shared" si="251"/>
        <v>#DIV/0!</v>
      </c>
    </row>
    <row r="62" spans="1:88" x14ac:dyDescent="0.35">
      <c r="A62" t="s">
        <v>185</v>
      </c>
      <c r="B62" s="1">
        <v>60</v>
      </c>
      <c r="C62" s="1" t="s">
        <v>150</v>
      </c>
      <c r="D62" s="1" t="s">
        <v>90</v>
      </c>
      <c r="E62" s="1">
        <v>0</v>
      </c>
      <c r="F62" s="1" t="s">
        <v>91</v>
      </c>
      <c r="G62" s="1" t="s">
        <v>90</v>
      </c>
      <c r="H62" s="1">
        <v>16456.500018366612</v>
      </c>
      <c r="I62" s="1">
        <v>0</v>
      </c>
      <c r="J62">
        <f t="shared" si="210"/>
        <v>17.452526633227702</v>
      </c>
      <c r="K62">
        <f t="shared" si="211"/>
        <v>0.28955068531332107</v>
      </c>
      <c r="L62">
        <f t="shared" si="212"/>
        <v>181.97282523338313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t="e">
        <f t="shared" si="213"/>
        <v>#DIV/0!</v>
      </c>
      <c r="U62" t="e">
        <f t="shared" si="214"/>
        <v>#DIV/0!</v>
      </c>
      <c r="V62" t="e">
        <f t="shared" si="215"/>
        <v>#DIV/0!</v>
      </c>
      <c r="W62" s="1">
        <v>-1</v>
      </c>
      <c r="X62" s="1">
        <v>0.87</v>
      </c>
      <c r="Y62" s="1">
        <v>0.92</v>
      </c>
      <c r="Z62" s="1">
        <v>9.9179582595825195</v>
      </c>
      <c r="AA62">
        <f t="shared" si="216"/>
        <v>0.87495897912979137</v>
      </c>
      <c r="AB62">
        <f t="shared" si="217"/>
        <v>1.2401003956554895E-2</v>
      </c>
      <c r="AC62" t="e">
        <f t="shared" si="218"/>
        <v>#DIV/0!</v>
      </c>
      <c r="AD62" t="e">
        <f t="shared" si="219"/>
        <v>#DIV/0!</v>
      </c>
      <c r="AE62" t="e">
        <f t="shared" si="220"/>
        <v>#DIV/0!</v>
      </c>
      <c r="AF62" s="1">
        <v>0</v>
      </c>
      <c r="AG62" s="1">
        <v>0.5</v>
      </c>
      <c r="AH62" t="e">
        <f t="shared" si="221"/>
        <v>#DIV/0!</v>
      </c>
      <c r="AI62">
        <f t="shared" si="222"/>
        <v>4.8485908412992105</v>
      </c>
      <c r="AJ62">
        <f t="shared" si="223"/>
        <v>1.6500993899185632</v>
      </c>
      <c r="AK62">
        <f t="shared" si="224"/>
        <v>30.252985000610352</v>
      </c>
      <c r="AL62" s="1">
        <v>2</v>
      </c>
      <c r="AM62">
        <f t="shared" si="225"/>
        <v>4.644859790802002</v>
      </c>
      <c r="AN62" s="1">
        <v>1</v>
      </c>
      <c r="AO62">
        <f t="shared" si="226"/>
        <v>9.2897195816040039</v>
      </c>
      <c r="AP62" s="1">
        <v>28.471408843994141</v>
      </c>
      <c r="AQ62" s="1">
        <v>30.252985000610352</v>
      </c>
      <c r="AR62" s="1">
        <v>28.073646545410156</v>
      </c>
      <c r="AS62" s="1">
        <v>300.00173950195313</v>
      </c>
      <c r="AT62" s="1">
        <v>287.44204711914063</v>
      </c>
      <c r="AU62" s="1">
        <v>23.835912704467773</v>
      </c>
      <c r="AV62" s="1">
        <v>26.979982376098633</v>
      </c>
      <c r="AW62" s="1">
        <v>60.536293029785156</v>
      </c>
      <c r="AX62" s="1">
        <v>68.521347045898438</v>
      </c>
      <c r="AY62" s="1">
        <v>300.1063232421875</v>
      </c>
      <c r="AZ62" s="1">
        <v>1700.6357421875</v>
      </c>
      <c r="BA62" s="1">
        <v>224.88897705078125</v>
      </c>
      <c r="BB62" s="1">
        <v>99.06060791015625</v>
      </c>
      <c r="BC62" s="1">
        <v>2.9051289558410645</v>
      </c>
      <c r="BD62" s="1">
        <v>-6.8181492388248444E-2</v>
      </c>
      <c r="BE62" s="1">
        <v>1</v>
      </c>
      <c r="BF62" s="1">
        <v>-1.355140209197998</v>
      </c>
      <c r="BG62" s="1">
        <v>7.355140209197998</v>
      </c>
      <c r="BH62" s="1">
        <v>1</v>
      </c>
      <c r="BI62" s="1">
        <v>0</v>
      </c>
      <c r="BJ62" s="1">
        <v>0.15999999642372131</v>
      </c>
      <c r="BK62" s="1">
        <v>111115</v>
      </c>
      <c r="BL62">
        <f t="shared" si="227"/>
        <v>1.5005316162109374</v>
      </c>
      <c r="BM62">
        <f t="shared" si="228"/>
        <v>4.8485908412992107E-3</v>
      </c>
      <c r="BN62">
        <f t="shared" si="229"/>
        <v>303.40298500061033</v>
      </c>
      <c r="BO62">
        <f t="shared" si="230"/>
        <v>301.62140884399412</v>
      </c>
      <c r="BP62">
        <f t="shared" si="231"/>
        <v>272.10171266805264</v>
      </c>
      <c r="BQ62">
        <f t="shared" si="232"/>
        <v>0.14763956622245955</v>
      </c>
      <c r="BR62">
        <f t="shared" si="233"/>
        <v>4.3227528455001956</v>
      </c>
      <c r="BS62">
        <f t="shared" si="234"/>
        <v>43.63745525790381</v>
      </c>
      <c r="BT62">
        <f t="shared" si="235"/>
        <v>16.657472881805177</v>
      </c>
      <c r="BU62">
        <f t="shared" si="236"/>
        <v>29.362196922302246</v>
      </c>
      <c r="BV62">
        <f t="shared" si="237"/>
        <v>4.1068381062604855</v>
      </c>
      <c r="BW62">
        <f t="shared" si="238"/>
        <v>0.28079849469448448</v>
      </c>
      <c r="BX62">
        <f t="shared" si="239"/>
        <v>2.6726534555816324</v>
      </c>
      <c r="BY62">
        <f t="shared" si="240"/>
        <v>1.4341846506788531</v>
      </c>
      <c r="BZ62">
        <f t="shared" si="241"/>
        <v>0.17626494844907165</v>
      </c>
      <c r="CA62">
        <f t="shared" si="242"/>
        <v>18.026338690747554</v>
      </c>
      <c r="CB62">
        <f t="shared" si="243"/>
        <v>0.63307656989361061</v>
      </c>
      <c r="CC62">
        <f t="shared" si="244"/>
        <v>61.626490225792367</v>
      </c>
      <c r="CD62">
        <f t="shared" si="245"/>
        <v>284.90581222551543</v>
      </c>
      <c r="CE62">
        <f t="shared" si="246"/>
        <v>3.7750650068404099E-2</v>
      </c>
      <c r="CF62">
        <f t="shared" si="247"/>
        <v>0</v>
      </c>
      <c r="CG62">
        <f t="shared" si="248"/>
        <v>1487.98651285601</v>
      </c>
      <c r="CH62">
        <f t="shared" si="249"/>
        <v>0</v>
      </c>
      <c r="CI62" t="e">
        <f t="shared" si="250"/>
        <v>#DIV/0!</v>
      </c>
      <c r="CJ62" t="e">
        <f t="shared" si="251"/>
        <v>#DIV/0!</v>
      </c>
    </row>
    <row r="63" spans="1:88" x14ac:dyDescent="0.35">
      <c r="A63" t="s">
        <v>185</v>
      </c>
      <c r="B63" s="1">
        <v>61</v>
      </c>
      <c r="C63" s="1" t="s">
        <v>151</v>
      </c>
      <c r="D63" s="1" t="s">
        <v>90</v>
      </c>
      <c r="E63" s="1">
        <v>0</v>
      </c>
      <c r="F63" s="1" t="s">
        <v>91</v>
      </c>
      <c r="G63" s="1" t="s">
        <v>90</v>
      </c>
      <c r="H63" s="1">
        <v>16598.500018366612</v>
      </c>
      <c r="I63" s="1">
        <v>0</v>
      </c>
      <c r="J63">
        <f t="shared" si="210"/>
        <v>23.381989562484595</v>
      </c>
      <c r="K63">
        <f t="shared" si="211"/>
        <v>0.29562529720250508</v>
      </c>
      <c r="L63">
        <f t="shared" si="212"/>
        <v>244.29110427906866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t="e">
        <f t="shared" si="213"/>
        <v>#DIV/0!</v>
      </c>
      <c r="U63" t="e">
        <f t="shared" si="214"/>
        <v>#DIV/0!</v>
      </c>
      <c r="V63" t="e">
        <f t="shared" si="215"/>
        <v>#DIV/0!</v>
      </c>
      <c r="W63" s="1">
        <v>-1</v>
      </c>
      <c r="X63" s="1">
        <v>0.87</v>
      </c>
      <c r="Y63" s="1">
        <v>0.92</v>
      </c>
      <c r="Z63" s="1">
        <v>9.9179582595825195</v>
      </c>
      <c r="AA63">
        <f t="shared" si="216"/>
        <v>0.87495897912979137</v>
      </c>
      <c r="AB63">
        <f t="shared" si="217"/>
        <v>1.6383168293493924E-2</v>
      </c>
      <c r="AC63" t="e">
        <f t="shared" si="218"/>
        <v>#DIV/0!</v>
      </c>
      <c r="AD63" t="e">
        <f t="shared" si="219"/>
        <v>#DIV/0!</v>
      </c>
      <c r="AE63" t="e">
        <f t="shared" si="220"/>
        <v>#DIV/0!</v>
      </c>
      <c r="AF63" s="1">
        <v>0</v>
      </c>
      <c r="AG63" s="1">
        <v>0.5</v>
      </c>
      <c r="AH63" t="e">
        <f t="shared" si="221"/>
        <v>#DIV/0!</v>
      </c>
      <c r="AI63">
        <f t="shared" si="222"/>
        <v>5.0325779678584839</v>
      </c>
      <c r="AJ63">
        <f t="shared" si="223"/>
        <v>1.6776035839862393</v>
      </c>
      <c r="AK63">
        <f t="shared" si="224"/>
        <v>30.531322479248047</v>
      </c>
      <c r="AL63" s="1">
        <v>2</v>
      </c>
      <c r="AM63">
        <f t="shared" si="225"/>
        <v>4.644859790802002</v>
      </c>
      <c r="AN63" s="1">
        <v>1</v>
      </c>
      <c r="AO63">
        <f t="shared" si="226"/>
        <v>9.2897195816040039</v>
      </c>
      <c r="AP63" s="1">
        <v>28.61121940612793</v>
      </c>
      <c r="AQ63" s="1">
        <v>30.531322479248047</v>
      </c>
      <c r="AR63" s="1">
        <v>28.069450378417969</v>
      </c>
      <c r="AS63" s="1">
        <v>399.93289184570313</v>
      </c>
      <c r="AT63" s="1">
        <v>383.06533813476563</v>
      </c>
      <c r="AU63" s="1">
        <v>24.141572952270508</v>
      </c>
      <c r="AV63" s="1">
        <v>27.403593063354492</v>
      </c>
      <c r="AW63" s="1">
        <v>60.817367553710938</v>
      </c>
      <c r="AX63" s="1">
        <v>69.033943176269531</v>
      </c>
      <c r="AY63" s="1">
        <v>300.10037231445313</v>
      </c>
      <c r="AZ63" s="1">
        <v>1700.918701171875</v>
      </c>
      <c r="BA63" s="1">
        <v>175.33052062988281</v>
      </c>
      <c r="BB63" s="1">
        <v>99.060432434082031</v>
      </c>
      <c r="BC63" s="1">
        <v>3.4148976802825928</v>
      </c>
      <c r="BD63" s="1">
        <v>-5.7039238512516022E-2</v>
      </c>
      <c r="BE63" s="1">
        <v>1</v>
      </c>
      <c r="BF63" s="1">
        <v>-1.355140209197998</v>
      </c>
      <c r="BG63" s="1">
        <v>7.355140209197998</v>
      </c>
      <c r="BH63" s="1">
        <v>1</v>
      </c>
      <c r="BI63" s="1">
        <v>0</v>
      </c>
      <c r="BJ63" s="1">
        <v>0.15999999642372131</v>
      </c>
      <c r="BK63" s="1">
        <v>111115</v>
      </c>
      <c r="BL63">
        <f t="shared" si="227"/>
        <v>1.5005018615722654</v>
      </c>
      <c r="BM63">
        <f t="shared" si="228"/>
        <v>5.0325779678584842E-3</v>
      </c>
      <c r="BN63">
        <f t="shared" si="229"/>
        <v>303.68132247924802</v>
      </c>
      <c r="BO63">
        <f t="shared" si="230"/>
        <v>301.76121940612791</v>
      </c>
      <c r="BP63">
        <f t="shared" si="231"/>
        <v>272.1469861045407</v>
      </c>
      <c r="BQ63">
        <f t="shared" si="232"/>
        <v>0.10867210192087155</v>
      </c>
      <c r="BR63">
        <f t="shared" si="233"/>
        <v>4.392215363089746</v>
      </c>
      <c r="BS63">
        <f t="shared" si="234"/>
        <v>44.33874610846734</v>
      </c>
      <c r="BT63">
        <f t="shared" si="235"/>
        <v>16.935153045112848</v>
      </c>
      <c r="BU63">
        <f t="shared" si="236"/>
        <v>29.571270942687988</v>
      </c>
      <c r="BV63">
        <f t="shared" si="237"/>
        <v>4.1566516761008154</v>
      </c>
      <c r="BW63">
        <f t="shared" si="238"/>
        <v>0.28650780404487225</v>
      </c>
      <c r="BX63">
        <f t="shared" si="239"/>
        <v>2.7146117791035067</v>
      </c>
      <c r="BY63">
        <f t="shared" si="240"/>
        <v>1.4420398969973087</v>
      </c>
      <c r="BZ63">
        <f t="shared" si="241"/>
        <v>0.17986479891852691</v>
      </c>
      <c r="CA63">
        <f t="shared" si="242"/>
        <v>24.199582429683968</v>
      </c>
      <c r="CB63">
        <f t="shared" si="243"/>
        <v>0.63772698795609895</v>
      </c>
      <c r="CC63">
        <f t="shared" si="244"/>
        <v>61.60580996805416</v>
      </c>
      <c r="CD63">
        <f t="shared" si="245"/>
        <v>379.66742223083861</v>
      </c>
      <c r="CE63">
        <f t="shared" si="246"/>
        <v>3.7940216129095351E-2</v>
      </c>
      <c r="CF63">
        <f t="shared" si="247"/>
        <v>0</v>
      </c>
      <c r="CG63">
        <f t="shared" si="248"/>
        <v>1488.2340903601144</v>
      </c>
      <c r="CH63">
        <f t="shared" si="249"/>
        <v>0</v>
      </c>
      <c r="CI63" t="e">
        <f t="shared" si="250"/>
        <v>#DIV/0!</v>
      </c>
      <c r="CJ63" t="e">
        <f t="shared" si="251"/>
        <v>#DIV/0!</v>
      </c>
    </row>
    <row r="64" spans="1:88" x14ac:dyDescent="0.35">
      <c r="A64" t="s">
        <v>185</v>
      </c>
      <c r="B64" s="1">
        <v>62</v>
      </c>
      <c r="C64" s="1" t="s">
        <v>152</v>
      </c>
      <c r="D64" s="1" t="s">
        <v>90</v>
      </c>
      <c r="E64" s="1">
        <v>0</v>
      </c>
      <c r="F64" s="1" t="s">
        <v>91</v>
      </c>
      <c r="G64" s="1" t="s">
        <v>90</v>
      </c>
      <c r="H64" s="1">
        <v>16744.500018366612</v>
      </c>
      <c r="I64" s="1">
        <v>0</v>
      </c>
      <c r="J64">
        <f t="shared" si="210"/>
        <v>37.124851042154262</v>
      </c>
      <c r="K64">
        <f t="shared" si="211"/>
        <v>0.30126674614303561</v>
      </c>
      <c r="L64">
        <f t="shared" si="212"/>
        <v>454.52042109666689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t="e">
        <f t="shared" si="213"/>
        <v>#DIV/0!</v>
      </c>
      <c r="U64" t="e">
        <f t="shared" si="214"/>
        <v>#DIV/0!</v>
      </c>
      <c r="V64" t="e">
        <f t="shared" si="215"/>
        <v>#DIV/0!</v>
      </c>
      <c r="W64" s="1">
        <v>-1</v>
      </c>
      <c r="X64" s="1">
        <v>0.87</v>
      </c>
      <c r="Y64" s="1">
        <v>0.92</v>
      </c>
      <c r="Z64" s="1">
        <v>9.9179582595825195</v>
      </c>
      <c r="AA64">
        <f t="shared" si="216"/>
        <v>0.87495897912979137</v>
      </c>
      <c r="AB64">
        <f t="shared" si="217"/>
        <v>2.561046820938347E-2</v>
      </c>
      <c r="AC64" t="e">
        <f t="shared" si="218"/>
        <v>#DIV/0!</v>
      </c>
      <c r="AD64" t="e">
        <f t="shared" si="219"/>
        <v>#DIV/0!</v>
      </c>
      <c r="AE64" t="e">
        <f t="shared" si="220"/>
        <v>#DIV/0!</v>
      </c>
      <c r="AF64" s="1">
        <v>0</v>
      </c>
      <c r="AG64" s="1">
        <v>0.5</v>
      </c>
      <c r="AH64" t="e">
        <f t="shared" si="221"/>
        <v>#DIV/0!</v>
      </c>
      <c r="AI64">
        <f t="shared" si="222"/>
        <v>5.092867704827734</v>
      </c>
      <c r="AJ64">
        <f t="shared" si="223"/>
        <v>1.6666478496307464</v>
      </c>
      <c r="AK64">
        <f t="shared" si="224"/>
        <v>30.555980682373047</v>
      </c>
      <c r="AL64" s="1">
        <v>2</v>
      </c>
      <c r="AM64">
        <f t="shared" si="225"/>
        <v>4.644859790802002</v>
      </c>
      <c r="AN64" s="1">
        <v>1</v>
      </c>
      <c r="AO64">
        <f t="shared" si="226"/>
        <v>9.2897195816040039</v>
      </c>
      <c r="AP64" s="1">
        <v>28.620634078979492</v>
      </c>
      <c r="AQ64" s="1">
        <v>30.555980682373047</v>
      </c>
      <c r="AR64" s="1">
        <v>28.062431335449219</v>
      </c>
      <c r="AS64" s="1">
        <v>699.856201171875</v>
      </c>
      <c r="AT64" s="1">
        <v>672.83160400390625</v>
      </c>
      <c r="AU64" s="1">
        <v>24.276981353759766</v>
      </c>
      <c r="AV64" s="1">
        <v>27.57740592956543</v>
      </c>
      <c r="AW64" s="1">
        <v>61.122314453125</v>
      </c>
      <c r="AX64" s="1">
        <v>69.432441711425781</v>
      </c>
      <c r="AY64" s="1">
        <v>300.1080322265625</v>
      </c>
      <c r="AZ64" s="1">
        <v>1701.3863525390625</v>
      </c>
      <c r="BA64" s="1">
        <v>171.99148559570313</v>
      </c>
      <c r="BB64" s="1">
        <v>99.058189392089844</v>
      </c>
      <c r="BC64" s="1">
        <v>4.1211600303649902</v>
      </c>
      <c r="BD64" s="1">
        <v>-4.7034144401550293E-2</v>
      </c>
      <c r="BE64" s="1">
        <v>1</v>
      </c>
      <c r="BF64" s="1">
        <v>-1.355140209197998</v>
      </c>
      <c r="BG64" s="1">
        <v>7.355140209197998</v>
      </c>
      <c r="BH64" s="1">
        <v>1</v>
      </c>
      <c r="BI64" s="1">
        <v>0</v>
      </c>
      <c r="BJ64" s="1">
        <v>0.15999999642372131</v>
      </c>
      <c r="BK64" s="1">
        <v>111115</v>
      </c>
      <c r="BL64">
        <f t="shared" si="227"/>
        <v>1.5005401611328124</v>
      </c>
      <c r="BM64">
        <f t="shared" si="228"/>
        <v>5.0928677048277336E-3</v>
      </c>
      <c r="BN64">
        <f t="shared" si="229"/>
        <v>303.70598068237302</v>
      </c>
      <c r="BO64">
        <f t="shared" si="230"/>
        <v>301.77063407897947</v>
      </c>
      <c r="BP64">
        <f t="shared" si="231"/>
        <v>272.22181032161825</v>
      </c>
      <c r="BQ64">
        <f t="shared" si="232"/>
        <v>9.7626562807484149E-2</v>
      </c>
      <c r="BR64">
        <f t="shared" si="233"/>
        <v>4.3984157491441804</v>
      </c>
      <c r="BS64">
        <f t="shared" si="234"/>
        <v>44.402343472425812</v>
      </c>
      <c r="BT64">
        <f t="shared" si="235"/>
        <v>16.824937542860383</v>
      </c>
      <c r="BU64">
        <f t="shared" si="236"/>
        <v>29.58830738067627</v>
      </c>
      <c r="BV64">
        <f t="shared" si="237"/>
        <v>4.1607338533377263</v>
      </c>
      <c r="BW64">
        <f t="shared" si="238"/>
        <v>0.29180352210850269</v>
      </c>
      <c r="BX64">
        <f t="shared" si="239"/>
        <v>2.731767899513434</v>
      </c>
      <c r="BY64">
        <f t="shared" si="240"/>
        <v>1.4289659538242923</v>
      </c>
      <c r="BZ64">
        <f t="shared" si="241"/>
        <v>0.18320444179651513</v>
      </c>
      <c r="CA64">
        <f t="shared" si="242"/>
        <v>45.023969955566059</v>
      </c>
      <c r="CB64">
        <f t="shared" si="243"/>
        <v>0.67553369727565304</v>
      </c>
      <c r="CC64">
        <f t="shared" si="244"/>
        <v>61.928033817010288</v>
      </c>
      <c r="CD64">
        <f t="shared" si="245"/>
        <v>667.43654891460562</v>
      </c>
      <c r="CE64">
        <f t="shared" si="246"/>
        <v>3.4446256120207616E-2</v>
      </c>
      <c r="CF64">
        <f t="shared" si="247"/>
        <v>0</v>
      </c>
      <c r="CG64">
        <f t="shared" si="248"/>
        <v>1488.6432661229373</v>
      </c>
      <c r="CH64">
        <f t="shared" si="249"/>
        <v>0</v>
      </c>
      <c r="CI64" t="e">
        <f t="shared" si="250"/>
        <v>#DIV/0!</v>
      </c>
      <c r="CJ64" t="e">
        <f t="shared" si="251"/>
        <v>#DIV/0!</v>
      </c>
    </row>
    <row r="65" spans="1:88" x14ac:dyDescent="0.35">
      <c r="A65" t="s">
        <v>185</v>
      </c>
      <c r="B65" s="1">
        <v>63</v>
      </c>
      <c r="C65" s="1" t="s">
        <v>153</v>
      </c>
      <c r="D65" s="1" t="s">
        <v>90</v>
      </c>
      <c r="E65" s="1">
        <v>0</v>
      </c>
      <c r="F65" s="1" t="s">
        <v>91</v>
      </c>
      <c r="G65" s="1" t="s">
        <v>90</v>
      </c>
      <c r="H65" s="1">
        <v>16899.500018366612</v>
      </c>
      <c r="I65" s="1">
        <v>0</v>
      </c>
      <c r="J65">
        <f t="shared" si="210"/>
        <v>41.864654223944818</v>
      </c>
      <c r="K65">
        <f t="shared" si="211"/>
        <v>0.3051420996974768</v>
      </c>
      <c r="L65">
        <f t="shared" si="212"/>
        <v>719.95126370222431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t="e">
        <f t="shared" si="213"/>
        <v>#DIV/0!</v>
      </c>
      <c r="U65" t="e">
        <f t="shared" si="214"/>
        <v>#DIV/0!</v>
      </c>
      <c r="V65" t="e">
        <f t="shared" si="215"/>
        <v>#DIV/0!</v>
      </c>
      <c r="W65" s="1">
        <v>-1</v>
      </c>
      <c r="X65" s="1">
        <v>0.87</v>
      </c>
      <c r="Y65" s="1">
        <v>0.92</v>
      </c>
      <c r="Z65" s="1">
        <v>9.9179582595825195</v>
      </c>
      <c r="AA65">
        <f t="shared" si="216"/>
        <v>0.87495897912979137</v>
      </c>
      <c r="AB65">
        <f t="shared" si="217"/>
        <v>2.883523917926083E-2</v>
      </c>
      <c r="AC65" t="e">
        <f t="shared" si="218"/>
        <v>#DIV/0!</v>
      </c>
      <c r="AD65" t="e">
        <f t="shared" si="219"/>
        <v>#DIV/0!</v>
      </c>
      <c r="AE65" t="e">
        <f t="shared" si="220"/>
        <v>#DIV/0!</v>
      </c>
      <c r="AF65" s="1">
        <v>0</v>
      </c>
      <c r="AG65" s="1">
        <v>0.5</v>
      </c>
      <c r="AH65" t="e">
        <f t="shared" si="221"/>
        <v>#DIV/0!</v>
      </c>
      <c r="AI65">
        <f t="shared" si="222"/>
        <v>4.9992900803347169</v>
      </c>
      <c r="AJ65">
        <f t="shared" si="223"/>
        <v>1.6163061351759072</v>
      </c>
      <c r="AK65">
        <f t="shared" si="224"/>
        <v>30.363658905029297</v>
      </c>
      <c r="AL65" s="1">
        <v>2</v>
      </c>
      <c r="AM65">
        <f t="shared" si="225"/>
        <v>4.644859790802002</v>
      </c>
      <c r="AN65" s="1">
        <v>1</v>
      </c>
      <c r="AO65">
        <f t="shared" si="226"/>
        <v>9.2897195816040039</v>
      </c>
      <c r="AP65" s="1">
        <v>28.564702987670898</v>
      </c>
      <c r="AQ65" s="1">
        <v>30.363658905029297</v>
      </c>
      <c r="AR65" s="1">
        <v>28.066633224487305</v>
      </c>
      <c r="AS65" s="1">
        <v>999.51715087890625</v>
      </c>
      <c r="AT65" s="1">
        <v>968.3919677734375</v>
      </c>
      <c r="AU65" s="1">
        <v>24.359537124633789</v>
      </c>
      <c r="AV65" s="1">
        <v>27.599153518676758</v>
      </c>
      <c r="AW65" s="1">
        <v>61.532100677490234</v>
      </c>
      <c r="AX65" s="1">
        <v>69.7147216796875</v>
      </c>
      <c r="AY65" s="1">
        <v>300.11663818359375</v>
      </c>
      <c r="AZ65" s="1">
        <v>1698.979248046875</v>
      </c>
      <c r="BA65" s="1">
        <v>127.75299835205078</v>
      </c>
      <c r="BB65" s="1">
        <v>99.059242248535156</v>
      </c>
      <c r="BC65" s="1">
        <v>4.1602044105529785</v>
      </c>
      <c r="BD65" s="1">
        <v>-4.8837829381227493E-2</v>
      </c>
      <c r="BE65" s="1">
        <v>1</v>
      </c>
      <c r="BF65" s="1">
        <v>-1.355140209197998</v>
      </c>
      <c r="BG65" s="1">
        <v>7.355140209197998</v>
      </c>
      <c r="BH65" s="1">
        <v>1</v>
      </c>
      <c r="BI65" s="1">
        <v>0</v>
      </c>
      <c r="BJ65" s="1">
        <v>0.15999999642372131</v>
      </c>
      <c r="BK65" s="1">
        <v>111115</v>
      </c>
      <c r="BL65">
        <f t="shared" si="227"/>
        <v>1.5005831909179685</v>
      </c>
      <c r="BM65">
        <f t="shared" si="228"/>
        <v>4.9992900803347172E-3</v>
      </c>
      <c r="BN65">
        <f t="shared" si="229"/>
        <v>303.51365890502927</v>
      </c>
      <c r="BO65">
        <f t="shared" si="230"/>
        <v>301.71470298767088</v>
      </c>
      <c r="BP65">
        <f t="shared" si="231"/>
        <v>271.83667361147673</v>
      </c>
      <c r="BQ65">
        <f t="shared" si="232"/>
        <v>0.11916255082464287</v>
      </c>
      <c r="BR65">
        <f t="shared" si="233"/>
        <v>4.3502573694370197</v>
      </c>
      <c r="BS65">
        <f t="shared" si="234"/>
        <v>43.915714179626171</v>
      </c>
      <c r="BT65">
        <f t="shared" si="235"/>
        <v>16.316560660949413</v>
      </c>
      <c r="BU65">
        <f t="shared" si="236"/>
        <v>29.464180946350098</v>
      </c>
      <c r="BV65">
        <f t="shared" si="237"/>
        <v>4.131071219072485</v>
      </c>
      <c r="BW65">
        <f t="shared" si="238"/>
        <v>0.29543777001555532</v>
      </c>
      <c r="BX65">
        <f t="shared" si="239"/>
        <v>2.7339512342611125</v>
      </c>
      <c r="BY65">
        <f t="shared" si="240"/>
        <v>1.3971199848113725</v>
      </c>
      <c r="BZ65">
        <f t="shared" si="241"/>
        <v>0.18549662858544022</v>
      </c>
      <c r="CA65">
        <f t="shared" si="242"/>
        <v>71.317826638217653</v>
      </c>
      <c r="CB65">
        <f t="shared" si="243"/>
        <v>0.74345026359270905</v>
      </c>
      <c r="CC65">
        <f t="shared" si="244"/>
        <v>62.693349638733963</v>
      </c>
      <c r="CD65">
        <f t="shared" si="245"/>
        <v>962.30811532710061</v>
      </c>
      <c r="CE65">
        <f t="shared" si="246"/>
        <v>2.7274376709109708E-2</v>
      </c>
      <c r="CF65">
        <f t="shared" si="247"/>
        <v>0</v>
      </c>
      <c r="CG65">
        <f t="shared" si="248"/>
        <v>1486.5371484337943</v>
      </c>
      <c r="CH65">
        <f t="shared" si="249"/>
        <v>0</v>
      </c>
      <c r="CI65" t="e">
        <f t="shared" si="250"/>
        <v>#DIV/0!</v>
      </c>
      <c r="CJ65" t="e">
        <f t="shared" si="251"/>
        <v>#DIV/0!</v>
      </c>
    </row>
    <row r="66" spans="1:88" x14ac:dyDescent="0.35">
      <c r="A66" t="s">
        <v>185</v>
      </c>
      <c r="B66" s="1">
        <v>64</v>
      </c>
      <c r="C66" s="1" t="s">
        <v>154</v>
      </c>
      <c r="D66" s="1" t="s">
        <v>90</v>
      </c>
      <c r="E66" s="1">
        <v>0</v>
      </c>
      <c r="F66" s="1" t="s">
        <v>91</v>
      </c>
      <c r="G66" s="1" t="s">
        <v>90</v>
      </c>
      <c r="H66" s="1">
        <v>17041.500018366612</v>
      </c>
      <c r="I66" s="1">
        <v>0</v>
      </c>
      <c r="J66">
        <f t="shared" si="210"/>
        <v>44.396747496755225</v>
      </c>
      <c r="K66">
        <f t="shared" si="211"/>
        <v>0.30256800436418996</v>
      </c>
      <c r="L66">
        <f t="shared" si="212"/>
        <v>994.8880985023294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t="e">
        <f t="shared" si="213"/>
        <v>#DIV/0!</v>
      </c>
      <c r="U66" t="e">
        <f t="shared" si="214"/>
        <v>#DIV/0!</v>
      </c>
      <c r="V66" t="e">
        <f t="shared" si="215"/>
        <v>#DIV/0!</v>
      </c>
      <c r="W66" s="1">
        <v>-1</v>
      </c>
      <c r="X66" s="1">
        <v>0.87</v>
      </c>
      <c r="Y66" s="1">
        <v>0.92</v>
      </c>
      <c r="Z66" s="1">
        <v>9.9179582595825195</v>
      </c>
      <c r="AA66">
        <f t="shared" si="216"/>
        <v>0.87495897912979137</v>
      </c>
      <c r="AB66">
        <f t="shared" si="217"/>
        <v>3.0542987084735768E-2</v>
      </c>
      <c r="AC66" t="e">
        <f t="shared" si="218"/>
        <v>#DIV/0!</v>
      </c>
      <c r="AD66" t="e">
        <f t="shared" si="219"/>
        <v>#DIV/0!</v>
      </c>
      <c r="AE66" t="e">
        <f t="shared" si="220"/>
        <v>#DIV/0!</v>
      </c>
      <c r="AF66" s="1">
        <v>0</v>
      </c>
      <c r="AG66" s="1">
        <v>0.5</v>
      </c>
      <c r="AH66" t="e">
        <f t="shared" si="221"/>
        <v>#DIV/0!</v>
      </c>
      <c r="AI66">
        <f t="shared" si="222"/>
        <v>4.9032877903111709</v>
      </c>
      <c r="AJ66">
        <f t="shared" si="223"/>
        <v>1.5982641740653309</v>
      </c>
      <c r="AK66">
        <f t="shared" si="224"/>
        <v>30.336061477661133</v>
      </c>
      <c r="AL66" s="1">
        <v>2</v>
      </c>
      <c r="AM66">
        <f t="shared" si="225"/>
        <v>4.644859790802002</v>
      </c>
      <c r="AN66" s="1">
        <v>1</v>
      </c>
      <c r="AO66">
        <f t="shared" si="226"/>
        <v>9.2897195816040039</v>
      </c>
      <c r="AP66" s="1">
        <v>28.581039428710938</v>
      </c>
      <c r="AQ66" s="1">
        <v>30.336061477661133</v>
      </c>
      <c r="AR66" s="1">
        <v>28.068777084350586</v>
      </c>
      <c r="AS66" s="1">
        <v>1300.0650634765625</v>
      </c>
      <c r="AT66" s="1">
        <v>1266.3416748046875</v>
      </c>
      <c r="AU66" s="1">
        <v>24.535375595092773</v>
      </c>
      <c r="AV66" s="1">
        <v>27.712333679199219</v>
      </c>
      <c r="AW66" s="1">
        <v>61.914829254150391</v>
      </c>
      <c r="AX66" s="1">
        <v>69.932441711425781</v>
      </c>
      <c r="AY66" s="1">
        <v>300.12396240234375</v>
      </c>
      <c r="AZ66" s="1">
        <v>1698.734619140625</v>
      </c>
      <c r="BA66" s="1">
        <v>154.28184509277344</v>
      </c>
      <c r="BB66" s="1">
        <v>99.057716369628906</v>
      </c>
      <c r="BC66" s="1">
        <v>3.9972405433654785</v>
      </c>
      <c r="BD66" s="1">
        <v>-4.6691965311765671E-2</v>
      </c>
      <c r="BE66" s="1">
        <v>1</v>
      </c>
      <c r="BF66" s="1">
        <v>-1.355140209197998</v>
      </c>
      <c r="BG66" s="1">
        <v>7.355140209197998</v>
      </c>
      <c r="BH66" s="1">
        <v>1</v>
      </c>
      <c r="BI66" s="1">
        <v>0</v>
      </c>
      <c r="BJ66" s="1">
        <v>0.15999999642372131</v>
      </c>
      <c r="BK66" s="1">
        <v>111115</v>
      </c>
      <c r="BL66">
        <f t="shared" si="227"/>
        <v>1.5006198120117187</v>
      </c>
      <c r="BM66">
        <f t="shared" si="228"/>
        <v>4.9032877903111708E-3</v>
      </c>
      <c r="BN66">
        <f t="shared" si="229"/>
        <v>303.48606147766111</v>
      </c>
      <c r="BO66">
        <f t="shared" si="230"/>
        <v>301.73103942871091</v>
      </c>
      <c r="BP66">
        <f t="shared" si="231"/>
        <v>271.79753298735159</v>
      </c>
      <c r="BQ66">
        <f t="shared" si="232"/>
        <v>0.13798610953649343</v>
      </c>
      <c r="BR66">
        <f t="shared" si="233"/>
        <v>4.343384663599962</v>
      </c>
      <c r="BS66">
        <f t="shared" si="234"/>
        <v>43.847009832054269</v>
      </c>
      <c r="BT66">
        <f t="shared" si="235"/>
        <v>16.13467615285505</v>
      </c>
      <c r="BU66">
        <f t="shared" si="236"/>
        <v>29.458550453186035</v>
      </c>
      <c r="BV66">
        <f t="shared" si="237"/>
        <v>4.1297300758899542</v>
      </c>
      <c r="BW66">
        <f t="shared" si="238"/>
        <v>0.29302414984101594</v>
      </c>
      <c r="BX66">
        <f t="shared" si="239"/>
        <v>2.7451204895346311</v>
      </c>
      <c r="BY66">
        <f t="shared" si="240"/>
        <v>1.3846095863553232</v>
      </c>
      <c r="BZ66">
        <f t="shared" si="241"/>
        <v>0.18397428520301132</v>
      </c>
      <c r="CA66">
        <f t="shared" si="242"/>
        <v>98.551343080963164</v>
      </c>
      <c r="CB66">
        <f t="shared" si="243"/>
        <v>0.78563954602202812</v>
      </c>
      <c r="CC66">
        <f t="shared" si="244"/>
        <v>63.040643459122506</v>
      </c>
      <c r="CD66">
        <f t="shared" si="245"/>
        <v>1259.8898536712156</v>
      </c>
      <c r="CE66">
        <f t="shared" si="246"/>
        <v>2.2214636632973617E-2</v>
      </c>
      <c r="CF66">
        <f t="shared" si="247"/>
        <v>0</v>
      </c>
      <c r="CG66">
        <f t="shared" si="248"/>
        <v>1486.3231081757162</v>
      </c>
      <c r="CH66">
        <f t="shared" si="249"/>
        <v>0</v>
      </c>
      <c r="CI66" t="e">
        <f t="shared" si="250"/>
        <v>#DIV/0!</v>
      </c>
      <c r="CJ66" t="e">
        <f t="shared" si="251"/>
        <v>#DIV/0!</v>
      </c>
    </row>
    <row r="67" spans="1:88" x14ac:dyDescent="0.35">
      <c r="A67" t="s">
        <v>185</v>
      </c>
      <c r="B67" s="1">
        <v>65</v>
      </c>
      <c r="C67" s="1" t="s">
        <v>155</v>
      </c>
      <c r="D67" s="1" t="s">
        <v>90</v>
      </c>
      <c r="E67" s="1">
        <v>0</v>
      </c>
      <c r="F67" s="1" t="s">
        <v>91</v>
      </c>
      <c r="G67" s="1" t="s">
        <v>90</v>
      </c>
      <c r="H67" s="1">
        <v>17212.500018366612</v>
      </c>
      <c r="I67" s="1">
        <v>0</v>
      </c>
      <c r="J67">
        <f t="shared" si="210"/>
        <v>45.159473059952688</v>
      </c>
      <c r="K67">
        <f t="shared" si="211"/>
        <v>0.29516753140130791</v>
      </c>
      <c r="L67">
        <f t="shared" si="212"/>
        <v>1372.7948433119532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t="e">
        <f t="shared" si="213"/>
        <v>#DIV/0!</v>
      </c>
      <c r="U67" t="e">
        <f t="shared" si="214"/>
        <v>#DIV/0!</v>
      </c>
      <c r="V67" t="e">
        <f t="shared" si="215"/>
        <v>#DIV/0!</v>
      </c>
      <c r="W67" s="1">
        <v>-1</v>
      </c>
      <c r="X67" s="1">
        <v>0.87</v>
      </c>
      <c r="Y67" s="1">
        <v>0.92</v>
      </c>
      <c r="Z67" s="1">
        <v>9.9179582595825195</v>
      </c>
      <c r="AA67">
        <f t="shared" si="216"/>
        <v>0.87495897912979137</v>
      </c>
      <c r="AB67">
        <f t="shared" si="217"/>
        <v>3.1035125958347131E-2</v>
      </c>
      <c r="AC67" t="e">
        <f t="shared" si="218"/>
        <v>#DIV/0!</v>
      </c>
      <c r="AD67" t="e">
        <f t="shared" si="219"/>
        <v>#DIV/0!</v>
      </c>
      <c r="AE67" t="e">
        <f t="shared" si="220"/>
        <v>#DIV/0!</v>
      </c>
      <c r="AF67" s="1">
        <v>0</v>
      </c>
      <c r="AG67" s="1">
        <v>0.5</v>
      </c>
      <c r="AH67" t="e">
        <f t="shared" si="221"/>
        <v>#DIV/0!</v>
      </c>
      <c r="AI67">
        <f t="shared" si="222"/>
        <v>4.7725561606037905</v>
      </c>
      <c r="AJ67">
        <f t="shared" si="223"/>
        <v>1.5937828962524989</v>
      </c>
      <c r="AK67">
        <f t="shared" si="224"/>
        <v>30.228427886962891</v>
      </c>
      <c r="AL67" s="1">
        <v>2</v>
      </c>
      <c r="AM67">
        <f t="shared" si="225"/>
        <v>4.644859790802002</v>
      </c>
      <c r="AN67" s="1">
        <v>1</v>
      </c>
      <c r="AO67">
        <f t="shared" si="226"/>
        <v>9.2897195816040039</v>
      </c>
      <c r="AP67" s="1">
        <v>28.512365341186523</v>
      </c>
      <c r="AQ67" s="1">
        <v>30.228427886962891</v>
      </c>
      <c r="AR67" s="1">
        <v>28.067031860351563</v>
      </c>
      <c r="AS67" s="1">
        <v>1699.996337890625</v>
      </c>
      <c r="AT67" s="1">
        <v>1664.606689453125</v>
      </c>
      <c r="AU67" s="1">
        <v>24.395606994628906</v>
      </c>
      <c r="AV67" s="1">
        <v>27.488718032836914</v>
      </c>
      <c r="AW67" s="1">
        <v>61.809028625488281</v>
      </c>
      <c r="AX67" s="1">
        <v>69.646018981933594</v>
      </c>
      <c r="AY67" s="1">
        <v>300.10980224609375</v>
      </c>
      <c r="AZ67" s="1">
        <v>1699.8853759765625</v>
      </c>
      <c r="BA67" s="1">
        <v>124.71302795410156</v>
      </c>
      <c r="BB67" s="1">
        <v>99.054733276367188</v>
      </c>
      <c r="BC67" s="1">
        <v>2.9622125625610352</v>
      </c>
      <c r="BD67" s="1">
        <v>-3.9434123784303665E-2</v>
      </c>
      <c r="BE67" s="1">
        <v>1</v>
      </c>
      <c r="BF67" s="1">
        <v>-1.355140209197998</v>
      </c>
      <c r="BG67" s="1">
        <v>7.355140209197998</v>
      </c>
      <c r="BH67" s="1">
        <v>1</v>
      </c>
      <c r="BI67" s="1">
        <v>0</v>
      </c>
      <c r="BJ67" s="1">
        <v>0.15999999642372131</v>
      </c>
      <c r="BK67" s="1">
        <v>111115</v>
      </c>
      <c r="BL67">
        <f t="shared" si="227"/>
        <v>1.5005490112304687</v>
      </c>
      <c r="BM67">
        <f t="shared" si="228"/>
        <v>4.7725561606037905E-3</v>
      </c>
      <c r="BN67">
        <f t="shared" si="229"/>
        <v>303.37842788696287</v>
      </c>
      <c r="BO67">
        <f t="shared" si="230"/>
        <v>301.6623653411865</v>
      </c>
      <c r="BP67">
        <f t="shared" si="231"/>
        <v>271.98165407698616</v>
      </c>
      <c r="BQ67">
        <f t="shared" si="232"/>
        <v>0.16364338170881934</v>
      </c>
      <c r="BR67">
        <f t="shared" si="233"/>
        <v>4.3166705291044245</v>
      </c>
      <c r="BS67">
        <f t="shared" si="234"/>
        <v>43.578639670460959</v>
      </c>
      <c r="BT67">
        <f t="shared" si="235"/>
        <v>16.089921637624045</v>
      </c>
      <c r="BU67">
        <f t="shared" si="236"/>
        <v>29.370396614074707</v>
      </c>
      <c r="BV67">
        <f t="shared" si="237"/>
        <v>4.1087818983222393</v>
      </c>
      <c r="BW67">
        <f t="shared" si="238"/>
        <v>0.28607781854748332</v>
      </c>
      <c r="BX67">
        <f t="shared" si="239"/>
        <v>2.7228876328519256</v>
      </c>
      <c r="BY67">
        <f t="shared" si="240"/>
        <v>1.3858942654703137</v>
      </c>
      <c r="BZ67">
        <f t="shared" si="241"/>
        <v>0.17959366095546303</v>
      </c>
      <c r="CA67">
        <f t="shared" si="242"/>
        <v>135.9818270474378</v>
      </c>
      <c r="CB67">
        <f t="shared" si="243"/>
        <v>0.82469621923900771</v>
      </c>
      <c r="CC67">
        <f t="shared" si="244"/>
        <v>62.89701975757275</v>
      </c>
      <c r="CD67">
        <f t="shared" si="245"/>
        <v>1658.0440275670048</v>
      </c>
      <c r="CE67">
        <f t="shared" si="246"/>
        <v>1.7131006306638216E-2</v>
      </c>
      <c r="CF67">
        <f t="shared" si="247"/>
        <v>0</v>
      </c>
      <c r="CG67">
        <f t="shared" si="248"/>
        <v>1487.3299732021146</v>
      </c>
      <c r="CH67">
        <f t="shared" si="249"/>
        <v>0</v>
      </c>
      <c r="CI67" t="e">
        <f t="shared" si="250"/>
        <v>#DIV/0!</v>
      </c>
      <c r="CJ67" t="e">
        <f t="shared" si="251"/>
        <v>#DIV/0!</v>
      </c>
    </row>
    <row r="68" spans="1:88" x14ac:dyDescent="0.35">
      <c r="A68" t="s">
        <v>185</v>
      </c>
      <c r="B68" s="1">
        <v>66</v>
      </c>
      <c r="C68" s="1" t="s">
        <v>156</v>
      </c>
      <c r="D68" s="1" t="s">
        <v>90</v>
      </c>
      <c r="E68" s="1">
        <v>0</v>
      </c>
      <c r="F68" s="1" t="s">
        <v>91</v>
      </c>
      <c r="G68" s="1" t="s">
        <v>90</v>
      </c>
      <c r="H68" s="1">
        <v>17375.500018366612</v>
      </c>
      <c r="I68" s="1">
        <v>0</v>
      </c>
      <c r="J68">
        <f t="shared" si="210"/>
        <v>45.74847116598405</v>
      </c>
      <c r="K68">
        <f t="shared" si="211"/>
        <v>0.27575411771805292</v>
      </c>
      <c r="L68">
        <f t="shared" si="212"/>
        <v>1643.0357760996783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t="e">
        <f t="shared" si="213"/>
        <v>#DIV/0!</v>
      </c>
      <c r="U68" t="e">
        <f t="shared" si="214"/>
        <v>#DIV/0!</v>
      </c>
      <c r="V68" t="e">
        <f t="shared" si="215"/>
        <v>#DIV/0!</v>
      </c>
      <c r="W68" s="1">
        <v>-1</v>
      </c>
      <c r="X68" s="1">
        <v>0.87</v>
      </c>
      <c r="Y68" s="1">
        <v>0.92</v>
      </c>
      <c r="Z68" s="1">
        <v>9.9179582595825195</v>
      </c>
      <c r="AA68">
        <f t="shared" si="216"/>
        <v>0.87495897912979137</v>
      </c>
      <c r="AB68">
        <f t="shared" si="217"/>
        <v>3.1401907034109347E-2</v>
      </c>
      <c r="AC68" t="e">
        <f t="shared" si="218"/>
        <v>#DIV/0!</v>
      </c>
      <c r="AD68" t="e">
        <f t="shared" si="219"/>
        <v>#DIV/0!</v>
      </c>
      <c r="AE68" t="e">
        <f t="shared" si="220"/>
        <v>#DIV/0!</v>
      </c>
      <c r="AF68" s="1">
        <v>0</v>
      </c>
      <c r="AG68" s="1">
        <v>0.5</v>
      </c>
      <c r="AH68" t="e">
        <f t="shared" si="221"/>
        <v>#DIV/0!</v>
      </c>
      <c r="AI68">
        <f t="shared" si="222"/>
        <v>4.5121214086987989</v>
      </c>
      <c r="AJ68">
        <f t="shared" si="223"/>
        <v>1.6099393795281873</v>
      </c>
      <c r="AK68">
        <f t="shared" si="224"/>
        <v>30.191932678222656</v>
      </c>
      <c r="AL68" s="1">
        <v>2</v>
      </c>
      <c r="AM68">
        <f t="shared" si="225"/>
        <v>4.644859790802002</v>
      </c>
      <c r="AN68" s="1">
        <v>1</v>
      </c>
      <c r="AO68">
        <f t="shared" si="226"/>
        <v>9.2897195816040039</v>
      </c>
      <c r="AP68" s="1">
        <v>28.481166839599609</v>
      </c>
      <c r="AQ68" s="1">
        <v>30.191932678222656</v>
      </c>
      <c r="AR68" s="1">
        <v>28.070789337158203</v>
      </c>
      <c r="AS68" s="1">
        <v>2000.032470703125</v>
      </c>
      <c r="AT68" s="1">
        <v>1963.639892578125</v>
      </c>
      <c r="AU68" s="1">
        <v>24.308984756469727</v>
      </c>
      <c r="AV68" s="1">
        <v>27.23408317565918</v>
      </c>
      <c r="AW68" s="1">
        <v>61.701313018798828</v>
      </c>
      <c r="AX68" s="1">
        <v>69.127304077148438</v>
      </c>
      <c r="AY68" s="1">
        <v>300.10873413085938</v>
      </c>
      <c r="AZ68" s="1">
        <v>1701.4676513671875</v>
      </c>
      <c r="BA68" s="1">
        <v>230.87335205078125</v>
      </c>
      <c r="BB68" s="1">
        <v>99.056236267089844</v>
      </c>
      <c r="BC68" s="1">
        <v>1.8392633199691772</v>
      </c>
      <c r="BD68" s="1">
        <v>-4.2749475687742233E-2</v>
      </c>
      <c r="BE68" s="1">
        <v>1</v>
      </c>
      <c r="BF68" s="1">
        <v>-1.355140209197998</v>
      </c>
      <c r="BG68" s="1">
        <v>7.355140209197998</v>
      </c>
      <c r="BH68" s="1">
        <v>1</v>
      </c>
      <c r="BI68" s="1">
        <v>0</v>
      </c>
      <c r="BJ68" s="1">
        <v>0.15999999642372131</v>
      </c>
      <c r="BK68" s="1">
        <v>111115</v>
      </c>
      <c r="BL68">
        <f t="shared" si="227"/>
        <v>1.5005436706542967</v>
      </c>
      <c r="BM68">
        <f t="shared" si="228"/>
        <v>4.5121214086987988E-3</v>
      </c>
      <c r="BN68">
        <f t="shared" si="229"/>
        <v>303.34193267822263</v>
      </c>
      <c r="BO68">
        <f t="shared" si="230"/>
        <v>301.63116683959959</v>
      </c>
      <c r="BP68">
        <f t="shared" si="231"/>
        <v>272.2348181338275</v>
      </c>
      <c r="BQ68">
        <f t="shared" si="232"/>
        <v>0.21073399018020378</v>
      </c>
      <c r="BR68">
        <f t="shared" si="233"/>
        <v>4.3076451570938596</v>
      </c>
      <c r="BS68">
        <f t="shared" si="234"/>
        <v>43.486864829781737</v>
      </c>
      <c r="BT68">
        <f t="shared" si="235"/>
        <v>16.252781654122558</v>
      </c>
      <c r="BU68">
        <f t="shared" si="236"/>
        <v>29.336549758911133</v>
      </c>
      <c r="BV68">
        <f t="shared" si="237"/>
        <v>4.1007634481144626</v>
      </c>
      <c r="BW68">
        <f t="shared" si="238"/>
        <v>0.26780465950733712</v>
      </c>
      <c r="BX68">
        <f t="shared" si="239"/>
        <v>2.6977057775656723</v>
      </c>
      <c r="BY68">
        <f t="shared" si="240"/>
        <v>1.4030576705487903</v>
      </c>
      <c r="BZ68">
        <f t="shared" si="241"/>
        <v>0.16807441840517862</v>
      </c>
      <c r="CA68">
        <f t="shared" si="242"/>
        <v>162.75294003261106</v>
      </c>
      <c r="CB68">
        <f t="shared" si="243"/>
        <v>0.83672967854736569</v>
      </c>
      <c r="CC68">
        <f t="shared" si="244"/>
        <v>62.372906550175323</v>
      </c>
      <c r="CD68">
        <f t="shared" si="245"/>
        <v>1956.9916363491232</v>
      </c>
      <c r="CE68">
        <f t="shared" si="246"/>
        <v>1.4580875379583183E-2</v>
      </c>
      <c r="CF68">
        <f t="shared" si="247"/>
        <v>0</v>
      </c>
      <c r="CG68">
        <f t="shared" si="248"/>
        <v>1488.7143992625981</v>
      </c>
      <c r="CH68">
        <f t="shared" si="249"/>
        <v>0</v>
      </c>
      <c r="CI68" t="e">
        <f t="shared" si="250"/>
        <v>#DIV/0!</v>
      </c>
      <c r="CJ68" t="e">
        <f t="shared" si="251"/>
        <v>#DIV/0!</v>
      </c>
    </row>
    <row r="69" spans="1:88" x14ac:dyDescent="0.35">
      <c r="A69" t="s">
        <v>186</v>
      </c>
      <c r="B69" s="1">
        <v>67</v>
      </c>
      <c r="C69" s="1" t="s">
        <v>157</v>
      </c>
      <c r="D69" s="1" t="s">
        <v>90</v>
      </c>
      <c r="E69" s="1">
        <v>0</v>
      </c>
      <c r="F69" s="1" t="s">
        <v>91</v>
      </c>
      <c r="G69" s="1" t="s">
        <v>90</v>
      </c>
      <c r="H69" s="1">
        <v>18109.500018366612</v>
      </c>
      <c r="I69" s="1">
        <v>0</v>
      </c>
      <c r="J69">
        <f t="shared" ref="J69:J79" si="252">(AS69-AT69*(1000-AU69)/(1000-AV69))*BL69</f>
        <v>25.236872800625502</v>
      </c>
      <c r="K69">
        <f t="shared" ref="K69:K79" si="253">IF(BW69&lt;&gt;0,1/(1/BW69-1/AO69),0)</f>
        <v>0.37056840260988883</v>
      </c>
      <c r="L69">
        <f t="shared" ref="L69:L79" si="254">((BZ69-BM69/2)*AT69-J69)/(BZ69+BM69/2)</f>
        <v>260.87916301178649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t="e">
        <f t="shared" ref="T69:T79" si="255">CF69/P69</f>
        <v>#DIV/0!</v>
      </c>
      <c r="U69" t="e">
        <f t="shared" ref="U69:U79" si="256">CH69/R69</f>
        <v>#DIV/0!</v>
      </c>
      <c r="V69" t="e">
        <f t="shared" ref="V69:V79" si="257">(R69-S69)/R69</f>
        <v>#DIV/0!</v>
      </c>
      <c r="W69" s="1">
        <v>-1</v>
      </c>
      <c r="X69" s="1">
        <v>0.87</v>
      </c>
      <c r="Y69" s="1">
        <v>0.92</v>
      </c>
      <c r="Z69" s="1">
        <v>9.9416065216064453</v>
      </c>
      <c r="AA69">
        <f t="shared" ref="AA69:AA79" si="258">(Z69*Y69+(100-Z69)*X69)/100</f>
        <v>0.87497080326080323</v>
      </c>
      <c r="AB69">
        <f t="shared" ref="AB69:AB79" si="259">(J69-W69)/CG69</f>
        <v>1.765891284488184E-2</v>
      </c>
      <c r="AC69" t="e">
        <f t="shared" ref="AC69:AC79" si="260">(R69-S69)/(R69-Q69)</f>
        <v>#DIV/0!</v>
      </c>
      <c r="AD69" t="e">
        <f t="shared" ref="AD69:AD79" si="261">(P69-R69)/(P69-Q69)</f>
        <v>#DIV/0!</v>
      </c>
      <c r="AE69" t="e">
        <f t="shared" ref="AE69:AE79" si="262">(P69-R69)/R69</f>
        <v>#DIV/0!</v>
      </c>
      <c r="AF69" s="1">
        <v>0</v>
      </c>
      <c r="AG69" s="1">
        <v>0.5</v>
      </c>
      <c r="AH69" t="e">
        <f t="shared" ref="AH69:AH79" si="263">V69*AG69*AA69*AF69</f>
        <v>#DIV/0!</v>
      </c>
      <c r="AI69">
        <f t="shared" ref="AI69:AI79" si="264">BM69*1000</f>
        <v>5.6089224038835024</v>
      </c>
      <c r="AJ69">
        <f t="shared" ref="AJ69:AJ79" si="265">(BR69-BX69)</f>
        <v>1.5024813963548618</v>
      </c>
      <c r="AK69">
        <f t="shared" ref="AK69:AK79" si="266">(AQ69+BQ69*I69)</f>
        <v>30.305557250976563</v>
      </c>
      <c r="AL69" s="1">
        <v>2</v>
      </c>
      <c r="AM69">
        <f t="shared" ref="AM69:AM79" si="267">(AL69*BF69+BG69)</f>
        <v>4.644859790802002</v>
      </c>
      <c r="AN69" s="1">
        <v>1</v>
      </c>
      <c r="AO69">
        <f t="shared" ref="AO69:AO79" si="268">AM69*(AN69+1)*(AN69+1)/(AN69*AN69+1)</f>
        <v>9.2897195816040039</v>
      </c>
      <c r="AP69" s="1">
        <v>28.694377899169922</v>
      </c>
      <c r="AQ69" s="1">
        <v>30.305557250976563</v>
      </c>
      <c r="AR69" s="1">
        <v>28.066102981567383</v>
      </c>
      <c r="AS69" s="1">
        <v>399.85586547851563</v>
      </c>
      <c r="AT69" s="1">
        <v>381.61151123046875</v>
      </c>
      <c r="AU69" s="1">
        <v>24.976301193237305</v>
      </c>
      <c r="AV69" s="1">
        <v>28.607183456420898</v>
      </c>
      <c r="AW69" s="1">
        <v>62.605155944824219</v>
      </c>
      <c r="AX69" s="1">
        <v>71.709152221679688</v>
      </c>
      <c r="AY69" s="1">
        <v>300.11807250976563</v>
      </c>
      <c r="AZ69" s="1">
        <v>1698.06591796875</v>
      </c>
      <c r="BA69" s="1">
        <v>178.83856201171875</v>
      </c>
      <c r="BB69" s="1">
        <v>99.04217529296875</v>
      </c>
      <c r="BC69" s="1">
        <v>3.7597787380218506</v>
      </c>
      <c r="BD69" s="1">
        <v>-6.5606951713562012E-2</v>
      </c>
      <c r="BE69" s="1">
        <v>0.75</v>
      </c>
      <c r="BF69" s="1">
        <v>-1.355140209197998</v>
      </c>
      <c r="BG69" s="1">
        <v>7.355140209197998</v>
      </c>
      <c r="BH69" s="1">
        <v>1</v>
      </c>
      <c r="BI69" s="1">
        <v>0</v>
      </c>
      <c r="BJ69" s="1">
        <v>0.15999999642372131</v>
      </c>
      <c r="BK69" s="1">
        <v>111115</v>
      </c>
      <c r="BL69">
        <f t="shared" ref="BL69:BL79" si="269">AY69*0.000001/(AL69*0.0001)</f>
        <v>1.5005903625488279</v>
      </c>
      <c r="BM69">
        <f t="shared" ref="BM69:BM79" si="270">(AV69-AU69)/(1000-AV69)*BL69</f>
        <v>5.6089224038835027E-3</v>
      </c>
      <c r="BN69">
        <f t="shared" ref="BN69:BN79" si="271">(AQ69+273.15)</f>
        <v>303.45555725097654</v>
      </c>
      <c r="BO69">
        <f t="shared" ref="BO69:BO79" si="272">(AP69+273.15)</f>
        <v>301.8443778991699</v>
      </c>
      <c r="BP69">
        <f t="shared" ref="BP69:BP79" si="273">(AZ69*BH69+BA69*BI69)*BJ69</f>
        <v>271.69054080224305</v>
      </c>
      <c r="BQ69">
        <f t="shared" ref="BQ69:BQ79" si="274">((BP69+0.00000010773*(BO69^4-BN69^4))-BM69*44100)/(AM69*51.4+0.00000043092*BN69^3)</f>
        <v>2.0295895950583401E-2</v>
      </c>
      <c r="BR69">
        <f t="shared" ref="BR69:BR79" si="275">0.61365*EXP(17.502*AK69/(240.97+AK69))</f>
        <v>4.3357990748838162</v>
      </c>
      <c r="BS69">
        <f t="shared" ref="BS69:BS79" si="276">BR69*1000/BB69</f>
        <v>43.777300549573305</v>
      </c>
      <c r="BT69">
        <f t="shared" ref="BT69:BT79" si="277">(BS69-AV69)</f>
        <v>15.170117093152406</v>
      </c>
      <c r="BU69">
        <f t="shared" ref="BU69:BU79" si="278">IF(I69,AQ69,(AP69+AQ69)/2)</f>
        <v>29.499967575073242</v>
      </c>
      <c r="BV69">
        <f t="shared" ref="BV69:BV79" si="279">0.61365*EXP(17.502*BU69/(240.97+BU69))</f>
        <v>4.1396042170340044</v>
      </c>
      <c r="BW69">
        <f t="shared" ref="BW69:BW79" si="280">IF(BT69&lt;&gt;0,(1000-(BS69+AV69)/2)/BT69*BM69,0)</f>
        <v>0.35635340806342769</v>
      </c>
      <c r="BX69">
        <f t="shared" ref="BX69:BX79" si="281">AV69*BB69/1000</f>
        <v>2.8333176785289544</v>
      </c>
      <c r="BY69">
        <f t="shared" ref="BY69:BY79" si="282">(BV69-BX69)</f>
        <v>1.3062865385050499</v>
      </c>
      <c r="BZ69">
        <f t="shared" ref="BZ69:BZ79" si="283">1/(1.6/K69+1.37/AO69)</f>
        <v>0.22395582764755093</v>
      </c>
      <c r="CA69">
        <f t="shared" ref="CA69:CA79" si="284">L69*BB69*0.001</f>
        <v>25.838039793296328</v>
      </c>
      <c r="CB69">
        <f t="shared" ref="CB69:CB79" si="285">L69/AT69</f>
        <v>0.68362498335180533</v>
      </c>
      <c r="CC69">
        <f t="shared" ref="CC69:CC79" si="286">(1-BM69*BB69/BR69/K69)*100</f>
        <v>65.42500958559539</v>
      </c>
      <c r="CD69">
        <f t="shared" ref="CD69:CD79" si="287">(AT69-J69/(AO69/1.35))</f>
        <v>377.94404011020896</v>
      </c>
      <c r="CE69">
        <f t="shared" ref="CE69:CE79" si="288">J69*CC69/100/CD69</f>
        <v>4.3686960757732957E-2</v>
      </c>
      <c r="CF69">
        <f t="shared" ref="CF69:CF79" si="289">(P69-O69)</f>
        <v>0</v>
      </c>
      <c r="CG69">
        <f t="shared" ref="CG69:CG79" si="290">AZ69*AA69</f>
        <v>1485.7581002349104</v>
      </c>
      <c r="CH69">
        <f t="shared" ref="CH69:CH79" si="291">(R69-Q69)</f>
        <v>0</v>
      </c>
      <c r="CI69" t="e">
        <f t="shared" ref="CI69:CI79" si="292">(R69-S69)/(R69-O69)</f>
        <v>#DIV/0!</v>
      </c>
      <c r="CJ69" t="e">
        <f t="shared" ref="CJ69:CJ79" si="293">(P69-R69)/(P69-O69)</f>
        <v>#DIV/0!</v>
      </c>
    </row>
    <row r="70" spans="1:88" x14ac:dyDescent="0.35">
      <c r="A70" t="s">
        <v>186</v>
      </c>
      <c r="B70" s="1">
        <v>68</v>
      </c>
      <c r="C70" s="1" t="s">
        <v>158</v>
      </c>
      <c r="D70" s="1" t="s">
        <v>90</v>
      </c>
      <c r="E70" s="1">
        <v>0</v>
      </c>
      <c r="F70" s="1" t="s">
        <v>91</v>
      </c>
      <c r="G70" s="1" t="s">
        <v>90</v>
      </c>
      <c r="H70" s="1">
        <v>18251.500018366612</v>
      </c>
      <c r="I70" s="1">
        <v>0</v>
      </c>
      <c r="J70">
        <f t="shared" si="252"/>
        <v>7.3284391476460744</v>
      </c>
      <c r="K70">
        <f t="shared" si="253"/>
        <v>0.32587004689076549</v>
      </c>
      <c r="L70">
        <f t="shared" si="254"/>
        <v>152.60387919733955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t="e">
        <f t="shared" si="255"/>
        <v>#DIV/0!</v>
      </c>
      <c r="U70" t="e">
        <f t="shared" si="256"/>
        <v>#DIV/0!</v>
      </c>
      <c r="V70" t="e">
        <f t="shared" si="257"/>
        <v>#DIV/0!</v>
      </c>
      <c r="W70" s="1">
        <v>-1</v>
      </c>
      <c r="X70" s="1">
        <v>0.87</v>
      </c>
      <c r="Y70" s="1">
        <v>0.92</v>
      </c>
      <c r="Z70" s="1">
        <v>9.9416065216064453</v>
      </c>
      <c r="AA70">
        <f t="shared" si="258"/>
        <v>0.87497080326080323</v>
      </c>
      <c r="AB70">
        <f t="shared" si="259"/>
        <v>5.6033316476340727E-3</v>
      </c>
      <c r="AC70" t="e">
        <f t="shared" si="260"/>
        <v>#DIV/0!</v>
      </c>
      <c r="AD70" t="e">
        <f t="shared" si="261"/>
        <v>#DIV/0!</v>
      </c>
      <c r="AE70" t="e">
        <f t="shared" si="262"/>
        <v>#DIV/0!</v>
      </c>
      <c r="AF70" s="1">
        <v>0</v>
      </c>
      <c r="AG70" s="1">
        <v>0.5</v>
      </c>
      <c r="AH70" t="e">
        <f t="shared" si="263"/>
        <v>#DIV/0!</v>
      </c>
      <c r="AI70">
        <f t="shared" si="264"/>
        <v>5.2157944277989561</v>
      </c>
      <c r="AJ70">
        <f t="shared" si="265"/>
        <v>1.5809476560306033</v>
      </c>
      <c r="AK70">
        <f t="shared" si="266"/>
        <v>30.570436477661133</v>
      </c>
      <c r="AL70" s="1">
        <v>2</v>
      </c>
      <c r="AM70">
        <f t="shared" si="267"/>
        <v>4.644859790802002</v>
      </c>
      <c r="AN70" s="1">
        <v>1</v>
      </c>
      <c r="AO70">
        <f t="shared" si="268"/>
        <v>9.2897195816040039</v>
      </c>
      <c r="AP70" s="1">
        <v>28.668617248535156</v>
      </c>
      <c r="AQ70" s="1">
        <v>30.570436477661133</v>
      </c>
      <c r="AR70" s="1">
        <v>28.067296981811523</v>
      </c>
      <c r="AS70" s="1">
        <v>199.80018615722656</v>
      </c>
      <c r="AT70" s="1">
        <v>194.24139404296875</v>
      </c>
      <c r="AU70" s="1">
        <v>25.108341217041016</v>
      </c>
      <c r="AV70" s="1">
        <v>28.485122680664063</v>
      </c>
      <c r="AW70" s="1">
        <v>63.028903961181641</v>
      </c>
      <c r="AX70" s="1">
        <v>71.506431579589844</v>
      </c>
      <c r="AY70" s="1">
        <v>300.12139892578125</v>
      </c>
      <c r="AZ70" s="1">
        <v>1698.7275390625</v>
      </c>
      <c r="BA70" s="1">
        <v>120.37053680419922</v>
      </c>
      <c r="BB70" s="1">
        <v>99.037895202636719</v>
      </c>
      <c r="BC70" s="1">
        <v>2.9464502334594727</v>
      </c>
      <c r="BD70" s="1">
        <v>-6.5295293927192688E-2</v>
      </c>
      <c r="BE70" s="1">
        <v>1</v>
      </c>
      <c r="BF70" s="1">
        <v>-1.355140209197998</v>
      </c>
      <c r="BG70" s="1">
        <v>7.355140209197998</v>
      </c>
      <c r="BH70" s="1">
        <v>1</v>
      </c>
      <c r="BI70" s="1">
        <v>0</v>
      </c>
      <c r="BJ70" s="1">
        <v>0.15999999642372131</v>
      </c>
      <c r="BK70" s="1">
        <v>111115</v>
      </c>
      <c r="BL70">
        <f t="shared" si="269"/>
        <v>1.500606994628906</v>
      </c>
      <c r="BM70">
        <f t="shared" si="270"/>
        <v>5.2157944277989561E-3</v>
      </c>
      <c r="BN70">
        <f t="shared" si="271"/>
        <v>303.72043647766111</v>
      </c>
      <c r="BO70">
        <f t="shared" si="272"/>
        <v>301.81861724853513</v>
      </c>
      <c r="BP70">
        <f t="shared" si="273"/>
        <v>271.79640017487691</v>
      </c>
      <c r="BQ70">
        <f t="shared" si="274"/>
        <v>7.5886552956024506E-2</v>
      </c>
      <c r="BR70">
        <f t="shared" si="275"/>
        <v>4.4020542509124612</v>
      </c>
      <c r="BS70">
        <f t="shared" si="276"/>
        <v>44.448180586891795</v>
      </c>
      <c r="BT70">
        <f t="shared" si="277"/>
        <v>15.963057906227732</v>
      </c>
      <c r="BU70">
        <f t="shared" si="278"/>
        <v>29.619526863098145</v>
      </c>
      <c r="BV70">
        <f t="shared" si="279"/>
        <v>4.1682235637875822</v>
      </c>
      <c r="BW70">
        <f t="shared" si="280"/>
        <v>0.31482638846071948</v>
      </c>
      <c r="BX70">
        <f t="shared" si="281"/>
        <v>2.8211065948818579</v>
      </c>
      <c r="BY70">
        <f t="shared" si="282"/>
        <v>1.3471169689057243</v>
      </c>
      <c r="BZ70">
        <f t="shared" si="283"/>
        <v>0.19772976364961689</v>
      </c>
      <c r="CA70">
        <f t="shared" si="284"/>
        <v>15.113566995461948</v>
      </c>
      <c r="CB70">
        <f t="shared" si="285"/>
        <v>0.78564036233997359</v>
      </c>
      <c r="CC70">
        <f t="shared" si="286"/>
        <v>63.990090127821567</v>
      </c>
      <c r="CD70">
        <f t="shared" si="287"/>
        <v>193.17641110538756</v>
      </c>
      <c r="CE70">
        <f t="shared" si="288"/>
        <v>2.4275607920798022E-2</v>
      </c>
      <c r="CF70">
        <f t="shared" si="289"/>
        <v>0</v>
      </c>
      <c r="CG70">
        <f t="shared" si="290"/>
        <v>1486.3369993747631</v>
      </c>
      <c r="CH70">
        <f t="shared" si="291"/>
        <v>0</v>
      </c>
      <c r="CI70" t="e">
        <f t="shared" si="292"/>
        <v>#DIV/0!</v>
      </c>
      <c r="CJ70" t="e">
        <f t="shared" si="293"/>
        <v>#DIV/0!</v>
      </c>
    </row>
    <row r="71" spans="1:88" x14ac:dyDescent="0.35">
      <c r="A71" t="s">
        <v>186</v>
      </c>
      <c r="B71" s="1">
        <v>69</v>
      </c>
      <c r="C71" s="1" t="s">
        <v>159</v>
      </c>
      <c r="D71" s="1" t="s">
        <v>90</v>
      </c>
      <c r="E71" s="1">
        <v>0</v>
      </c>
      <c r="F71" s="1" t="s">
        <v>91</v>
      </c>
      <c r="G71" s="1" t="s">
        <v>90</v>
      </c>
      <c r="H71" s="1">
        <v>18398.500018366612</v>
      </c>
      <c r="I71" s="1">
        <v>0</v>
      </c>
      <c r="J71">
        <f t="shared" si="252"/>
        <v>-4.2918353422583619</v>
      </c>
      <c r="K71">
        <f t="shared" si="253"/>
        <v>0.29355553115141425</v>
      </c>
      <c r="L71">
        <f t="shared" si="254"/>
        <v>74.873572324419158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t="e">
        <f t="shared" si="255"/>
        <v>#DIV/0!</v>
      </c>
      <c r="U71" t="e">
        <f t="shared" si="256"/>
        <v>#DIV/0!</v>
      </c>
      <c r="V71" t="e">
        <f t="shared" si="257"/>
        <v>#DIV/0!</v>
      </c>
      <c r="W71" s="1">
        <v>-1</v>
      </c>
      <c r="X71" s="1">
        <v>0.87</v>
      </c>
      <c r="Y71" s="1">
        <v>0.92</v>
      </c>
      <c r="Z71" s="1">
        <v>9.9416065216064453</v>
      </c>
      <c r="AA71">
        <f t="shared" si="258"/>
        <v>0.87497080326080323</v>
      </c>
      <c r="AB71">
        <f t="shared" si="259"/>
        <v>-2.2138508604684724E-3</v>
      </c>
      <c r="AC71" t="e">
        <f t="shared" si="260"/>
        <v>#DIV/0!</v>
      </c>
      <c r="AD71" t="e">
        <f t="shared" si="261"/>
        <v>#DIV/0!</v>
      </c>
      <c r="AE71" t="e">
        <f t="shared" si="262"/>
        <v>#DIV/0!</v>
      </c>
      <c r="AF71" s="1">
        <v>0</v>
      </c>
      <c r="AG71" s="1">
        <v>0.5</v>
      </c>
      <c r="AH71" t="e">
        <f t="shared" si="263"/>
        <v>#DIV/0!</v>
      </c>
      <c r="AI71">
        <f t="shared" si="264"/>
        <v>4.886790724033558</v>
      </c>
      <c r="AJ71">
        <f t="shared" si="265"/>
        <v>1.6388325290692647</v>
      </c>
      <c r="AK71">
        <f t="shared" si="266"/>
        <v>30.680051803588867</v>
      </c>
      <c r="AL71" s="1">
        <v>2</v>
      </c>
      <c r="AM71">
        <f t="shared" si="267"/>
        <v>4.644859790802002</v>
      </c>
      <c r="AN71" s="1">
        <v>1</v>
      </c>
      <c r="AO71">
        <f t="shared" si="268"/>
        <v>9.2897195816040039</v>
      </c>
      <c r="AP71" s="1">
        <v>28.594409942626953</v>
      </c>
      <c r="AQ71" s="1">
        <v>30.680051803588867</v>
      </c>
      <c r="AR71" s="1">
        <v>28.061637878417969</v>
      </c>
      <c r="AS71" s="1">
        <v>49.902957916259766</v>
      </c>
      <c r="AT71" s="1">
        <v>52.591796875</v>
      </c>
      <c r="AU71" s="1">
        <v>25.014280319213867</v>
      </c>
      <c r="AV71" s="1">
        <v>28.179103851318359</v>
      </c>
      <c r="AW71" s="1">
        <v>63.067958831787109</v>
      </c>
      <c r="AX71" s="1">
        <v>71.047500610351563</v>
      </c>
      <c r="AY71" s="1">
        <v>300.11691284179688</v>
      </c>
      <c r="AZ71" s="1">
        <v>1699.4022216796875</v>
      </c>
      <c r="BA71" s="1">
        <v>92.929489135742188</v>
      </c>
      <c r="BB71" s="1">
        <v>99.041374206542969</v>
      </c>
      <c r="BC71" s="1">
        <v>1.8666998147964478</v>
      </c>
      <c r="BD71" s="1">
        <v>-6.8852499127388E-2</v>
      </c>
      <c r="BE71" s="1">
        <v>1</v>
      </c>
      <c r="BF71" s="1">
        <v>-1.355140209197998</v>
      </c>
      <c r="BG71" s="1">
        <v>7.355140209197998</v>
      </c>
      <c r="BH71" s="1">
        <v>1</v>
      </c>
      <c r="BI71" s="1">
        <v>0</v>
      </c>
      <c r="BJ71" s="1">
        <v>0.15999999642372131</v>
      </c>
      <c r="BK71" s="1">
        <v>111115</v>
      </c>
      <c r="BL71">
        <f t="shared" si="269"/>
        <v>1.5005845642089841</v>
      </c>
      <c r="BM71">
        <f t="shared" si="270"/>
        <v>4.8867907240335582E-3</v>
      </c>
      <c r="BN71">
        <f t="shared" si="271"/>
        <v>303.83005180358884</v>
      </c>
      <c r="BO71">
        <f t="shared" si="272"/>
        <v>301.74440994262693</v>
      </c>
      <c r="BP71">
        <f t="shared" si="273"/>
        <v>271.90434939121405</v>
      </c>
      <c r="BQ71">
        <f t="shared" si="274"/>
        <v>0.12537404129529733</v>
      </c>
      <c r="BR71">
        <f t="shared" si="275"/>
        <v>4.4297296984127223</v>
      </c>
      <c r="BS71">
        <f t="shared" si="276"/>
        <v>44.72605245939814</v>
      </c>
      <c r="BT71">
        <f t="shared" si="277"/>
        <v>16.546948608079781</v>
      </c>
      <c r="BU71">
        <f t="shared" si="278"/>
        <v>29.63723087310791</v>
      </c>
      <c r="BV71">
        <f t="shared" si="279"/>
        <v>4.172476064266732</v>
      </c>
      <c r="BW71">
        <f t="shared" si="280"/>
        <v>0.2845633182747444</v>
      </c>
      <c r="BX71">
        <f t="shared" si="281"/>
        <v>2.7908971693434577</v>
      </c>
      <c r="BY71">
        <f t="shared" si="282"/>
        <v>1.3815788949232743</v>
      </c>
      <c r="BZ71">
        <f t="shared" si="283"/>
        <v>0.17863868430836838</v>
      </c>
      <c r="CA71">
        <f t="shared" si="284"/>
        <v>7.4155814947634573</v>
      </c>
      <c r="CB71">
        <f t="shared" si="285"/>
        <v>1.4236739714822524</v>
      </c>
      <c r="CC71">
        <f t="shared" si="286"/>
        <v>62.780296917224753</v>
      </c>
      <c r="CD71">
        <f t="shared" si="287"/>
        <v>53.215494679993199</v>
      </c>
      <c r="CE71">
        <f t="shared" si="288"/>
        <v>-5.0632376665309481E-2</v>
      </c>
      <c r="CF71">
        <f t="shared" si="289"/>
        <v>0</v>
      </c>
      <c r="CG71">
        <f t="shared" si="290"/>
        <v>1486.9273269662697</v>
      </c>
      <c r="CH71">
        <f t="shared" si="291"/>
        <v>0</v>
      </c>
      <c r="CI71" t="e">
        <f t="shared" si="292"/>
        <v>#DIV/0!</v>
      </c>
      <c r="CJ71" t="e">
        <f t="shared" si="293"/>
        <v>#DIV/0!</v>
      </c>
    </row>
    <row r="72" spans="1:88" x14ac:dyDescent="0.35">
      <c r="A72" t="s">
        <v>186</v>
      </c>
      <c r="B72" s="1">
        <v>70</v>
      </c>
      <c r="C72" s="1" t="s">
        <v>160</v>
      </c>
      <c r="D72" s="1" t="s">
        <v>90</v>
      </c>
      <c r="E72" s="1">
        <v>0</v>
      </c>
      <c r="F72" s="1" t="s">
        <v>91</v>
      </c>
      <c r="G72" s="1" t="s">
        <v>90</v>
      </c>
      <c r="H72" s="1">
        <v>18540.500018366612</v>
      </c>
      <c r="I72" s="1">
        <v>0</v>
      </c>
      <c r="J72">
        <f t="shared" si="252"/>
        <v>1.9747019050239387</v>
      </c>
      <c r="K72">
        <f t="shared" si="253"/>
        <v>0.27441156885440859</v>
      </c>
      <c r="L72">
        <f t="shared" si="254"/>
        <v>84.070459124535844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t="e">
        <f t="shared" si="255"/>
        <v>#DIV/0!</v>
      </c>
      <c r="U72" t="e">
        <f t="shared" si="256"/>
        <v>#DIV/0!</v>
      </c>
      <c r="V72" t="e">
        <f t="shared" si="257"/>
        <v>#DIV/0!</v>
      </c>
      <c r="W72" s="1">
        <v>-1</v>
      </c>
      <c r="X72" s="1">
        <v>0.87</v>
      </c>
      <c r="Y72" s="1">
        <v>0.92</v>
      </c>
      <c r="Z72" s="1">
        <v>9.9416065216064453</v>
      </c>
      <c r="AA72">
        <f t="shared" si="258"/>
        <v>0.87497080326080323</v>
      </c>
      <c r="AB72">
        <f t="shared" si="259"/>
        <v>1.997990488987409E-3</v>
      </c>
      <c r="AC72" t="e">
        <f t="shared" si="260"/>
        <v>#DIV/0!</v>
      </c>
      <c r="AD72" t="e">
        <f t="shared" si="261"/>
        <v>#DIV/0!</v>
      </c>
      <c r="AE72" t="e">
        <f t="shared" si="262"/>
        <v>#DIV/0!</v>
      </c>
      <c r="AF72" s="1">
        <v>0</v>
      </c>
      <c r="AG72" s="1">
        <v>0.5</v>
      </c>
      <c r="AH72" t="e">
        <f t="shared" si="263"/>
        <v>#DIV/0!</v>
      </c>
      <c r="AI72">
        <f t="shared" si="264"/>
        <v>4.5936371846292383</v>
      </c>
      <c r="AJ72">
        <f t="shared" si="265"/>
        <v>1.6453854030494188</v>
      </c>
      <c r="AK72">
        <f t="shared" si="266"/>
        <v>30.523977279663086</v>
      </c>
      <c r="AL72" s="1">
        <v>2</v>
      </c>
      <c r="AM72">
        <f t="shared" si="267"/>
        <v>4.644859790802002</v>
      </c>
      <c r="AN72" s="1">
        <v>1</v>
      </c>
      <c r="AO72">
        <f t="shared" si="268"/>
        <v>9.2897195816040039</v>
      </c>
      <c r="AP72" s="1">
        <v>28.517379760742188</v>
      </c>
      <c r="AQ72" s="1">
        <v>30.523977279663086</v>
      </c>
      <c r="AR72" s="1">
        <v>28.067434310913086</v>
      </c>
      <c r="AS72" s="1">
        <v>99.997596740722656</v>
      </c>
      <c r="AT72" s="1">
        <v>98.380668640136719</v>
      </c>
      <c r="AU72" s="1">
        <v>24.740320205688477</v>
      </c>
      <c r="AV72" s="1">
        <v>27.716350555419922</v>
      </c>
      <c r="AW72" s="1">
        <v>62.654209136962891</v>
      </c>
      <c r="AX72" s="1">
        <v>70.192138671875</v>
      </c>
      <c r="AY72" s="1">
        <v>300.15274047851563</v>
      </c>
      <c r="AZ72" s="1">
        <v>1701.5960693359375</v>
      </c>
      <c r="BA72" s="1">
        <v>108.00646209716797</v>
      </c>
      <c r="BB72" s="1">
        <v>99.0384521484375</v>
      </c>
      <c r="BC72" s="1">
        <v>2.2216677665710449</v>
      </c>
      <c r="BD72" s="1">
        <v>-6.9658160209655762E-2</v>
      </c>
      <c r="BE72" s="1">
        <v>1</v>
      </c>
      <c r="BF72" s="1">
        <v>-1.355140209197998</v>
      </c>
      <c r="BG72" s="1">
        <v>7.355140209197998</v>
      </c>
      <c r="BH72" s="1">
        <v>1</v>
      </c>
      <c r="BI72" s="1">
        <v>0</v>
      </c>
      <c r="BJ72" s="1">
        <v>0.15999999642372131</v>
      </c>
      <c r="BK72" s="1">
        <v>111115</v>
      </c>
      <c r="BL72">
        <f t="shared" si="269"/>
        <v>1.5007637023925779</v>
      </c>
      <c r="BM72">
        <f t="shared" si="270"/>
        <v>4.5936371846292384E-3</v>
      </c>
      <c r="BN72">
        <f t="shared" si="271"/>
        <v>303.67397727966306</v>
      </c>
      <c r="BO72">
        <f t="shared" si="272"/>
        <v>301.66737976074216</v>
      </c>
      <c r="BP72">
        <f t="shared" si="273"/>
        <v>272.25536500836824</v>
      </c>
      <c r="BQ72">
        <f t="shared" si="274"/>
        <v>0.1822079445977971</v>
      </c>
      <c r="BR72">
        <f t="shared" si="275"/>
        <v>4.3903698612616937</v>
      </c>
      <c r="BS72">
        <f t="shared" si="276"/>
        <v>44.329952316717012</v>
      </c>
      <c r="BT72">
        <f t="shared" si="277"/>
        <v>16.61360176129709</v>
      </c>
      <c r="BU72">
        <f t="shared" si="278"/>
        <v>29.520678520202637</v>
      </c>
      <c r="BV72">
        <f t="shared" si="279"/>
        <v>4.144549570389481</v>
      </c>
      <c r="BW72">
        <f t="shared" si="280"/>
        <v>0.26653822333702426</v>
      </c>
      <c r="BX72">
        <f t="shared" si="281"/>
        <v>2.7449844582122749</v>
      </c>
      <c r="BY72">
        <f t="shared" si="282"/>
        <v>1.3995651121772061</v>
      </c>
      <c r="BZ72">
        <f t="shared" si="283"/>
        <v>0.16727631030509721</v>
      </c>
      <c r="CA72">
        <f t="shared" si="284"/>
        <v>8.3262081431025141</v>
      </c>
      <c r="CB72">
        <f t="shared" si="285"/>
        <v>0.85454246537045098</v>
      </c>
      <c r="CC72">
        <f t="shared" si="286"/>
        <v>62.237824194845935</v>
      </c>
      <c r="CD72">
        <f t="shared" si="287"/>
        <v>98.09370114360847</v>
      </c>
      <c r="CE72">
        <f t="shared" si="288"/>
        <v>1.252895431299721E-2</v>
      </c>
      <c r="CF72">
        <f t="shared" si="289"/>
        <v>0</v>
      </c>
      <c r="CG72">
        <f t="shared" si="290"/>
        <v>1488.8468796122906</v>
      </c>
      <c r="CH72">
        <f t="shared" si="291"/>
        <v>0</v>
      </c>
      <c r="CI72" t="e">
        <f t="shared" si="292"/>
        <v>#DIV/0!</v>
      </c>
      <c r="CJ72" t="e">
        <f t="shared" si="293"/>
        <v>#DIV/0!</v>
      </c>
    </row>
    <row r="73" spans="1:88" x14ac:dyDescent="0.35">
      <c r="A73" t="s">
        <v>186</v>
      </c>
      <c r="B73" s="1">
        <v>71</v>
      </c>
      <c r="C73" s="1" t="s">
        <v>161</v>
      </c>
      <c r="D73" s="1" t="s">
        <v>90</v>
      </c>
      <c r="E73" s="1">
        <v>0</v>
      </c>
      <c r="F73" s="1" t="s">
        <v>91</v>
      </c>
      <c r="G73" s="1" t="s">
        <v>90</v>
      </c>
      <c r="H73" s="1">
        <v>18682.500018366612</v>
      </c>
      <c r="I73" s="1">
        <v>0</v>
      </c>
      <c r="J73">
        <f t="shared" si="252"/>
        <v>16.110031337726703</v>
      </c>
      <c r="K73">
        <f t="shared" si="253"/>
        <v>0.26513055039356914</v>
      </c>
      <c r="L73">
        <f t="shared" si="254"/>
        <v>182.41110136002413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t="e">
        <f t="shared" si="255"/>
        <v>#DIV/0!</v>
      </c>
      <c r="U73" t="e">
        <f t="shared" si="256"/>
        <v>#DIV/0!</v>
      </c>
      <c r="V73" t="e">
        <f t="shared" si="257"/>
        <v>#DIV/0!</v>
      </c>
      <c r="W73" s="1">
        <v>-1</v>
      </c>
      <c r="X73" s="1">
        <v>0.87</v>
      </c>
      <c r="Y73" s="1">
        <v>0.92</v>
      </c>
      <c r="Z73" s="1">
        <v>9.9416065216064453</v>
      </c>
      <c r="AA73">
        <f t="shared" si="258"/>
        <v>0.87497080326080323</v>
      </c>
      <c r="AB73">
        <f t="shared" si="259"/>
        <v>1.1501341065020985E-2</v>
      </c>
      <c r="AC73" t="e">
        <f t="shared" si="260"/>
        <v>#DIV/0!</v>
      </c>
      <c r="AD73" t="e">
        <f t="shared" si="261"/>
        <v>#DIV/0!</v>
      </c>
      <c r="AE73" t="e">
        <f t="shared" si="262"/>
        <v>#DIV/0!</v>
      </c>
      <c r="AF73" s="1">
        <v>0</v>
      </c>
      <c r="AG73" s="1">
        <v>0.5</v>
      </c>
      <c r="AH73" t="e">
        <f t="shared" si="263"/>
        <v>#DIV/0!</v>
      </c>
      <c r="AI73">
        <f t="shared" si="264"/>
        <v>4.4854494262064808</v>
      </c>
      <c r="AJ73">
        <f t="shared" si="265"/>
        <v>1.661259173560464</v>
      </c>
      <c r="AK73">
        <f t="shared" si="266"/>
        <v>30.537406921386719</v>
      </c>
      <c r="AL73" s="1">
        <v>2</v>
      </c>
      <c r="AM73">
        <f t="shared" si="267"/>
        <v>4.644859790802002</v>
      </c>
      <c r="AN73" s="1">
        <v>1</v>
      </c>
      <c r="AO73">
        <f t="shared" si="268"/>
        <v>9.2897195816040039</v>
      </c>
      <c r="AP73" s="1">
        <v>28.578556060791016</v>
      </c>
      <c r="AQ73" s="1">
        <v>30.537406921386719</v>
      </c>
      <c r="AR73" s="1">
        <v>28.081653594970703</v>
      </c>
      <c r="AS73" s="1">
        <v>300.1351318359375</v>
      </c>
      <c r="AT73" s="1">
        <v>288.536865234375</v>
      </c>
      <c r="AU73" s="1">
        <v>24.68480110168457</v>
      </c>
      <c r="AV73" s="1">
        <v>27.591449737548828</v>
      </c>
      <c r="AW73" s="1">
        <v>62.290676116943359</v>
      </c>
      <c r="AX73" s="1">
        <v>69.622886657714844</v>
      </c>
      <c r="AY73" s="1">
        <v>300.11810302734375</v>
      </c>
      <c r="AZ73" s="1">
        <v>1700.2342529296875</v>
      </c>
      <c r="BA73" s="1">
        <v>262.08218383789063</v>
      </c>
      <c r="BB73" s="1">
        <v>99.033775329589844</v>
      </c>
      <c r="BC73" s="1">
        <v>3.2917423248291016</v>
      </c>
      <c r="BD73" s="1">
        <v>-7.3610760271549225E-2</v>
      </c>
      <c r="BE73" s="1">
        <v>1</v>
      </c>
      <c r="BF73" s="1">
        <v>-1.355140209197998</v>
      </c>
      <c r="BG73" s="1">
        <v>7.355140209197998</v>
      </c>
      <c r="BH73" s="1">
        <v>1</v>
      </c>
      <c r="BI73" s="1">
        <v>0</v>
      </c>
      <c r="BJ73" s="1">
        <v>0.15999999642372131</v>
      </c>
      <c r="BK73" s="1">
        <v>111115</v>
      </c>
      <c r="BL73">
        <f t="shared" si="269"/>
        <v>1.5005905151367187</v>
      </c>
      <c r="BM73">
        <f t="shared" si="270"/>
        <v>4.4854494262064806E-3</v>
      </c>
      <c r="BN73">
        <f t="shared" si="271"/>
        <v>303.6874069213867</v>
      </c>
      <c r="BO73">
        <f t="shared" si="272"/>
        <v>301.72855606079099</v>
      </c>
      <c r="BP73">
        <f t="shared" si="273"/>
        <v>272.03747438823848</v>
      </c>
      <c r="BQ73">
        <f t="shared" si="274"/>
        <v>0.2026004880445105</v>
      </c>
      <c r="BR73">
        <f t="shared" si="275"/>
        <v>4.3937446078865454</v>
      </c>
      <c r="BS73">
        <f t="shared" si="276"/>
        <v>44.366122499762547</v>
      </c>
      <c r="BT73">
        <f t="shared" si="277"/>
        <v>16.774672762213719</v>
      </c>
      <c r="BU73">
        <f t="shared" si="278"/>
        <v>29.557981491088867</v>
      </c>
      <c r="BV73">
        <f t="shared" si="279"/>
        <v>4.1534697554004794</v>
      </c>
      <c r="BW73">
        <f t="shared" si="280"/>
        <v>0.25777363659786307</v>
      </c>
      <c r="BX73">
        <f t="shared" si="281"/>
        <v>2.7324854343260814</v>
      </c>
      <c r="BY73">
        <f t="shared" si="282"/>
        <v>1.420984321074398</v>
      </c>
      <c r="BZ73">
        <f t="shared" si="283"/>
        <v>0.16175372835306892</v>
      </c>
      <c r="CA73">
        <f t="shared" si="284"/>
        <v>18.064860029711671</v>
      </c>
      <c r="CB73">
        <f t="shared" si="285"/>
        <v>0.63219339827461496</v>
      </c>
      <c r="CC73">
        <f t="shared" si="286"/>
        <v>61.867549344552877</v>
      </c>
      <c r="CD73">
        <f t="shared" si="287"/>
        <v>286.19572435117777</v>
      </c>
      <c r="CE73">
        <f t="shared" si="288"/>
        <v>3.4825403523712647E-2</v>
      </c>
      <c r="CF73">
        <f t="shared" si="289"/>
        <v>0</v>
      </c>
      <c r="CG73">
        <f t="shared" si="290"/>
        <v>1487.6553300174203</v>
      </c>
      <c r="CH73">
        <f t="shared" si="291"/>
        <v>0</v>
      </c>
      <c r="CI73" t="e">
        <f t="shared" si="292"/>
        <v>#DIV/0!</v>
      </c>
      <c r="CJ73" t="e">
        <f t="shared" si="293"/>
        <v>#DIV/0!</v>
      </c>
    </row>
    <row r="74" spans="1:88" x14ac:dyDescent="0.35">
      <c r="A74" t="s">
        <v>186</v>
      </c>
      <c r="B74" s="1">
        <v>72</v>
      </c>
      <c r="C74" s="1" t="s">
        <v>162</v>
      </c>
      <c r="D74" s="1" t="s">
        <v>90</v>
      </c>
      <c r="E74" s="1">
        <v>0</v>
      </c>
      <c r="F74" s="1" t="s">
        <v>91</v>
      </c>
      <c r="G74" s="1" t="s">
        <v>90</v>
      </c>
      <c r="H74" s="1">
        <v>18825.500018366612</v>
      </c>
      <c r="I74" s="1">
        <v>0</v>
      </c>
      <c r="J74">
        <f t="shared" si="252"/>
        <v>21.018678512113858</v>
      </c>
      <c r="K74">
        <f t="shared" si="253"/>
        <v>0.26437860133692742</v>
      </c>
      <c r="L74">
        <f t="shared" si="254"/>
        <v>245.29896657084518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t="e">
        <f t="shared" si="255"/>
        <v>#DIV/0!</v>
      </c>
      <c r="U74" t="e">
        <f t="shared" si="256"/>
        <v>#DIV/0!</v>
      </c>
      <c r="V74" t="e">
        <f t="shared" si="257"/>
        <v>#DIV/0!</v>
      </c>
      <c r="W74" s="1">
        <v>-1</v>
      </c>
      <c r="X74" s="1">
        <v>0.87</v>
      </c>
      <c r="Y74" s="1">
        <v>0.92</v>
      </c>
      <c r="Z74" s="1">
        <v>9.9416065216064453</v>
      </c>
      <c r="AA74">
        <f t="shared" si="258"/>
        <v>0.87497080326080323</v>
      </c>
      <c r="AB74">
        <f t="shared" si="259"/>
        <v>1.4805306797265315E-2</v>
      </c>
      <c r="AC74" t="e">
        <f t="shared" si="260"/>
        <v>#DIV/0!</v>
      </c>
      <c r="AD74" t="e">
        <f t="shared" si="261"/>
        <v>#DIV/0!</v>
      </c>
      <c r="AE74" t="e">
        <f t="shared" si="262"/>
        <v>#DIV/0!</v>
      </c>
      <c r="AF74" s="1">
        <v>0</v>
      </c>
      <c r="AG74" s="1">
        <v>0.5</v>
      </c>
      <c r="AH74" t="e">
        <f t="shared" si="263"/>
        <v>#DIV/0!</v>
      </c>
      <c r="AI74">
        <f t="shared" si="264"/>
        <v>4.6445561295252107</v>
      </c>
      <c r="AJ74">
        <f t="shared" si="265"/>
        <v>1.7236043726375021</v>
      </c>
      <c r="AK74">
        <f t="shared" si="266"/>
        <v>30.958278656005859</v>
      </c>
      <c r="AL74" s="1">
        <v>2</v>
      </c>
      <c r="AM74">
        <f t="shared" si="267"/>
        <v>4.644859790802002</v>
      </c>
      <c r="AN74" s="1">
        <v>1</v>
      </c>
      <c r="AO74">
        <f t="shared" si="268"/>
        <v>9.2897195816040039</v>
      </c>
      <c r="AP74" s="1">
        <v>28.781747817993164</v>
      </c>
      <c r="AQ74" s="1">
        <v>30.958278656005859</v>
      </c>
      <c r="AR74" s="1">
        <v>28.083379745483398</v>
      </c>
      <c r="AS74" s="1">
        <v>399.86962890625</v>
      </c>
      <c r="AT74" s="1">
        <v>384.67172241210938</v>
      </c>
      <c r="AU74" s="1">
        <v>25.032588958740234</v>
      </c>
      <c r="AV74" s="1">
        <v>28.041019439697266</v>
      </c>
      <c r="AW74" s="1">
        <v>62.423877716064453</v>
      </c>
      <c r="AX74" s="1">
        <v>69.925285339355469</v>
      </c>
      <c r="AY74" s="1">
        <v>300.11117553710938</v>
      </c>
      <c r="AZ74" s="1">
        <v>1699.7313232421875</v>
      </c>
      <c r="BA74" s="1">
        <v>286.35494995117188</v>
      </c>
      <c r="BB74" s="1">
        <v>99.035385131835938</v>
      </c>
      <c r="BC74" s="1">
        <v>3.8810992240905762</v>
      </c>
      <c r="BD74" s="1">
        <v>-6.1295583844184875E-2</v>
      </c>
      <c r="BE74" s="1">
        <v>1</v>
      </c>
      <c r="BF74" s="1">
        <v>-1.355140209197998</v>
      </c>
      <c r="BG74" s="1">
        <v>7.355140209197998</v>
      </c>
      <c r="BH74" s="1">
        <v>1</v>
      </c>
      <c r="BI74" s="1">
        <v>0</v>
      </c>
      <c r="BJ74" s="1">
        <v>0.15999999642372131</v>
      </c>
      <c r="BK74" s="1">
        <v>111115</v>
      </c>
      <c r="BL74">
        <f t="shared" si="269"/>
        <v>1.5005558776855468</v>
      </c>
      <c r="BM74">
        <f t="shared" si="270"/>
        <v>4.6445561295252111E-3</v>
      </c>
      <c r="BN74">
        <f t="shared" si="271"/>
        <v>304.10827865600584</v>
      </c>
      <c r="BO74">
        <f t="shared" si="272"/>
        <v>301.93174781799314</v>
      </c>
      <c r="BP74">
        <f t="shared" si="273"/>
        <v>271.9570056400371</v>
      </c>
      <c r="BQ74">
        <f t="shared" si="274"/>
        <v>0.16357651549857241</v>
      </c>
      <c r="BR74">
        <f t="shared" si="275"/>
        <v>4.5006575323372191</v>
      </c>
      <c r="BS74">
        <f t="shared" si="276"/>
        <v>45.444944010122668</v>
      </c>
      <c r="BT74">
        <f t="shared" si="277"/>
        <v>17.403924570425403</v>
      </c>
      <c r="BU74">
        <f t="shared" si="278"/>
        <v>29.870013236999512</v>
      </c>
      <c r="BV74">
        <f t="shared" si="279"/>
        <v>4.2287431386766281</v>
      </c>
      <c r="BW74">
        <f t="shared" si="280"/>
        <v>0.25706278319203218</v>
      </c>
      <c r="BX74">
        <f t="shared" si="281"/>
        <v>2.777053159699717</v>
      </c>
      <c r="BY74">
        <f t="shared" si="282"/>
        <v>1.4516899789769111</v>
      </c>
      <c r="BZ74">
        <f t="shared" si="283"/>
        <v>0.16130588427330356</v>
      </c>
      <c r="CA74">
        <f t="shared" si="284"/>
        <v>24.293277626785002</v>
      </c>
      <c r="CB74">
        <f t="shared" si="285"/>
        <v>0.63768390624785687</v>
      </c>
      <c r="CC74">
        <f t="shared" si="286"/>
        <v>61.342626594786729</v>
      </c>
      <c r="CD74">
        <f t="shared" si="287"/>
        <v>381.61724743661671</v>
      </c>
      <c r="CE74">
        <f t="shared" si="288"/>
        <v>3.3786233618767876E-2</v>
      </c>
      <c r="CF74">
        <f t="shared" si="289"/>
        <v>0</v>
      </c>
      <c r="CG74">
        <f t="shared" si="290"/>
        <v>1487.2152812247648</v>
      </c>
      <c r="CH74">
        <f t="shared" si="291"/>
        <v>0</v>
      </c>
      <c r="CI74" t="e">
        <f t="shared" si="292"/>
        <v>#DIV/0!</v>
      </c>
      <c r="CJ74" t="e">
        <f t="shared" si="293"/>
        <v>#DIV/0!</v>
      </c>
    </row>
    <row r="75" spans="1:88" x14ac:dyDescent="0.35">
      <c r="A75" t="s">
        <v>186</v>
      </c>
      <c r="B75" s="1">
        <v>73</v>
      </c>
      <c r="C75" s="1" t="s">
        <v>163</v>
      </c>
      <c r="D75" s="1" t="s">
        <v>90</v>
      </c>
      <c r="E75" s="1">
        <v>0</v>
      </c>
      <c r="F75" s="1" t="s">
        <v>91</v>
      </c>
      <c r="G75" s="1" t="s">
        <v>90</v>
      </c>
      <c r="H75" s="1">
        <v>18975.500018366612</v>
      </c>
      <c r="I75" s="1">
        <v>0</v>
      </c>
      <c r="J75">
        <f t="shared" si="252"/>
        <v>34.520263699985001</v>
      </c>
      <c r="K75">
        <f t="shared" si="253"/>
        <v>0.26764240075427292</v>
      </c>
      <c r="L75">
        <f t="shared" si="254"/>
        <v>447.09557060610251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t="e">
        <f t="shared" si="255"/>
        <v>#DIV/0!</v>
      </c>
      <c r="U75" t="e">
        <f t="shared" si="256"/>
        <v>#DIV/0!</v>
      </c>
      <c r="V75" t="e">
        <f t="shared" si="257"/>
        <v>#DIV/0!</v>
      </c>
      <c r="W75" s="1">
        <v>-1</v>
      </c>
      <c r="X75" s="1">
        <v>0.87</v>
      </c>
      <c r="Y75" s="1">
        <v>0.92</v>
      </c>
      <c r="Z75" s="1">
        <v>9.9416065216064453</v>
      </c>
      <c r="AA75">
        <f t="shared" si="258"/>
        <v>0.87497080326080323</v>
      </c>
      <c r="AB75">
        <f t="shared" si="259"/>
        <v>2.3870726893973869E-2</v>
      </c>
      <c r="AC75" t="e">
        <f t="shared" si="260"/>
        <v>#DIV/0!</v>
      </c>
      <c r="AD75" t="e">
        <f t="shared" si="261"/>
        <v>#DIV/0!</v>
      </c>
      <c r="AE75" t="e">
        <f t="shared" si="262"/>
        <v>#DIV/0!</v>
      </c>
      <c r="AF75" s="1">
        <v>0</v>
      </c>
      <c r="AG75" s="1">
        <v>0.5</v>
      </c>
      <c r="AH75" t="e">
        <f t="shared" si="263"/>
        <v>#DIV/0!</v>
      </c>
      <c r="AI75">
        <f t="shared" si="264"/>
        <v>4.708064978485905</v>
      </c>
      <c r="AJ75">
        <f t="shared" si="265"/>
        <v>1.7263926797286837</v>
      </c>
      <c r="AK75">
        <f t="shared" si="266"/>
        <v>30.985040664672852</v>
      </c>
      <c r="AL75" s="1">
        <v>2</v>
      </c>
      <c r="AM75">
        <f t="shared" si="267"/>
        <v>4.644859790802002</v>
      </c>
      <c r="AN75" s="1">
        <v>1</v>
      </c>
      <c r="AO75">
        <f t="shared" si="268"/>
        <v>9.2897195816040039</v>
      </c>
      <c r="AP75" s="1">
        <v>28.737817764282227</v>
      </c>
      <c r="AQ75" s="1">
        <v>30.985040664672852</v>
      </c>
      <c r="AR75" s="1">
        <v>28.057004928588867</v>
      </c>
      <c r="AS75" s="1">
        <v>699.85015869140625</v>
      </c>
      <c r="AT75" s="1">
        <v>674.7294921875</v>
      </c>
      <c r="AU75" s="1">
        <v>25.032436370849609</v>
      </c>
      <c r="AV75" s="1">
        <v>28.081716537475586</v>
      </c>
      <c r="AW75" s="1">
        <v>62.585906982421875</v>
      </c>
      <c r="AX75" s="1">
        <v>70.211273193359375</v>
      </c>
      <c r="AY75" s="1">
        <v>300.12686157226563</v>
      </c>
      <c r="AZ75" s="1">
        <v>1700.657958984375</v>
      </c>
      <c r="BA75" s="1">
        <v>178.30447387695313</v>
      </c>
      <c r="BB75" s="1">
        <v>99.037361145019531</v>
      </c>
      <c r="BC75" s="1">
        <v>4.6228747367858887</v>
      </c>
      <c r="BD75" s="1">
        <v>-4.5822314918041229E-2</v>
      </c>
      <c r="BE75" s="1">
        <v>1</v>
      </c>
      <c r="BF75" s="1">
        <v>-1.355140209197998</v>
      </c>
      <c r="BG75" s="1">
        <v>7.355140209197998</v>
      </c>
      <c r="BH75" s="1">
        <v>1</v>
      </c>
      <c r="BI75" s="1">
        <v>0</v>
      </c>
      <c r="BJ75" s="1">
        <v>0.15999999642372131</v>
      </c>
      <c r="BK75" s="1">
        <v>111115</v>
      </c>
      <c r="BL75">
        <f t="shared" si="269"/>
        <v>1.500634307861328</v>
      </c>
      <c r="BM75">
        <f t="shared" si="270"/>
        <v>4.7080649784859048E-3</v>
      </c>
      <c r="BN75">
        <f t="shared" si="271"/>
        <v>304.13504066467283</v>
      </c>
      <c r="BO75">
        <f t="shared" si="272"/>
        <v>301.8878177642822</v>
      </c>
      <c r="BP75">
        <f t="shared" si="273"/>
        <v>272.10526735547319</v>
      </c>
      <c r="BQ75">
        <f t="shared" si="274"/>
        <v>0.14963164589678568</v>
      </c>
      <c r="BR75">
        <f t="shared" si="275"/>
        <v>4.5075317820227205</v>
      </c>
      <c r="BS75">
        <f t="shared" si="276"/>
        <v>45.513447954478323</v>
      </c>
      <c r="BT75">
        <f t="shared" si="277"/>
        <v>17.431731417002737</v>
      </c>
      <c r="BU75">
        <f t="shared" si="278"/>
        <v>29.861429214477539</v>
      </c>
      <c r="BV75">
        <f t="shared" si="279"/>
        <v>4.2266565648493133</v>
      </c>
      <c r="BW75">
        <f t="shared" si="280"/>
        <v>0.26014739796859465</v>
      </c>
      <c r="BX75">
        <f t="shared" si="281"/>
        <v>2.7811391022940368</v>
      </c>
      <c r="BY75">
        <f t="shared" si="282"/>
        <v>1.4455174625552765</v>
      </c>
      <c r="BZ75">
        <f t="shared" si="283"/>
        <v>0.16324929117280124</v>
      </c>
      <c r="CA75">
        <f t="shared" si="284"/>
        <v>44.279165492455157</v>
      </c>
      <c r="CB75">
        <f t="shared" si="285"/>
        <v>0.66262935855464211</v>
      </c>
      <c r="CC75">
        <f t="shared" si="286"/>
        <v>61.35015169059119</v>
      </c>
      <c r="CD75">
        <f t="shared" si="287"/>
        <v>669.71294076357287</v>
      </c>
      <c r="CE75">
        <f t="shared" si="288"/>
        <v>3.1622853397138384E-2</v>
      </c>
      <c r="CF75">
        <f t="shared" si="289"/>
        <v>0</v>
      </c>
      <c r="CG75">
        <f t="shared" si="290"/>
        <v>1488.0260604444368</v>
      </c>
      <c r="CH75">
        <f t="shared" si="291"/>
        <v>0</v>
      </c>
      <c r="CI75" t="e">
        <f t="shared" si="292"/>
        <v>#DIV/0!</v>
      </c>
      <c r="CJ75" t="e">
        <f t="shared" si="293"/>
        <v>#DIV/0!</v>
      </c>
    </row>
    <row r="76" spans="1:88" x14ac:dyDescent="0.35">
      <c r="A76" t="s">
        <v>186</v>
      </c>
      <c r="B76" s="1">
        <v>74</v>
      </c>
      <c r="C76" s="1" t="s">
        <v>164</v>
      </c>
      <c r="D76" s="1" t="s">
        <v>90</v>
      </c>
      <c r="E76" s="1">
        <v>0</v>
      </c>
      <c r="F76" s="1" t="s">
        <v>91</v>
      </c>
      <c r="G76" s="1" t="s">
        <v>90</v>
      </c>
      <c r="H76" s="1">
        <v>19117.500018366612</v>
      </c>
      <c r="I76" s="1">
        <v>0</v>
      </c>
      <c r="J76">
        <f t="shared" si="252"/>
        <v>40.680983735861851</v>
      </c>
      <c r="K76">
        <f t="shared" si="253"/>
        <v>0.25919752516344996</v>
      </c>
      <c r="L76">
        <f t="shared" si="254"/>
        <v>689.15071543677959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t="e">
        <f t="shared" si="255"/>
        <v>#DIV/0!</v>
      </c>
      <c r="U76" t="e">
        <f t="shared" si="256"/>
        <v>#DIV/0!</v>
      </c>
      <c r="V76" t="e">
        <f t="shared" si="257"/>
        <v>#DIV/0!</v>
      </c>
      <c r="W76" s="1">
        <v>-1</v>
      </c>
      <c r="X76" s="1">
        <v>0.87</v>
      </c>
      <c r="Y76" s="1">
        <v>0.92</v>
      </c>
      <c r="Z76" s="1">
        <v>9.9416065216064453</v>
      </c>
      <c r="AA76">
        <f t="shared" si="258"/>
        <v>0.87497080326080323</v>
      </c>
      <c r="AB76">
        <f t="shared" si="259"/>
        <v>2.8013507053505065E-2</v>
      </c>
      <c r="AC76" t="e">
        <f t="shared" si="260"/>
        <v>#DIV/0!</v>
      </c>
      <c r="AD76" t="e">
        <f t="shared" si="261"/>
        <v>#DIV/0!</v>
      </c>
      <c r="AE76" t="e">
        <f t="shared" si="262"/>
        <v>#DIV/0!</v>
      </c>
      <c r="AF76" s="1">
        <v>0</v>
      </c>
      <c r="AG76" s="1">
        <v>0.5</v>
      </c>
      <c r="AH76" t="e">
        <f t="shared" si="263"/>
        <v>#DIV/0!</v>
      </c>
      <c r="AI76">
        <f t="shared" si="264"/>
        <v>4.530987834567318</v>
      </c>
      <c r="AJ76">
        <f t="shared" si="265"/>
        <v>1.7141898445027621</v>
      </c>
      <c r="AK76">
        <f t="shared" si="266"/>
        <v>30.932229995727539</v>
      </c>
      <c r="AL76" s="1">
        <v>2</v>
      </c>
      <c r="AM76">
        <f t="shared" si="267"/>
        <v>4.644859790802002</v>
      </c>
      <c r="AN76" s="1">
        <v>1</v>
      </c>
      <c r="AO76">
        <f t="shared" si="268"/>
        <v>9.2897195816040039</v>
      </c>
      <c r="AP76" s="1">
        <v>28.755008697509766</v>
      </c>
      <c r="AQ76" s="1">
        <v>30.932229995727539</v>
      </c>
      <c r="AR76" s="1">
        <v>28.079029083251953</v>
      </c>
      <c r="AS76" s="1">
        <v>1000.0645751953125</v>
      </c>
      <c r="AT76" s="1">
        <v>970.027099609375</v>
      </c>
      <c r="AU76" s="1">
        <v>25.133798599243164</v>
      </c>
      <c r="AV76" s="1">
        <v>28.06837272644043</v>
      </c>
      <c r="AW76" s="1">
        <v>62.774944305419922</v>
      </c>
      <c r="AX76" s="1">
        <v>70.105369567871094</v>
      </c>
      <c r="AY76" s="1">
        <v>300.13284301757813</v>
      </c>
      <c r="AZ76" s="1">
        <v>1700.5010986328125</v>
      </c>
      <c r="BA76" s="1">
        <v>299.18609619140625</v>
      </c>
      <c r="BB76" s="1">
        <v>99.036216735839844</v>
      </c>
      <c r="BC76" s="1">
        <v>4.7857623100280762</v>
      </c>
      <c r="BD76" s="1">
        <v>-4.9830228090286255E-2</v>
      </c>
      <c r="BE76" s="1">
        <v>1</v>
      </c>
      <c r="BF76" s="1">
        <v>-1.355140209197998</v>
      </c>
      <c r="BG76" s="1">
        <v>7.355140209197998</v>
      </c>
      <c r="BH76" s="1">
        <v>1</v>
      </c>
      <c r="BI76" s="1">
        <v>0</v>
      </c>
      <c r="BJ76" s="1">
        <v>0.15999999642372131</v>
      </c>
      <c r="BK76" s="1">
        <v>111115</v>
      </c>
      <c r="BL76">
        <f t="shared" si="269"/>
        <v>1.5006642150878904</v>
      </c>
      <c r="BM76">
        <f t="shared" si="270"/>
        <v>4.5309878345673182E-3</v>
      </c>
      <c r="BN76">
        <f t="shared" si="271"/>
        <v>304.08222999572752</v>
      </c>
      <c r="BO76">
        <f t="shared" si="272"/>
        <v>301.90500869750974</v>
      </c>
      <c r="BP76">
        <f t="shared" si="273"/>
        <v>272.08016969978416</v>
      </c>
      <c r="BQ76">
        <f t="shared" si="274"/>
        <v>0.18402829947219798</v>
      </c>
      <c r="BR76">
        <f t="shared" si="275"/>
        <v>4.4939752892608524</v>
      </c>
      <c r="BS76">
        <f t="shared" si="276"/>
        <v>45.37708968879204</v>
      </c>
      <c r="BT76">
        <f t="shared" si="277"/>
        <v>17.30871696235161</v>
      </c>
      <c r="BU76">
        <f t="shared" si="278"/>
        <v>29.843619346618652</v>
      </c>
      <c r="BV76">
        <f t="shared" si="279"/>
        <v>4.2223302672458516</v>
      </c>
      <c r="BW76">
        <f t="shared" si="280"/>
        <v>0.2521618208736679</v>
      </c>
      <c r="BX76">
        <f t="shared" si="281"/>
        <v>2.7797854447580903</v>
      </c>
      <c r="BY76">
        <f t="shared" si="282"/>
        <v>1.4425448224877613</v>
      </c>
      <c r="BZ76">
        <f t="shared" si="283"/>
        <v>0.15821850282803801</v>
      </c>
      <c r="CA76">
        <f t="shared" si="284"/>
        <v>68.250879617655997</v>
      </c>
      <c r="CB76">
        <f t="shared" si="285"/>
        <v>0.71044480686601141</v>
      </c>
      <c r="CC76">
        <f t="shared" si="286"/>
        <v>61.476529304734029</v>
      </c>
      <c r="CD76">
        <f t="shared" si="287"/>
        <v>964.11526044555706</v>
      </c>
      <c r="CE76">
        <f t="shared" si="288"/>
        <v>2.5940111015640799E-2</v>
      </c>
      <c r="CF76">
        <f t="shared" si="289"/>
        <v>0</v>
      </c>
      <c r="CG76">
        <f t="shared" si="290"/>
        <v>1487.8888122166304</v>
      </c>
      <c r="CH76">
        <f t="shared" si="291"/>
        <v>0</v>
      </c>
      <c r="CI76" t="e">
        <f t="shared" si="292"/>
        <v>#DIV/0!</v>
      </c>
      <c r="CJ76" t="e">
        <f t="shared" si="293"/>
        <v>#DIV/0!</v>
      </c>
    </row>
    <row r="77" spans="1:88" x14ac:dyDescent="0.35">
      <c r="A77" t="s">
        <v>186</v>
      </c>
      <c r="B77" s="1">
        <v>75</v>
      </c>
      <c r="C77" s="1" t="s">
        <v>165</v>
      </c>
      <c r="D77" s="1" t="s">
        <v>90</v>
      </c>
      <c r="E77" s="1">
        <v>0</v>
      </c>
      <c r="F77" s="1" t="s">
        <v>91</v>
      </c>
      <c r="G77" s="1" t="s">
        <v>90</v>
      </c>
      <c r="H77" s="1">
        <v>19259.500018366612</v>
      </c>
      <c r="I77" s="1">
        <v>0</v>
      </c>
      <c r="J77">
        <f t="shared" si="252"/>
        <v>44.835898620401274</v>
      </c>
      <c r="K77">
        <f t="shared" si="253"/>
        <v>0.25061704990300648</v>
      </c>
      <c r="L77">
        <f t="shared" si="254"/>
        <v>941.60182406063041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t="e">
        <f t="shared" si="255"/>
        <v>#DIV/0!</v>
      </c>
      <c r="U77" t="e">
        <f t="shared" si="256"/>
        <v>#DIV/0!</v>
      </c>
      <c r="V77" t="e">
        <f t="shared" si="257"/>
        <v>#DIV/0!</v>
      </c>
      <c r="W77" s="1">
        <v>-1</v>
      </c>
      <c r="X77" s="1">
        <v>0.87</v>
      </c>
      <c r="Y77" s="1">
        <v>0.92</v>
      </c>
      <c r="Z77" s="1">
        <v>9.9416065216064453</v>
      </c>
      <c r="AA77">
        <f t="shared" si="258"/>
        <v>0.87497080326080323</v>
      </c>
      <c r="AB77">
        <f t="shared" si="259"/>
        <v>3.0829960951983797E-2</v>
      </c>
      <c r="AC77" t="e">
        <f t="shared" si="260"/>
        <v>#DIV/0!</v>
      </c>
      <c r="AD77" t="e">
        <f t="shared" si="261"/>
        <v>#DIV/0!</v>
      </c>
      <c r="AE77" t="e">
        <f t="shared" si="262"/>
        <v>#DIV/0!</v>
      </c>
      <c r="AF77" s="1">
        <v>0</v>
      </c>
      <c r="AG77" s="1">
        <v>0.5</v>
      </c>
      <c r="AH77" t="e">
        <f t="shared" si="263"/>
        <v>#DIV/0!</v>
      </c>
      <c r="AI77">
        <f t="shared" si="264"/>
        <v>4.450419807048446</v>
      </c>
      <c r="AJ77">
        <f t="shared" si="265"/>
        <v>1.739031347458428</v>
      </c>
      <c r="AK77">
        <f t="shared" si="266"/>
        <v>31.131765365600586</v>
      </c>
      <c r="AL77" s="1">
        <v>2</v>
      </c>
      <c r="AM77">
        <f t="shared" si="267"/>
        <v>4.644859790802002</v>
      </c>
      <c r="AN77" s="1">
        <v>1</v>
      </c>
      <c r="AO77">
        <f t="shared" si="268"/>
        <v>9.2897195816040039</v>
      </c>
      <c r="AP77" s="1">
        <v>28.813888549804688</v>
      </c>
      <c r="AQ77" s="1">
        <v>31.131765365600586</v>
      </c>
      <c r="AR77" s="1">
        <v>28.069738388061523</v>
      </c>
      <c r="AS77" s="1">
        <v>1300.184326171875</v>
      </c>
      <c r="AT77" s="1">
        <v>1266.551513671875</v>
      </c>
      <c r="AU77" s="1">
        <v>25.455831527709961</v>
      </c>
      <c r="AV77" s="1">
        <v>28.337368011474609</v>
      </c>
      <c r="AW77" s="1">
        <v>63.360919952392578</v>
      </c>
      <c r="AX77" s="1">
        <v>70.533737182617188</v>
      </c>
      <c r="AY77" s="1">
        <v>300.13894653320313</v>
      </c>
      <c r="AZ77" s="1">
        <v>1699.1793212890625</v>
      </c>
      <c r="BA77" s="1">
        <v>301.83987426757813</v>
      </c>
      <c r="BB77" s="1">
        <v>99.033607482910156</v>
      </c>
      <c r="BC77" s="1">
        <v>4.9258255958557129</v>
      </c>
      <c r="BD77" s="1">
        <v>-3.7879925221204758E-2</v>
      </c>
      <c r="BE77" s="1">
        <v>1</v>
      </c>
      <c r="BF77" s="1">
        <v>-1.355140209197998</v>
      </c>
      <c r="BG77" s="1">
        <v>7.355140209197998</v>
      </c>
      <c r="BH77" s="1">
        <v>1</v>
      </c>
      <c r="BI77" s="1">
        <v>0</v>
      </c>
      <c r="BJ77" s="1">
        <v>0.15999999642372131</v>
      </c>
      <c r="BK77" s="1">
        <v>111115</v>
      </c>
      <c r="BL77">
        <f t="shared" si="269"/>
        <v>1.5006947326660154</v>
      </c>
      <c r="BM77">
        <f t="shared" si="270"/>
        <v>4.450419807048446E-3</v>
      </c>
      <c r="BN77">
        <f t="shared" si="271"/>
        <v>304.28176536560056</v>
      </c>
      <c r="BO77">
        <f t="shared" si="272"/>
        <v>301.96388854980466</v>
      </c>
      <c r="BP77">
        <f t="shared" si="273"/>
        <v>271.86868532951121</v>
      </c>
      <c r="BQ77">
        <f t="shared" si="274"/>
        <v>0.19046771550418107</v>
      </c>
      <c r="BR77">
        <f t="shared" si="275"/>
        <v>4.5453831282055788</v>
      </c>
      <c r="BS77">
        <f t="shared" si="276"/>
        <v>45.897380129164311</v>
      </c>
      <c r="BT77">
        <f t="shared" si="277"/>
        <v>17.560012117689702</v>
      </c>
      <c r="BU77">
        <f t="shared" si="278"/>
        <v>29.972826957702637</v>
      </c>
      <c r="BV77">
        <f t="shared" si="279"/>
        <v>4.2538045948633414</v>
      </c>
      <c r="BW77">
        <f t="shared" si="280"/>
        <v>0.24403353947480422</v>
      </c>
      <c r="BX77">
        <f t="shared" si="281"/>
        <v>2.8063517807471507</v>
      </c>
      <c r="BY77">
        <f t="shared" si="282"/>
        <v>1.4474528141161906</v>
      </c>
      <c r="BZ77">
        <f t="shared" si="283"/>
        <v>0.1530990946799852</v>
      </c>
      <c r="CA77">
        <f t="shared" si="284"/>
        <v>93.250225449212692</v>
      </c>
      <c r="CB77">
        <f t="shared" si="285"/>
        <v>0.74343744719140636</v>
      </c>
      <c r="CC77">
        <f t="shared" si="286"/>
        <v>61.309666779587779</v>
      </c>
      <c r="CD77">
        <f t="shared" si="287"/>
        <v>1260.0358742485491</v>
      </c>
      <c r="CE77">
        <f t="shared" si="288"/>
        <v>2.1815839218224914E-2</v>
      </c>
      <c r="CF77">
        <f t="shared" si="289"/>
        <v>0</v>
      </c>
      <c r="CG77">
        <f t="shared" si="290"/>
        <v>1486.7322956324374</v>
      </c>
      <c r="CH77">
        <f t="shared" si="291"/>
        <v>0</v>
      </c>
      <c r="CI77" t="e">
        <f t="shared" si="292"/>
        <v>#DIV/0!</v>
      </c>
      <c r="CJ77" t="e">
        <f t="shared" si="293"/>
        <v>#DIV/0!</v>
      </c>
    </row>
    <row r="78" spans="1:88" x14ac:dyDescent="0.35">
      <c r="A78" t="s">
        <v>186</v>
      </c>
      <c r="B78" s="1">
        <v>76</v>
      </c>
      <c r="C78" s="1" t="s">
        <v>166</v>
      </c>
      <c r="D78" s="1" t="s">
        <v>90</v>
      </c>
      <c r="E78" s="1">
        <v>0</v>
      </c>
      <c r="F78" s="1" t="s">
        <v>91</v>
      </c>
      <c r="G78" s="1" t="s">
        <v>90</v>
      </c>
      <c r="H78" s="1">
        <v>19436.500018366612</v>
      </c>
      <c r="I78" s="1">
        <v>0</v>
      </c>
      <c r="J78">
        <f t="shared" si="252"/>
        <v>47.527499234467939</v>
      </c>
      <c r="K78">
        <f t="shared" si="253"/>
        <v>0.23275537221431009</v>
      </c>
      <c r="L78">
        <f t="shared" si="254"/>
        <v>1285.584094467069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t="e">
        <f t="shared" si="255"/>
        <v>#DIV/0!</v>
      </c>
      <c r="U78" t="e">
        <f t="shared" si="256"/>
        <v>#DIV/0!</v>
      </c>
      <c r="V78" t="e">
        <f t="shared" si="257"/>
        <v>#DIV/0!</v>
      </c>
      <c r="W78" s="1">
        <v>-1</v>
      </c>
      <c r="X78" s="1">
        <v>0.87</v>
      </c>
      <c r="Y78" s="1">
        <v>0.92</v>
      </c>
      <c r="Z78" s="1">
        <v>9.9416065216064453</v>
      </c>
      <c r="AA78">
        <f t="shared" si="258"/>
        <v>0.87497080326080323</v>
      </c>
      <c r="AB78">
        <f t="shared" si="259"/>
        <v>3.259659544389136E-2</v>
      </c>
      <c r="AC78" t="e">
        <f t="shared" si="260"/>
        <v>#DIV/0!</v>
      </c>
      <c r="AD78" t="e">
        <f t="shared" si="261"/>
        <v>#DIV/0!</v>
      </c>
      <c r="AE78" t="e">
        <f t="shared" si="262"/>
        <v>#DIV/0!</v>
      </c>
      <c r="AF78" s="1">
        <v>0</v>
      </c>
      <c r="AG78" s="1">
        <v>0.5</v>
      </c>
      <c r="AH78" t="e">
        <f t="shared" si="263"/>
        <v>#DIV/0!</v>
      </c>
      <c r="AI78">
        <f t="shared" si="264"/>
        <v>4.2670939392718648</v>
      </c>
      <c r="AJ78">
        <f t="shared" si="265"/>
        <v>1.7907546399454919</v>
      </c>
      <c r="AK78">
        <f t="shared" si="266"/>
        <v>31.480094909667969</v>
      </c>
      <c r="AL78" s="1">
        <v>2</v>
      </c>
      <c r="AM78">
        <f t="shared" si="267"/>
        <v>4.644859790802002</v>
      </c>
      <c r="AN78" s="1">
        <v>1</v>
      </c>
      <c r="AO78">
        <f t="shared" si="268"/>
        <v>9.2897195816040039</v>
      </c>
      <c r="AP78" s="1">
        <v>28.896360397338867</v>
      </c>
      <c r="AQ78" s="1">
        <v>31.480094909667969</v>
      </c>
      <c r="AR78" s="1">
        <v>28.071344375610352</v>
      </c>
      <c r="AS78" s="1">
        <v>1699.884765625</v>
      </c>
      <c r="AT78" s="1">
        <v>1663.4853515625</v>
      </c>
      <c r="AU78" s="1">
        <v>25.972221374511719</v>
      </c>
      <c r="AV78" s="1">
        <v>28.733863830566406</v>
      </c>
      <c r="AW78" s="1">
        <v>64.338096618652344</v>
      </c>
      <c r="AX78" s="1">
        <v>71.179794311523438</v>
      </c>
      <c r="AY78" s="1">
        <v>300.14630126953125</v>
      </c>
      <c r="AZ78" s="1">
        <v>1701.46142578125</v>
      </c>
      <c r="BA78" s="1">
        <v>278.19866943359375</v>
      </c>
      <c r="BB78" s="1">
        <v>99.032958984375</v>
      </c>
      <c r="BC78" s="1">
        <v>4.8553056716918945</v>
      </c>
      <c r="BD78" s="1">
        <v>-2.9468804597854614E-2</v>
      </c>
      <c r="BE78" s="1">
        <v>1</v>
      </c>
      <c r="BF78" s="1">
        <v>-1.355140209197998</v>
      </c>
      <c r="BG78" s="1">
        <v>7.355140209197998</v>
      </c>
      <c r="BH78" s="1">
        <v>1</v>
      </c>
      <c r="BI78" s="1">
        <v>0</v>
      </c>
      <c r="BJ78" s="1">
        <v>0.15999999642372131</v>
      </c>
      <c r="BK78" s="1">
        <v>111115</v>
      </c>
      <c r="BL78">
        <f t="shared" si="269"/>
        <v>1.5007315063476561</v>
      </c>
      <c r="BM78">
        <f t="shared" si="270"/>
        <v>4.2670939392718647E-3</v>
      </c>
      <c r="BN78">
        <f t="shared" si="271"/>
        <v>304.63009490966795</v>
      </c>
      <c r="BO78">
        <f t="shared" si="272"/>
        <v>302.04636039733884</v>
      </c>
      <c r="BP78">
        <f t="shared" si="273"/>
        <v>272.23382204009977</v>
      </c>
      <c r="BQ78">
        <f t="shared" si="274"/>
        <v>0.21112996039247028</v>
      </c>
      <c r="BR78">
        <f t="shared" si="275"/>
        <v>4.6363541981405909</v>
      </c>
      <c r="BS78">
        <f t="shared" si="276"/>
        <v>46.816274558372982</v>
      </c>
      <c r="BT78">
        <f t="shared" si="277"/>
        <v>18.082410727806575</v>
      </c>
      <c r="BU78">
        <f t="shared" si="278"/>
        <v>30.188227653503418</v>
      </c>
      <c r="BV78">
        <f t="shared" si="279"/>
        <v>4.3067298137358936</v>
      </c>
      <c r="BW78">
        <f t="shared" si="280"/>
        <v>0.22706619334459838</v>
      </c>
      <c r="BX78">
        <f t="shared" si="281"/>
        <v>2.845599558195099</v>
      </c>
      <c r="BY78">
        <f t="shared" si="282"/>
        <v>1.4611302555407946</v>
      </c>
      <c r="BZ78">
        <f t="shared" si="283"/>
        <v>0.14241677264571603</v>
      </c>
      <c r="CA78">
        <f t="shared" si="284"/>
        <v>127.31519689832211</v>
      </c>
      <c r="CB78">
        <f t="shared" si="285"/>
        <v>0.77282561776665415</v>
      </c>
      <c r="CC78">
        <f t="shared" si="286"/>
        <v>60.840635179806753</v>
      </c>
      <c r="CD78">
        <f t="shared" si="287"/>
        <v>1656.5785635369939</v>
      </c>
      <c r="CE78">
        <f t="shared" si="288"/>
        <v>1.7455273813026344E-2</v>
      </c>
      <c r="CF78">
        <f t="shared" si="289"/>
        <v>0</v>
      </c>
      <c r="CG78">
        <f t="shared" si="290"/>
        <v>1488.7290704330919</v>
      </c>
      <c r="CH78">
        <f t="shared" si="291"/>
        <v>0</v>
      </c>
      <c r="CI78" t="e">
        <f t="shared" si="292"/>
        <v>#DIV/0!</v>
      </c>
      <c r="CJ78" t="e">
        <f t="shared" si="293"/>
        <v>#DIV/0!</v>
      </c>
    </row>
    <row r="79" spans="1:88" x14ac:dyDescent="0.35">
      <c r="A79" t="s">
        <v>186</v>
      </c>
      <c r="B79" s="1">
        <v>77</v>
      </c>
      <c r="C79" s="1" t="s">
        <v>167</v>
      </c>
      <c r="D79" s="1" t="s">
        <v>90</v>
      </c>
      <c r="E79" s="1">
        <v>0</v>
      </c>
      <c r="F79" s="1" t="s">
        <v>91</v>
      </c>
      <c r="G79" s="1" t="s">
        <v>90</v>
      </c>
      <c r="H79" s="1">
        <v>19618.500018366612</v>
      </c>
      <c r="I79" s="1">
        <v>0</v>
      </c>
      <c r="J79">
        <f t="shared" si="252"/>
        <v>48.042233724902452</v>
      </c>
      <c r="K79">
        <f t="shared" si="253"/>
        <v>0.20311351270632846</v>
      </c>
      <c r="L79">
        <f t="shared" si="254"/>
        <v>1523.3185997977062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t="e">
        <f t="shared" si="255"/>
        <v>#DIV/0!</v>
      </c>
      <c r="U79" t="e">
        <f t="shared" si="256"/>
        <v>#DIV/0!</v>
      </c>
      <c r="V79" t="e">
        <f t="shared" si="257"/>
        <v>#DIV/0!</v>
      </c>
      <c r="W79" s="1">
        <v>-1</v>
      </c>
      <c r="X79" s="1">
        <v>0.87</v>
      </c>
      <c r="Y79" s="1">
        <v>0.92</v>
      </c>
      <c r="Z79" s="1">
        <v>9.9416065216064453</v>
      </c>
      <c r="AA79">
        <f t="shared" si="258"/>
        <v>0.87497080326080323</v>
      </c>
      <c r="AB79">
        <f t="shared" si="259"/>
        <v>3.2961717614621126E-2</v>
      </c>
      <c r="AC79" t="e">
        <f t="shared" si="260"/>
        <v>#DIV/0!</v>
      </c>
      <c r="AD79" t="e">
        <f t="shared" si="261"/>
        <v>#DIV/0!</v>
      </c>
      <c r="AE79" t="e">
        <f t="shared" si="262"/>
        <v>#DIV/0!</v>
      </c>
      <c r="AF79" s="1">
        <v>0</v>
      </c>
      <c r="AG79" s="1">
        <v>0.5</v>
      </c>
      <c r="AH79" t="e">
        <f t="shared" si="263"/>
        <v>#DIV/0!</v>
      </c>
      <c r="AI79">
        <f t="shared" si="264"/>
        <v>3.8638150992258855</v>
      </c>
      <c r="AJ79">
        <f t="shared" si="265"/>
        <v>1.8511663946006021</v>
      </c>
      <c r="AK79">
        <f t="shared" si="266"/>
        <v>31.812246322631836</v>
      </c>
      <c r="AL79" s="1">
        <v>2</v>
      </c>
      <c r="AM79">
        <f t="shared" si="267"/>
        <v>4.644859790802002</v>
      </c>
      <c r="AN79" s="1">
        <v>1</v>
      </c>
      <c r="AO79">
        <f t="shared" si="268"/>
        <v>9.2897195816040039</v>
      </c>
      <c r="AP79" s="1">
        <v>28.941545486450195</v>
      </c>
      <c r="AQ79" s="1">
        <v>31.812246322631836</v>
      </c>
      <c r="AR79" s="1">
        <v>28.068552017211914</v>
      </c>
      <c r="AS79" s="1">
        <v>1999.96435546875</v>
      </c>
      <c r="AT79" s="1">
        <v>1962.897705078125</v>
      </c>
      <c r="AU79" s="1">
        <v>26.51580810546875</v>
      </c>
      <c r="AV79" s="1">
        <v>29.015750885009766</v>
      </c>
      <c r="AW79" s="1">
        <v>65.507240295410156</v>
      </c>
      <c r="AX79" s="1">
        <v>71.685874938964844</v>
      </c>
      <c r="AY79" s="1">
        <v>300.14315795898438</v>
      </c>
      <c r="AZ79" s="1">
        <v>1700.461669921875</v>
      </c>
      <c r="BA79" s="1">
        <v>290.88238525390625</v>
      </c>
      <c r="BB79" s="1">
        <v>99.029190063476563</v>
      </c>
      <c r="BC79" s="1">
        <v>4.5997514724731445</v>
      </c>
      <c r="BD79" s="1">
        <v>-2.0968133583664894E-2</v>
      </c>
      <c r="BE79" s="1">
        <v>1</v>
      </c>
      <c r="BF79" s="1">
        <v>-1.355140209197998</v>
      </c>
      <c r="BG79" s="1">
        <v>7.355140209197998</v>
      </c>
      <c r="BH79" s="1">
        <v>1</v>
      </c>
      <c r="BI79" s="1">
        <v>0</v>
      </c>
      <c r="BJ79" s="1">
        <v>0.15999999642372131</v>
      </c>
      <c r="BK79" s="1">
        <v>111115</v>
      </c>
      <c r="BL79">
        <f t="shared" si="269"/>
        <v>1.5007157897949219</v>
      </c>
      <c r="BM79">
        <f t="shared" si="270"/>
        <v>3.8638150992258854E-3</v>
      </c>
      <c r="BN79">
        <f t="shared" si="271"/>
        <v>304.96224632263181</v>
      </c>
      <c r="BO79">
        <f t="shared" si="272"/>
        <v>302.09154548645017</v>
      </c>
      <c r="BP79">
        <f t="shared" si="273"/>
        <v>272.07386110617517</v>
      </c>
      <c r="BQ79">
        <f t="shared" si="274"/>
        <v>0.26731263037238551</v>
      </c>
      <c r="BR79">
        <f t="shared" si="275"/>
        <v>4.7245727038267225</v>
      </c>
      <c r="BS79">
        <f t="shared" si="276"/>
        <v>47.70888967988455</v>
      </c>
      <c r="BT79">
        <f t="shared" si="277"/>
        <v>18.693138794874784</v>
      </c>
      <c r="BU79">
        <f t="shared" si="278"/>
        <v>30.376895904541016</v>
      </c>
      <c r="BV79">
        <f t="shared" si="279"/>
        <v>4.3535571973687102</v>
      </c>
      <c r="BW79">
        <f t="shared" si="280"/>
        <v>0.1987675920908453</v>
      </c>
      <c r="BX79">
        <f t="shared" si="281"/>
        <v>2.8734063092261204</v>
      </c>
      <c r="BY79">
        <f t="shared" si="282"/>
        <v>1.4801508881425898</v>
      </c>
      <c r="BZ79">
        <f t="shared" si="283"/>
        <v>0.12461302338047199</v>
      </c>
      <c r="CA79">
        <f t="shared" si="284"/>
        <v>150.85300714659604</v>
      </c>
      <c r="CB79">
        <f t="shared" si="285"/>
        <v>0.77605602974459476</v>
      </c>
      <c r="CC79">
        <f t="shared" si="286"/>
        <v>60.127064623643712</v>
      </c>
      <c r="CD79">
        <f t="shared" si="287"/>
        <v>1955.9161148418543</v>
      </c>
      <c r="CE79">
        <f t="shared" si="288"/>
        <v>1.4768723821650022E-2</v>
      </c>
      <c r="CF79">
        <f t="shared" si="289"/>
        <v>0</v>
      </c>
      <c r="CG79">
        <f t="shared" si="290"/>
        <v>1487.8543132457498</v>
      </c>
      <c r="CH79">
        <f t="shared" si="291"/>
        <v>0</v>
      </c>
      <c r="CI79" t="e">
        <f t="shared" si="292"/>
        <v>#DIV/0!</v>
      </c>
      <c r="CJ79" t="e">
        <f t="shared" si="293"/>
        <v>#DIV/0!</v>
      </c>
    </row>
    <row r="80" spans="1:88" x14ac:dyDescent="0.35">
      <c r="A80" t="s">
        <v>187</v>
      </c>
      <c r="B80" s="1">
        <v>78</v>
      </c>
      <c r="C80" s="1" t="s">
        <v>168</v>
      </c>
      <c r="D80" s="1" t="s">
        <v>90</v>
      </c>
      <c r="E80" s="1">
        <v>0</v>
      </c>
      <c r="F80" s="1" t="s">
        <v>91</v>
      </c>
      <c r="G80" s="1" t="s">
        <v>90</v>
      </c>
      <c r="H80" s="1">
        <v>20321.500018366612</v>
      </c>
      <c r="I80" s="1">
        <v>0</v>
      </c>
      <c r="J80">
        <f t="shared" ref="J80:J90" si="294">(AS80-AT80*(1000-AU80)/(1000-AV80))*BL80</f>
        <v>17.591822347070302</v>
      </c>
      <c r="K80">
        <f t="shared" ref="K80:K90" si="295">IF(BW80&lt;&gt;0,1/(1/BW80-1/AO80),0)</f>
        <v>0.22773451631770139</v>
      </c>
      <c r="L80">
        <f t="shared" ref="L80:L90" si="296">((BZ80-BM80/2)*AT80-J80)/(BZ80+BM80/2)</f>
        <v>251.86326774752595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t="e">
        <f t="shared" ref="T80:T90" si="297">CF80/P80</f>
        <v>#DIV/0!</v>
      </c>
      <c r="U80" t="e">
        <f t="shared" ref="U80:U90" si="298">CH80/R80</f>
        <v>#DIV/0!</v>
      </c>
      <c r="V80" t="e">
        <f t="shared" ref="V80:V90" si="299">(R80-S80)/R80</f>
        <v>#DIV/0!</v>
      </c>
      <c r="W80" s="1">
        <v>-1</v>
      </c>
      <c r="X80" s="1">
        <v>0.87</v>
      </c>
      <c r="Y80" s="1">
        <v>0.92</v>
      </c>
      <c r="Z80" s="1">
        <v>9.9069232940673828</v>
      </c>
      <c r="AA80">
        <f t="shared" ref="AA80:AA90" si="300">(Z80*Y80+(100-Z80)*X80)/100</f>
        <v>0.8749534616470338</v>
      </c>
      <c r="AB80">
        <f t="shared" ref="AB80:AB90" si="301">(J80-W80)/CG80</f>
        <v>1.2501760377667133E-2</v>
      </c>
      <c r="AC80" t="e">
        <f t="shared" ref="AC80:AC90" si="302">(R80-S80)/(R80-Q80)</f>
        <v>#DIV/0!</v>
      </c>
      <c r="AD80" t="e">
        <f t="shared" ref="AD80:AD90" si="303">(P80-R80)/(P80-Q80)</f>
        <v>#DIV/0!</v>
      </c>
      <c r="AE80" t="e">
        <f t="shared" ref="AE80:AE90" si="304">(P80-R80)/R80</f>
        <v>#DIV/0!</v>
      </c>
      <c r="AF80" s="1">
        <v>0</v>
      </c>
      <c r="AG80" s="1">
        <v>0.5</v>
      </c>
      <c r="AH80" t="e">
        <f t="shared" ref="AH80:AH90" si="305">V80*AG80*AA80*AF80</f>
        <v>#DIV/0!</v>
      </c>
      <c r="AI80">
        <f t="shared" ref="AI80:AI90" si="306">BM80*1000</f>
        <v>4.0907343303152057</v>
      </c>
      <c r="AJ80">
        <f t="shared" ref="AJ80:AJ90" si="307">(BR80-BX80)</f>
        <v>1.7529122822736531</v>
      </c>
      <c r="AK80">
        <f t="shared" ref="AK80:AK90" si="308">(AQ80+BQ80*I80)</f>
        <v>31.539077758789063</v>
      </c>
      <c r="AL80" s="1">
        <v>2</v>
      </c>
      <c r="AM80">
        <f t="shared" ref="AM80:AM90" si="309">(AL80*BF80+BG80)</f>
        <v>4.644859790802002</v>
      </c>
      <c r="AN80" s="1">
        <v>1</v>
      </c>
      <c r="AO80">
        <f t="shared" ref="AO80:AO90" si="310">AM80*(AN80+1)*(AN80+1)/(AN80*AN80+1)</f>
        <v>9.2897195816040039</v>
      </c>
      <c r="AP80" s="1">
        <v>28.811681747436523</v>
      </c>
      <c r="AQ80" s="1">
        <v>31.539077758789063</v>
      </c>
      <c r="AR80" s="1">
        <v>28.061479568481445</v>
      </c>
      <c r="AS80" s="1">
        <v>400.21090698242188</v>
      </c>
      <c r="AT80" s="1">
        <v>387.43255615234375</v>
      </c>
      <c r="AU80" s="1">
        <v>26.628971099853516</v>
      </c>
      <c r="AV80" s="1">
        <v>29.275022506713867</v>
      </c>
      <c r="AW80" s="1">
        <v>66.28509521484375</v>
      </c>
      <c r="AX80" s="1">
        <v>72.872474670410156</v>
      </c>
      <c r="AY80" s="1">
        <v>300.1436767578125</v>
      </c>
      <c r="AZ80" s="1">
        <v>1699.6748046875</v>
      </c>
      <c r="BA80" s="1">
        <v>245.19874572753906</v>
      </c>
      <c r="BB80" s="1">
        <v>99.026466369628906</v>
      </c>
      <c r="BC80" s="1">
        <v>4.3219146728515625</v>
      </c>
      <c r="BD80" s="1">
        <v>-4.6567328274250031E-2</v>
      </c>
      <c r="BE80" s="1">
        <v>1</v>
      </c>
      <c r="BF80" s="1">
        <v>-1.355140209197998</v>
      </c>
      <c r="BG80" s="1">
        <v>7.355140209197998</v>
      </c>
      <c r="BH80" s="1">
        <v>1</v>
      </c>
      <c r="BI80" s="1">
        <v>0</v>
      </c>
      <c r="BJ80" s="1">
        <v>0.15999999642372131</v>
      </c>
      <c r="BK80" s="1">
        <v>111115</v>
      </c>
      <c r="BL80">
        <f t="shared" ref="BL80:BL90" si="311">AY80*0.000001/(AL80*0.0001)</f>
        <v>1.5007183837890625</v>
      </c>
      <c r="BM80">
        <f t="shared" ref="BM80:BM90" si="312">(AV80-AU80)/(1000-AV80)*BL80</f>
        <v>4.0907343303152061E-3</v>
      </c>
      <c r="BN80">
        <f t="shared" ref="BN80:BN90" si="313">(AQ80+273.15)</f>
        <v>304.68907775878904</v>
      </c>
      <c r="BO80">
        <f t="shared" ref="BO80:BO90" si="314">(AP80+273.15)</f>
        <v>301.9616817474365</v>
      </c>
      <c r="BP80">
        <f t="shared" ref="BP80:BP90" si="315">(AZ80*BH80+BA80*BI80)*BJ80</f>
        <v>271.94796267148922</v>
      </c>
      <c r="BQ80">
        <f t="shared" ref="BQ80:BQ90" si="316">((BP80+0.00000010773*(BO80^4-BN80^4))-BM80*44100)/(AM80*51.4+0.00000043092*BN80^3)</f>
        <v>0.23410913677043788</v>
      </c>
      <c r="BR80">
        <f t="shared" ref="BR80:BR90" si="317">0.61365*EXP(17.502*AK80/(240.97+AK80))</f>
        <v>4.6519143140048831</v>
      </c>
      <c r="BS80">
        <f t="shared" ref="BS80:BS90" si="318">BR80*1000/BB80</f>
        <v>46.97647492177515</v>
      </c>
      <c r="BT80">
        <f t="shared" ref="BT80:BT90" si="319">(BS80-AV80)</f>
        <v>17.701452415061283</v>
      </c>
      <c r="BU80">
        <f t="shared" ref="BU80:BU90" si="320">IF(I80,AQ80,(AP80+AQ80)/2)</f>
        <v>30.175379753112793</v>
      </c>
      <c r="BV80">
        <f t="shared" ref="BV80:BV90" si="321">0.61365*EXP(17.502*BU80/(240.97+BU80))</f>
        <v>4.3035569938011795</v>
      </c>
      <c r="BW80">
        <f t="shared" ref="BW80:BW90" si="322">IF(BT80&lt;&gt;0,(1000-(BS80+AV80)/2)/BT80*BM80,0)</f>
        <v>0.22228526388224359</v>
      </c>
      <c r="BX80">
        <f t="shared" ref="BX80:BX90" si="323">AV80*BB80/1000</f>
        <v>2.8990020317312299</v>
      </c>
      <c r="BY80">
        <f t="shared" ref="BY80:BY90" si="324">(BV80-BX80)</f>
        <v>1.4045549620699496</v>
      </c>
      <c r="BZ80">
        <f t="shared" ref="BZ80:BZ90" si="325">1/(1.6/K80+1.37/AO80)</f>
        <v>0.13940780582739884</v>
      </c>
      <c r="CA80">
        <f t="shared" ref="CA80:CA90" si="326">L80*BB80*0.001</f>
        <v>24.941129413345223</v>
      </c>
      <c r="CB80">
        <f t="shared" ref="CB80:CB90" si="327">L80/AT80</f>
        <v>0.65008286925812675</v>
      </c>
      <c r="CC80">
        <f t="shared" ref="CC80:CC90" si="328">(1-BM80*BB80/BR80/K80)*100</f>
        <v>61.76227971014265</v>
      </c>
      <c r="CD80">
        <f t="shared" ref="CD80:CD90" si="329">(AT80-J80/(AO80/1.35))</f>
        <v>384.87607853642368</v>
      </c>
      <c r="CE80">
        <f t="shared" ref="CE80:CE90" si="330">J80*CC80/100/CD80</f>
        <v>2.823015284666671E-2</v>
      </c>
      <c r="CF80">
        <f t="shared" ref="CF80:CF90" si="331">(P80-O80)</f>
        <v>0</v>
      </c>
      <c r="CG80">
        <f t="shared" ref="CG80:CG90" si="332">AZ80*AA80</f>
        <v>1487.1363540355742</v>
      </c>
      <c r="CH80">
        <f t="shared" ref="CH80:CH90" si="333">(R80-Q80)</f>
        <v>0</v>
      </c>
      <c r="CI80" t="e">
        <f t="shared" ref="CI80:CI90" si="334">(R80-S80)/(R80-O80)</f>
        <v>#DIV/0!</v>
      </c>
      <c r="CJ80" t="e">
        <f t="shared" ref="CJ80:CJ90" si="335">(P80-R80)/(P80-O80)</f>
        <v>#DIV/0!</v>
      </c>
    </row>
    <row r="81" spans="1:88" x14ac:dyDescent="0.35">
      <c r="A81" t="s">
        <v>187</v>
      </c>
      <c r="B81" s="1">
        <v>79</v>
      </c>
      <c r="C81" s="1" t="s">
        <v>169</v>
      </c>
      <c r="D81" s="1" t="s">
        <v>90</v>
      </c>
      <c r="E81" s="1">
        <v>0</v>
      </c>
      <c r="F81" s="1" t="s">
        <v>91</v>
      </c>
      <c r="G81" s="1" t="s">
        <v>90</v>
      </c>
      <c r="H81" s="1">
        <v>20463.500018366612</v>
      </c>
      <c r="I81" s="1">
        <v>0</v>
      </c>
      <c r="J81">
        <f t="shared" si="294"/>
        <v>5.2456558915038975</v>
      </c>
      <c r="K81">
        <f t="shared" si="295"/>
        <v>0.23470019418700544</v>
      </c>
      <c r="L81">
        <f t="shared" si="296"/>
        <v>154.19403730252992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t="e">
        <f t="shared" si="297"/>
        <v>#DIV/0!</v>
      </c>
      <c r="U81" t="e">
        <f t="shared" si="298"/>
        <v>#DIV/0!</v>
      </c>
      <c r="V81" t="e">
        <f t="shared" si="299"/>
        <v>#DIV/0!</v>
      </c>
      <c r="W81" s="1">
        <v>-1</v>
      </c>
      <c r="X81" s="1">
        <v>0.87</v>
      </c>
      <c r="Y81" s="1">
        <v>0.92</v>
      </c>
      <c r="Z81" s="1">
        <v>9.9069232940673828</v>
      </c>
      <c r="AA81">
        <f t="shared" si="300"/>
        <v>0.8749534616470338</v>
      </c>
      <c r="AB81">
        <f t="shared" si="301"/>
        <v>4.2016853749211689E-3</v>
      </c>
      <c r="AC81" t="e">
        <f t="shared" si="302"/>
        <v>#DIV/0!</v>
      </c>
      <c r="AD81" t="e">
        <f t="shared" si="303"/>
        <v>#DIV/0!</v>
      </c>
      <c r="AE81" t="e">
        <f t="shared" si="304"/>
        <v>#DIV/0!</v>
      </c>
      <c r="AF81" s="1">
        <v>0</v>
      </c>
      <c r="AG81" s="1">
        <v>0.5</v>
      </c>
      <c r="AH81" t="e">
        <f t="shared" si="305"/>
        <v>#DIV/0!</v>
      </c>
      <c r="AI81">
        <f t="shared" si="306"/>
        <v>4.1698503258082082</v>
      </c>
      <c r="AJ81">
        <f t="shared" si="307"/>
        <v>1.7349700491489539</v>
      </c>
      <c r="AK81">
        <f t="shared" si="308"/>
        <v>31.524621963500977</v>
      </c>
      <c r="AL81" s="1">
        <v>2</v>
      </c>
      <c r="AM81">
        <f t="shared" si="309"/>
        <v>4.644859790802002</v>
      </c>
      <c r="AN81" s="1">
        <v>1</v>
      </c>
      <c r="AO81">
        <f t="shared" si="310"/>
        <v>9.2897195816040039</v>
      </c>
      <c r="AP81" s="1">
        <v>28.830591201782227</v>
      </c>
      <c r="AQ81" s="1">
        <v>31.524621963500977</v>
      </c>
      <c r="AR81" s="1">
        <v>28.063680648803711</v>
      </c>
      <c r="AS81" s="1">
        <v>199.85029602050781</v>
      </c>
      <c r="AT81" s="1">
        <v>195.81072998046875</v>
      </c>
      <c r="AU81" s="1">
        <v>26.720590591430664</v>
      </c>
      <c r="AV81" s="1">
        <v>29.417463302612305</v>
      </c>
      <c r="AW81" s="1">
        <v>66.441352844238281</v>
      </c>
      <c r="AX81" s="1">
        <v>73.146751403808594</v>
      </c>
      <c r="AY81" s="1">
        <v>300.1390380859375</v>
      </c>
      <c r="AZ81" s="1">
        <v>1698.9068603515625</v>
      </c>
      <c r="BA81" s="1">
        <v>224.77285766601563</v>
      </c>
      <c r="BB81" s="1">
        <v>99.027114868164063</v>
      </c>
      <c r="BC81" s="1">
        <v>3.3415169715881348</v>
      </c>
      <c r="BD81" s="1">
        <v>-5.1722891628742218E-2</v>
      </c>
      <c r="BE81" s="1">
        <v>1</v>
      </c>
      <c r="BF81" s="1">
        <v>-1.355140209197998</v>
      </c>
      <c r="BG81" s="1">
        <v>7.355140209197998</v>
      </c>
      <c r="BH81" s="1">
        <v>1</v>
      </c>
      <c r="BI81" s="1">
        <v>0</v>
      </c>
      <c r="BJ81" s="1">
        <v>0.15999999642372131</v>
      </c>
      <c r="BK81" s="1">
        <v>111115</v>
      </c>
      <c r="BL81">
        <f t="shared" si="311"/>
        <v>1.5006951904296875</v>
      </c>
      <c r="BM81">
        <f t="shared" si="312"/>
        <v>4.1698503258082087E-3</v>
      </c>
      <c r="BN81">
        <f t="shared" si="313"/>
        <v>304.67462196350095</v>
      </c>
      <c r="BO81">
        <f t="shared" si="314"/>
        <v>301.9805912017822</v>
      </c>
      <c r="BP81">
        <f t="shared" si="315"/>
        <v>271.8250915804856</v>
      </c>
      <c r="BQ81">
        <f t="shared" si="316"/>
        <v>0.22131322174068374</v>
      </c>
      <c r="BR81">
        <f t="shared" si="317"/>
        <v>4.6480965667467435</v>
      </c>
      <c r="BS81">
        <f t="shared" si="318"/>
        <v>46.937614742535999</v>
      </c>
      <c r="BT81">
        <f t="shared" si="319"/>
        <v>17.520151439923694</v>
      </c>
      <c r="BU81">
        <f t="shared" si="320"/>
        <v>30.177606582641602</v>
      </c>
      <c r="BV81">
        <f t="shared" si="321"/>
        <v>4.3041067687447985</v>
      </c>
      <c r="BW81">
        <f t="shared" si="322"/>
        <v>0.22891672575027924</v>
      </c>
      <c r="BX81">
        <f t="shared" si="323"/>
        <v>2.9131265175977896</v>
      </c>
      <c r="BY81">
        <f t="shared" si="324"/>
        <v>1.3909802511470089</v>
      </c>
      <c r="BZ81">
        <f t="shared" si="325"/>
        <v>0.14358155954848831</v>
      </c>
      <c r="CA81">
        <f t="shared" si="326"/>
        <v>15.269390643943606</v>
      </c>
      <c r="CB81">
        <f t="shared" si="327"/>
        <v>0.78746469776150718</v>
      </c>
      <c r="CC81">
        <f t="shared" si="328"/>
        <v>62.148246640709559</v>
      </c>
      <c r="CD81">
        <f t="shared" si="329"/>
        <v>195.04842113020445</v>
      </c>
      <c r="CE81">
        <f t="shared" si="330"/>
        <v>1.671422481906935E-2</v>
      </c>
      <c r="CF81">
        <f t="shared" si="331"/>
        <v>0</v>
      </c>
      <c r="CG81">
        <f t="shared" si="332"/>
        <v>1486.4644384804935</v>
      </c>
      <c r="CH81">
        <f t="shared" si="333"/>
        <v>0</v>
      </c>
      <c r="CI81" t="e">
        <f t="shared" si="334"/>
        <v>#DIV/0!</v>
      </c>
      <c r="CJ81" t="e">
        <f t="shared" si="335"/>
        <v>#DIV/0!</v>
      </c>
    </row>
    <row r="82" spans="1:88" x14ac:dyDescent="0.35">
      <c r="A82" t="s">
        <v>187</v>
      </c>
      <c r="B82" s="1">
        <v>80</v>
      </c>
      <c r="C82" s="1" t="s">
        <v>170</v>
      </c>
      <c r="D82" s="1" t="s">
        <v>90</v>
      </c>
      <c r="E82" s="1">
        <v>0</v>
      </c>
      <c r="F82" s="1" t="s">
        <v>91</v>
      </c>
      <c r="G82" s="1" t="s">
        <v>90</v>
      </c>
      <c r="H82" s="1">
        <v>20605.500018366612</v>
      </c>
      <c r="I82" s="1">
        <v>0</v>
      </c>
      <c r="J82">
        <f t="shared" si="294"/>
        <v>-4.4476355746303522</v>
      </c>
      <c r="K82">
        <f t="shared" si="295"/>
        <v>0.24565376110351164</v>
      </c>
      <c r="L82">
        <f t="shared" si="296"/>
        <v>80.497672315321736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t="e">
        <f t="shared" si="297"/>
        <v>#DIV/0!</v>
      </c>
      <c r="U82" t="e">
        <f t="shared" si="298"/>
        <v>#DIV/0!</v>
      </c>
      <c r="V82" t="e">
        <f t="shared" si="299"/>
        <v>#DIV/0!</v>
      </c>
      <c r="W82" s="1">
        <v>-1</v>
      </c>
      <c r="X82" s="1">
        <v>0.87</v>
      </c>
      <c r="Y82" s="1">
        <v>0.92</v>
      </c>
      <c r="Z82" s="1">
        <v>9.9069232940673828</v>
      </c>
      <c r="AA82">
        <f t="shared" si="300"/>
        <v>0.8749534616470338</v>
      </c>
      <c r="AB82">
        <f t="shared" si="301"/>
        <v>-2.3191359198032899E-3</v>
      </c>
      <c r="AC82" t="e">
        <f t="shared" si="302"/>
        <v>#DIV/0!</v>
      </c>
      <c r="AD82" t="e">
        <f t="shared" si="303"/>
        <v>#DIV/0!</v>
      </c>
      <c r="AE82" t="e">
        <f t="shared" si="304"/>
        <v>#DIV/0!</v>
      </c>
      <c r="AF82" s="1">
        <v>0</v>
      </c>
      <c r="AG82" s="1">
        <v>0.5</v>
      </c>
      <c r="AH82" t="e">
        <f t="shared" si="305"/>
        <v>#DIV/0!</v>
      </c>
      <c r="AI82">
        <f t="shared" si="306"/>
        <v>4.2966087393375192</v>
      </c>
      <c r="AJ82">
        <f t="shared" si="307"/>
        <v>1.7098974556313338</v>
      </c>
      <c r="AK82">
        <f t="shared" si="308"/>
        <v>31.490667343139648</v>
      </c>
      <c r="AL82" s="1">
        <v>2</v>
      </c>
      <c r="AM82">
        <f t="shared" si="309"/>
        <v>4.644859790802002</v>
      </c>
      <c r="AN82" s="1">
        <v>1</v>
      </c>
      <c r="AO82">
        <f t="shared" si="310"/>
        <v>9.2897195816040039</v>
      </c>
      <c r="AP82" s="1">
        <v>28.827959060668945</v>
      </c>
      <c r="AQ82" s="1">
        <v>31.490667343139648</v>
      </c>
      <c r="AR82" s="1">
        <v>28.066064834594727</v>
      </c>
      <c r="AS82" s="1">
        <v>49.967777252197266</v>
      </c>
      <c r="AT82" s="1">
        <v>52.780380249023438</v>
      </c>
      <c r="AU82" s="1">
        <v>26.801826477050781</v>
      </c>
      <c r="AV82" s="1">
        <v>29.580215454101563</v>
      </c>
      <c r="AW82" s="1">
        <v>66.653717041015625</v>
      </c>
      <c r="AX82" s="1">
        <v>73.562225341796875</v>
      </c>
      <c r="AY82" s="1">
        <v>300.13897705078125</v>
      </c>
      <c r="AZ82" s="1">
        <v>1699.0657958984375</v>
      </c>
      <c r="BA82" s="1">
        <v>251.53993225097656</v>
      </c>
      <c r="BB82" s="1">
        <v>99.027084350585938</v>
      </c>
      <c r="BC82" s="1">
        <v>2.1815183162689209</v>
      </c>
      <c r="BD82" s="1">
        <v>-5.5272944271564484E-2</v>
      </c>
      <c r="BE82" s="1">
        <v>1</v>
      </c>
      <c r="BF82" s="1">
        <v>-1.355140209197998</v>
      </c>
      <c r="BG82" s="1">
        <v>7.355140209197998</v>
      </c>
      <c r="BH82" s="1">
        <v>1</v>
      </c>
      <c r="BI82" s="1">
        <v>0</v>
      </c>
      <c r="BJ82" s="1">
        <v>0.15999999642372131</v>
      </c>
      <c r="BK82" s="1">
        <v>111115</v>
      </c>
      <c r="BL82">
        <f t="shared" si="311"/>
        <v>1.5006948852539062</v>
      </c>
      <c r="BM82">
        <f t="shared" si="312"/>
        <v>4.2966087393375195E-3</v>
      </c>
      <c r="BN82">
        <f t="shared" si="313"/>
        <v>304.64066734313963</v>
      </c>
      <c r="BO82">
        <f t="shared" si="314"/>
        <v>301.97795906066892</v>
      </c>
      <c r="BP82">
        <f t="shared" si="315"/>
        <v>271.85052126741721</v>
      </c>
      <c r="BQ82">
        <f t="shared" si="316"/>
        <v>0.20066512574428352</v>
      </c>
      <c r="BR82">
        <f t="shared" si="317"/>
        <v>4.6391399465131551</v>
      </c>
      <c r="BS82">
        <f t="shared" si="318"/>
        <v>46.847183040239699</v>
      </c>
      <c r="BT82">
        <f t="shared" si="319"/>
        <v>17.266967586138136</v>
      </c>
      <c r="BU82">
        <f t="shared" si="320"/>
        <v>30.159313201904297</v>
      </c>
      <c r="BV82">
        <f t="shared" si="321"/>
        <v>4.2995921866817879</v>
      </c>
      <c r="BW82">
        <f t="shared" si="322"/>
        <v>0.23932513943601788</v>
      </c>
      <c r="BX82">
        <f t="shared" si="323"/>
        <v>2.9292424908818213</v>
      </c>
      <c r="BY82">
        <f t="shared" si="324"/>
        <v>1.3703496957999666</v>
      </c>
      <c r="BZ82">
        <f t="shared" si="325"/>
        <v>0.15013421015197967</v>
      </c>
      <c r="CA82">
        <f t="shared" si="326"/>
        <v>7.9714497863951923</v>
      </c>
      <c r="CB82">
        <f t="shared" si="327"/>
        <v>1.5251438495805671</v>
      </c>
      <c r="CC82">
        <f t="shared" si="328"/>
        <v>62.664763378810818</v>
      </c>
      <c r="CD82">
        <f t="shared" si="329"/>
        <v>53.426719244835652</v>
      </c>
      <c r="CE82">
        <f t="shared" si="330"/>
        <v>-5.2166787483649023E-2</v>
      </c>
      <c r="CF82">
        <f t="shared" si="331"/>
        <v>0</v>
      </c>
      <c r="CG82">
        <f t="shared" si="332"/>
        <v>1486.6034996874105</v>
      </c>
      <c r="CH82">
        <f t="shared" si="333"/>
        <v>0</v>
      </c>
      <c r="CI82" t="e">
        <f t="shared" si="334"/>
        <v>#DIV/0!</v>
      </c>
      <c r="CJ82" t="e">
        <f t="shared" si="335"/>
        <v>#DIV/0!</v>
      </c>
    </row>
    <row r="83" spans="1:88" x14ac:dyDescent="0.35">
      <c r="A83" t="s">
        <v>187</v>
      </c>
      <c r="B83" s="1">
        <v>81</v>
      </c>
      <c r="C83" s="1" t="s">
        <v>171</v>
      </c>
      <c r="D83" s="1" t="s">
        <v>90</v>
      </c>
      <c r="E83" s="1">
        <v>0</v>
      </c>
      <c r="F83" s="1" t="s">
        <v>91</v>
      </c>
      <c r="G83" s="1" t="s">
        <v>90</v>
      </c>
      <c r="H83" s="1">
        <v>20750.500018366612</v>
      </c>
      <c r="I83" s="1">
        <v>0</v>
      </c>
      <c r="J83">
        <f t="shared" si="294"/>
        <v>1.639913316695317</v>
      </c>
      <c r="K83">
        <f t="shared" si="295"/>
        <v>0.26095373458463017</v>
      </c>
      <c r="L83">
        <f t="shared" si="296"/>
        <v>85.744248650100403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t="e">
        <f t="shared" si="297"/>
        <v>#DIV/0!</v>
      </c>
      <c r="U83" t="e">
        <f t="shared" si="298"/>
        <v>#DIV/0!</v>
      </c>
      <c r="V83" t="e">
        <f t="shared" si="299"/>
        <v>#DIV/0!</v>
      </c>
      <c r="W83" s="1">
        <v>-1</v>
      </c>
      <c r="X83" s="1">
        <v>0.87</v>
      </c>
      <c r="Y83" s="1">
        <v>0.92</v>
      </c>
      <c r="Z83" s="1">
        <v>9.9069232940673828</v>
      </c>
      <c r="AA83">
        <f t="shared" si="300"/>
        <v>0.8749534616470338</v>
      </c>
      <c r="AB83">
        <f t="shared" si="301"/>
        <v>1.7748074320733443E-3</v>
      </c>
      <c r="AC83" t="e">
        <f t="shared" si="302"/>
        <v>#DIV/0!</v>
      </c>
      <c r="AD83" t="e">
        <f t="shared" si="303"/>
        <v>#DIV/0!</v>
      </c>
      <c r="AE83" t="e">
        <f t="shared" si="304"/>
        <v>#DIV/0!</v>
      </c>
      <c r="AF83" s="1">
        <v>0</v>
      </c>
      <c r="AG83" s="1">
        <v>0.5</v>
      </c>
      <c r="AH83" t="e">
        <f t="shared" si="305"/>
        <v>#DIV/0!</v>
      </c>
      <c r="AI83">
        <f t="shared" si="306"/>
        <v>4.4167839942567957</v>
      </c>
      <c r="AJ83">
        <f t="shared" si="307"/>
        <v>1.6574391406508333</v>
      </c>
      <c r="AK83">
        <f t="shared" si="308"/>
        <v>31.337608337402344</v>
      </c>
      <c r="AL83" s="1">
        <v>2</v>
      </c>
      <c r="AM83">
        <f t="shared" si="309"/>
        <v>4.644859790802002</v>
      </c>
      <c r="AN83" s="1">
        <v>1</v>
      </c>
      <c r="AO83">
        <f t="shared" si="310"/>
        <v>9.2897195816040039</v>
      </c>
      <c r="AP83" s="1">
        <v>28.798707962036133</v>
      </c>
      <c r="AQ83" s="1">
        <v>31.337608337402344</v>
      </c>
      <c r="AR83" s="1">
        <v>28.05986213684082</v>
      </c>
      <c r="AS83" s="1">
        <v>99.980049133300781</v>
      </c>
      <c r="AT83" s="1">
        <v>98.597084045410156</v>
      </c>
      <c r="AU83" s="1">
        <v>26.850526809692383</v>
      </c>
      <c r="AV83" s="1">
        <v>29.706274032592773</v>
      </c>
      <c r="AW83" s="1">
        <v>66.885223388671875</v>
      </c>
      <c r="AX83" s="1">
        <v>73.997039794921875</v>
      </c>
      <c r="AY83" s="1">
        <v>300.13705444335938</v>
      </c>
      <c r="AZ83" s="1">
        <v>1700.017822265625</v>
      </c>
      <c r="BA83" s="1">
        <v>199.25846862792969</v>
      </c>
      <c r="BB83" s="1">
        <v>99.019920349121094</v>
      </c>
      <c r="BC83" s="1">
        <v>2.6123430728912354</v>
      </c>
      <c r="BD83" s="1">
        <v>-5.6784804910421371E-2</v>
      </c>
      <c r="BE83" s="1">
        <v>1</v>
      </c>
      <c r="BF83" s="1">
        <v>-1.355140209197998</v>
      </c>
      <c r="BG83" s="1">
        <v>7.355140209197998</v>
      </c>
      <c r="BH83" s="1">
        <v>1</v>
      </c>
      <c r="BI83" s="1">
        <v>0</v>
      </c>
      <c r="BJ83" s="1">
        <v>0.15999999642372131</v>
      </c>
      <c r="BK83" s="1">
        <v>111115</v>
      </c>
      <c r="BL83">
        <f t="shared" si="311"/>
        <v>1.5006852722167967</v>
      </c>
      <c r="BM83">
        <f t="shared" si="312"/>
        <v>4.4167839942567955E-3</v>
      </c>
      <c r="BN83">
        <f t="shared" si="313"/>
        <v>304.48760833740232</v>
      </c>
      <c r="BO83">
        <f t="shared" si="314"/>
        <v>301.94870796203611</v>
      </c>
      <c r="BP83">
        <f t="shared" si="315"/>
        <v>272.0028454827625</v>
      </c>
      <c r="BQ83">
        <f t="shared" si="316"/>
        <v>0.18620802446992926</v>
      </c>
      <c r="BR83">
        <f t="shared" si="317"/>
        <v>4.598952029227334</v>
      </c>
      <c r="BS83">
        <f t="shared" si="318"/>
        <v>46.44471549777564</v>
      </c>
      <c r="BT83">
        <f t="shared" si="319"/>
        <v>16.738441465182866</v>
      </c>
      <c r="BU83">
        <f t="shared" si="320"/>
        <v>30.068158149719238</v>
      </c>
      <c r="BV83">
        <f t="shared" si="321"/>
        <v>4.2771576942216978</v>
      </c>
      <c r="BW83">
        <f t="shared" si="322"/>
        <v>0.25382367690814789</v>
      </c>
      <c r="BX83">
        <f t="shared" si="323"/>
        <v>2.9415128885765007</v>
      </c>
      <c r="BY83">
        <f t="shared" si="324"/>
        <v>1.3356448056451971</v>
      </c>
      <c r="BZ83">
        <f t="shared" si="325"/>
        <v>0.15926534321812463</v>
      </c>
      <c r="CA83">
        <f t="shared" si="326"/>
        <v>8.4903886717281765</v>
      </c>
      <c r="CB83">
        <f t="shared" si="327"/>
        <v>0.86964284471749476</v>
      </c>
      <c r="CC83">
        <f t="shared" si="328"/>
        <v>63.557653188540044</v>
      </c>
      <c r="CD83">
        <f t="shared" si="329"/>
        <v>98.358768673445354</v>
      </c>
      <c r="CE83">
        <f t="shared" si="330"/>
        <v>1.0596822555580537E-2</v>
      </c>
      <c r="CF83">
        <f t="shared" si="331"/>
        <v>0</v>
      </c>
      <c r="CG83">
        <f t="shared" si="332"/>
        <v>1487.4364784529605</v>
      </c>
      <c r="CH83">
        <f t="shared" si="333"/>
        <v>0</v>
      </c>
      <c r="CI83" t="e">
        <f t="shared" si="334"/>
        <v>#DIV/0!</v>
      </c>
      <c r="CJ83" t="e">
        <f t="shared" si="335"/>
        <v>#DIV/0!</v>
      </c>
    </row>
    <row r="84" spans="1:88" x14ac:dyDescent="0.35">
      <c r="A84" t="s">
        <v>187</v>
      </c>
      <c r="B84" s="1">
        <v>82</v>
      </c>
      <c r="C84" s="1" t="s">
        <v>172</v>
      </c>
      <c r="D84" s="1" t="s">
        <v>90</v>
      </c>
      <c r="E84" s="1">
        <v>0</v>
      </c>
      <c r="F84" s="1" t="s">
        <v>91</v>
      </c>
      <c r="G84" s="1" t="s">
        <v>90</v>
      </c>
      <c r="H84" s="1">
        <v>20892.500018366612</v>
      </c>
      <c r="I84" s="1">
        <v>0</v>
      </c>
      <c r="J84">
        <f t="shared" si="294"/>
        <v>15.63606607131112</v>
      </c>
      <c r="K84">
        <f t="shared" si="295"/>
        <v>0.27539213656373385</v>
      </c>
      <c r="L84">
        <f t="shared" si="296"/>
        <v>189.28843930873634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t="e">
        <f t="shared" si="297"/>
        <v>#DIV/0!</v>
      </c>
      <c r="U84" t="e">
        <f t="shared" si="298"/>
        <v>#DIV/0!</v>
      </c>
      <c r="V84" t="e">
        <f t="shared" si="299"/>
        <v>#DIV/0!</v>
      </c>
      <c r="W84" s="1">
        <v>-1</v>
      </c>
      <c r="X84" s="1">
        <v>0.87</v>
      </c>
      <c r="Y84" s="1">
        <v>0.92</v>
      </c>
      <c r="Z84" s="1">
        <v>9.9069232940673828</v>
      </c>
      <c r="AA84">
        <f t="shared" si="300"/>
        <v>0.8749534616470338</v>
      </c>
      <c r="AB84">
        <f t="shared" si="301"/>
        <v>1.11952447541365E-2</v>
      </c>
      <c r="AC84" t="e">
        <f t="shared" si="302"/>
        <v>#DIV/0!</v>
      </c>
      <c r="AD84" t="e">
        <f t="shared" si="303"/>
        <v>#DIV/0!</v>
      </c>
      <c r="AE84" t="e">
        <f t="shared" si="304"/>
        <v>#DIV/0!</v>
      </c>
      <c r="AF84" s="1">
        <v>0</v>
      </c>
      <c r="AG84" s="1">
        <v>0.5</v>
      </c>
      <c r="AH84" t="e">
        <f t="shared" si="305"/>
        <v>#DIV/0!</v>
      </c>
      <c r="AI84">
        <f t="shared" si="306"/>
        <v>4.4658440820759475</v>
      </c>
      <c r="AJ84">
        <f t="shared" si="307"/>
        <v>1.5913004301119931</v>
      </c>
      <c r="AK84">
        <f t="shared" si="308"/>
        <v>30.990165710449219</v>
      </c>
      <c r="AL84" s="1">
        <v>2</v>
      </c>
      <c r="AM84">
        <f t="shared" si="309"/>
        <v>4.644859790802002</v>
      </c>
      <c r="AN84" s="1">
        <v>1</v>
      </c>
      <c r="AO84">
        <f t="shared" si="310"/>
        <v>9.2897195816040039</v>
      </c>
      <c r="AP84" s="1">
        <v>28.7130126953125</v>
      </c>
      <c r="AQ84" s="1">
        <v>30.990165710449219</v>
      </c>
      <c r="AR84" s="1">
        <v>28.058517456054688</v>
      </c>
      <c r="AS84" s="1">
        <v>300.07659912109375</v>
      </c>
      <c r="AT84" s="1">
        <v>288.7979736328125</v>
      </c>
      <c r="AU84" s="1">
        <v>26.576803207397461</v>
      </c>
      <c r="AV84" s="1">
        <v>29.464967727661133</v>
      </c>
      <c r="AW84" s="1">
        <v>66.530387878417969</v>
      </c>
      <c r="AX84" s="1">
        <v>73.760704040527344</v>
      </c>
      <c r="AY84" s="1">
        <v>300.1392822265625</v>
      </c>
      <c r="AZ84" s="1">
        <v>1698.369140625</v>
      </c>
      <c r="BA84" s="1">
        <v>179.94012451171875</v>
      </c>
      <c r="BB84" s="1">
        <v>99.017547607421875</v>
      </c>
      <c r="BC84" s="1">
        <v>3.7204349040985107</v>
      </c>
      <c r="BD84" s="1">
        <v>-5.1073726266622543E-2</v>
      </c>
      <c r="BE84" s="1">
        <v>1</v>
      </c>
      <c r="BF84" s="1">
        <v>-1.355140209197998</v>
      </c>
      <c r="BG84" s="1">
        <v>7.355140209197998</v>
      </c>
      <c r="BH84" s="1">
        <v>1</v>
      </c>
      <c r="BI84" s="1">
        <v>0</v>
      </c>
      <c r="BJ84" s="1">
        <v>0.15999999642372131</v>
      </c>
      <c r="BK84" s="1">
        <v>111115</v>
      </c>
      <c r="BL84">
        <f t="shared" si="311"/>
        <v>1.5006964111328123</v>
      </c>
      <c r="BM84">
        <f t="shared" si="312"/>
        <v>4.4658440820759477E-3</v>
      </c>
      <c r="BN84">
        <f t="shared" si="313"/>
        <v>304.1401657104492</v>
      </c>
      <c r="BO84">
        <f t="shared" si="314"/>
        <v>301.86301269531248</v>
      </c>
      <c r="BP84">
        <f t="shared" si="315"/>
        <v>271.73905642615864</v>
      </c>
      <c r="BQ84">
        <f t="shared" si="316"/>
        <v>0.18933148313410755</v>
      </c>
      <c r="BR84">
        <f t="shared" si="317"/>
        <v>4.5088492748368285</v>
      </c>
      <c r="BS84">
        <f t="shared" si="318"/>
        <v>45.535860903293745</v>
      </c>
      <c r="BT84">
        <f t="shared" si="319"/>
        <v>16.070893175632612</v>
      </c>
      <c r="BU84">
        <f t="shared" si="320"/>
        <v>29.851589202880859</v>
      </c>
      <c r="BV84">
        <f t="shared" si="321"/>
        <v>4.2242657935803507</v>
      </c>
      <c r="BW84">
        <f t="shared" si="322"/>
        <v>0.26746323503955322</v>
      </c>
      <c r="BX84">
        <f t="shared" si="323"/>
        <v>2.9175488447248354</v>
      </c>
      <c r="BY84">
        <f t="shared" si="324"/>
        <v>1.3067169488555153</v>
      </c>
      <c r="BZ84">
        <f t="shared" si="325"/>
        <v>0.16785924960607201</v>
      </c>
      <c r="CA84">
        <f t="shared" si="326"/>
        <v>18.742877050787389</v>
      </c>
      <c r="CB84">
        <f t="shared" si="327"/>
        <v>0.65543548290059706</v>
      </c>
      <c r="CC84">
        <f t="shared" si="328"/>
        <v>64.387827441461212</v>
      </c>
      <c r="CD84">
        <f t="shared" si="329"/>
        <v>286.52571029796752</v>
      </c>
      <c r="CE84">
        <f t="shared" si="330"/>
        <v>3.5137242065149794E-2</v>
      </c>
      <c r="CF84">
        <f t="shared" si="331"/>
        <v>0</v>
      </c>
      <c r="CG84">
        <f t="shared" si="332"/>
        <v>1485.9939587443416</v>
      </c>
      <c r="CH84">
        <f t="shared" si="333"/>
        <v>0</v>
      </c>
      <c r="CI84" t="e">
        <f t="shared" si="334"/>
        <v>#DIV/0!</v>
      </c>
      <c r="CJ84" t="e">
        <f t="shared" si="335"/>
        <v>#DIV/0!</v>
      </c>
    </row>
    <row r="85" spans="1:88" x14ac:dyDescent="0.35">
      <c r="A85" t="s">
        <v>187</v>
      </c>
      <c r="B85" s="1">
        <v>83</v>
      </c>
      <c r="C85" s="1" t="s">
        <v>173</v>
      </c>
      <c r="D85" s="1" t="s">
        <v>90</v>
      </c>
      <c r="E85" s="1">
        <v>0</v>
      </c>
      <c r="F85" s="1" t="s">
        <v>91</v>
      </c>
      <c r="G85" s="1" t="s">
        <v>90</v>
      </c>
      <c r="H85" s="1">
        <v>21034.500018366612</v>
      </c>
      <c r="I85" s="1">
        <v>0</v>
      </c>
      <c r="J85">
        <f t="shared" si="294"/>
        <v>20.596716389252784</v>
      </c>
      <c r="K85">
        <f t="shared" si="295"/>
        <v>0.29070368433981048</v>
      </c>
      <c r="L85">
        <f t="shared" si="296"/>
        <v>260.35106334541018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t="e">
        <f t="shared" si="297"/>
        <v>#DIV/0!</v>
      </c>
      <c r="U85" t="e">
        <f t="shared" si="298"/>
        <v>#DIV/0!</v>
      </c>
      <c r="V85" t="e">
        <f t="shared" si="299"/>
        <v>#DIV/0!</v>
      </c>
      <c r="W85" s="1">
        <v>-1</v>
      </c>
      <c r="X85" s="1">
        <v>0.87</v>
      </c>
      <c r="Y85" s="1">
        <v>0.92</v>
      </c>
      <c r="Z85" s="1">
        <v>9.9069232940673828</v>
      </c>
      <c r="AA85">
        <f t="shared" si="300"/>
        <v>0.8749534616470338</v>
      </c>
      <c r="AB85">
        <f t="shared" si="301"/>
        <v>1.4523924185229077E-2</v>
      </c>
      <c r="AC85" t="e">
        <f t="shared" si="302"/>
        <v>#DIV/0!</v>
      </c>
      <c r="AD85" t="e">
        <f t="shared" si="303"/>
        <v>#DIV/0!</v>
      </c>
      <c r="AE85" t="e">
        <f t="shared" si="304"/>
        <v>#DIV/0!</v>
      </c>
      <c r="AF85" s="1">
        <v>0</v>
      </c>
      <c r="AG85" s="1">
        <v>0.5</v>
      </c>
      <c r="AH85" t="e">
        <f t="shared" si="305"/>
        <v>#DIV/0!</v>
      </c>
      <c r="AI85">
        <f t="shared" si="306"/>
        <v>4.5777793981024466</v>
      </c>
      <c r="AJ85">
        <f t="shared" si="307"/>
        <v>1.5482666887353189</v>
      </c>
      <c r="AK85">
        <f t="shared" si="308"/>
        <v>30.773935317993164</v>
      </c>
      <c r="AL85" s="1">
        <v>2</v>
      </c>
      <c r="AM85">
        <f t="shared" si="309"/>
        <v>4.644859790802002</v>
      </c>
      <c r="AN85" s="1">
        <v>1</v>
      </c>
      <c r="AO85">
        <f t="shared" si="310"/>
        <v>9.2897195816040039</v>
      </c>
      <c r="AP85" s="1">
        <v>28.691003799438477</v>
      </c>
      <c r="AQ85" s="1">
        <v>30.773935317993164</v>
      </c>
      <c r="AR85" s="1">
        <v>28.064653396606445</v>
      </c>
      <c r="AS85" s="1">
        <v>399.99929809570313</v>
      </c>
      <c r="AT85" s="1">
        <v>385.09967041015625</v>
      </c>
      <c r="AU85" s="1">
        <v>26.380645751953125</v>
      </c>
      <c r="AV85" s="1">
        <v>29.341604232788086</v>
      </c>
      <c r="AW85" s="1">
        <v>66.124237060546875</v>
      </c>
      <c r="AX85" s="1">
        <v>73.544441223144531</v>
      </c>
      <c r="AY85" s="1">
        <v>300.1365966796875</v>
      </c>
      <c r="AZ85" s="1">
        <v>1699.49072265625</v>
      </c>
      <c r="BA85" s="1">
        <v>309.44290161132813</v>
      </c>
      <c r="BB85" s="1">
        <v>99.015953063964844</v>
      </c>
      <c r="BC85" s="1">
        <v>4.1260333061218262</v>
      </c>
      <c r="BD85" s="1">
        <v>-5.0769884139299393E-2</v>
      </c>
      <c r="BE85" s="1">
        <v>1</v>
      </c>
      <c r="BF85" s="1">
        <v>-1.355140209197998</v>
      </c>
      <c r="BG85" s="1">
        <v>7.355140209197998</v>
      </c>
      <c r="BH85" s="1">
        <v>1</v>
      </c>
      <c r="BI85" s="1">
        <v>0</v>
      </c>
      <c r="BJ85" s="1">
        <v>0.15999999642372131</v>
      </c>
      <c r="BK85" s="1">
        <v>111115</v>
      </c>
      <c r="BL85">
        <f t="shared" si="311"/>
        <v>1.5006829833984374</v>
      </c>
      <c r="BM85">
        <f t="shared" si="312"/>
        <v>4.5777793981024465E-3</v>
      </c>
      <c r="BN85">
        <f t="shared" si="313"/>
        <v>303.92393531799314</v>
      </c>
      <c r="BO85">
        <f t="shared" si="314"/>
        <v>301.84100379943845</v>
      </c>
      <c r="BP85">
        <f t="shared" si="315"/>
        <v>271.91850954714755</v>
      </c>
      <c r="BQ85">
        <f t="shared" si="316"/>
        <v>0.17978675627920365</v>
      </c>
      <c r="BR85">
        <f t="shared" si="317"/>
        <v>4.4535535962704964</v>
      </c>
      <c r="BS85">
        <f t="shared" si="318"/>
        <v>44.978141990851476</v>
      </c>
      <c r="BT85">
        <f t="shared" si="319"/>
        <v>15.63653775806339</v>
      </c>
      <c r="BU85">
        <f t="shared" si="320"/>
        <v>29.73246955871582</v>
      </c>
      <c r="BV85">
        <f t="shared" si="321"/>
        <v>4.1954173360805109</v>
      </c>
      <c r="BW85">
        <f t="shared" si="322"/>
        <v>0.28188271372683676</v>
      </c>
      <c r="BX85">
        <f t="shared" si="323"/>
        <v>2.9052869075351775</v>
      </c>
      <c r="BY85">
        <f t="shared" si="324"/>
        <v>1.2901304285453334</v>
      </c>
      <c r="BZ85">
        <f t="shared" si="325"/>
        <v>0.17694852427117061</v>
      </c>
      <c r="CA85">
        <f t="shared" si="326"/>
        <v>25.778908668362476</v>
      </c>
      <c r="CB85">
        <f t="shared" si="327"/>
        <v>0.67606150653964292</v>
      </c>
      <c r="CC85">
        <f t="shared" si="328"/>
        <v>64.989137229597731</v>
      </c>
      <c r="CD85">
        <f t="shared" si="329"/>
        <v>382.10651578570952</v>
      </c>
      <c r="CE85">
        <f t="shared" si="330"/>
        <v>3.503114374136812E-2</v>
      </c>
      <c r="CF85">
        <f t="shared" si="331"/>
        <v>0</v>
      </c>
      <c r="CG85">
        <f t="shared" si="332"/>
        <v>1486.975290825105</v>
      </c>
      <c r="CH85">
        <f t="shared" si="333"/>
        <v>0</v>
      </c>
      <c r="CI85" t="e">
        <f t="shared" si="334"/>
        <v>#DIV/0!</v>
      </c>
      <c r="CJ85" t="e">
        <f t="shared" si="335"/>
        <v>#DIV/0!</v>
      </c>
    </row>
    <row r="86" spans="1:88" x14ac:dyDescent="0.35">
      <c r="A86" t="s">
        <v>187</v>
      </c>
      <c r="B86" s="1">
        <v>84</v>
      </c>
      <c r="C86" s="1" t="s">
        <v>174</v>
      </c>
      <c r="D86" s="1" t="s">
        <v>90</v>
      </c>
      <c r="E86" s="1">
        <v>0</v>
      </c>
      <c r="F86" s="1" t="s">
        <v>91</v>
      </c>
      <c r="G86" s="1" t="s">
        <v>90</v>
      </c>
      <c r="H86" s="1">
        <v>21194.500018366612</v>
      </c>
      <c r="I86" s="1">
        <v>0</v>
      </c>
      <c r="J86">
        <f t="shared" si="294"/>
        <v>34.041961641186575</v>
      </c>
      <c r="K86">
        <f t="shared" si="295"/>
        <v>0.30883250003656176</v>
      </c>
      <c r="L86">
        <f t="shared" si="296"/>
        <v>478.95105916061243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t="e">
        <f t="shared" si="297"/>
        <v>#DIV/0!</v>
      </c>
      <c r="U86" t="e">
        <f t="shared" si="298"/>
        <v>#DIV/0!</v>
      </c>
      <c r="V86" t="e">
        <f t="shared" si="299"/>
        <v>#DIV/0!</v>
      </c>
      <c r="W86" s="1">
        <v>-1</v>
      </c>
      <c r="X86" s="1">
        <v>0.87</v>
      </c>
      <c r="Y86" s="1">
        <v>0.92</v>
      </c>
      <c r="Z86" s="1">
        <v>9.9069232940673828</v>
      </c>
      <c r="AA86">
        <f t="shared" si="300"/>
        <v>0.8749534616470338</v>
      </c>
      <c r="AB86">
        <f t="shared" si="301"/>
        <v>2.3533479275651019E-2</v>
      </c>
      <c r="AC86" t="e">
        <f t="shared" si="302"/>
        <v>#DIV/0!</v>
      </c>
      <c r="AD86" t="e">
        <f t="shared" si="303"/>
        <v>#DIV/0!</v>
      </c>
      <c r="AE86" t="e">
        <f t="shared" si="304"/>
        <v>#DIV/0!</v>
      </c>
      <c r="AF86" s="1">
        <v>0</v>
      </c>
      <c r="AG86" s="1">
        <v>0.5</v>
      </c>
      <c r="AH86" t="e">
        <f t="shared" si="305"/>
        <v>#DIV/0!</v>
      </c>
      <c r="AI86">
        <f t="shared" si="306"/>
        <v>4.8079142939697306</v>
      </c>
      <c r="AJ86">
        <f t="shared" si="307"/>
        <v>1.5337477635722272</v>
      </c>
      <c r="AK86">
        <f t="shared" si="308"/>
        <v>30.708703994750977</v>
      </c>
      <c r="AL86" s="1">
        <v>2</v>
      </c>
      <c r="AM86">
        <f t="shared" si="309"/>
        <v>4.644859790802002</v>
      </c>
      <c r="AN86" s="1">
        <v>1</v>
      </c>
      <c r="AO86">
        <f t="shared" si="310"/>
        <v>9.2897195816040039</v>
      </c>
      <c r="AP86" s="1">
        <v>28.736721038818359</v>
      </c>
      <c r="AQ86" s="1">
        <v>30.708703994750977</v>
      </c>
      <c r="AR86" s="1">
        <v>28.067100524902344</v>
      </c>
      <c r="AS86" s="1">
        <v>699.9652099609375</v>
      </c>
      <c r="AT86" s="1">
        <v>675.11846923828125</v>
      </c>
      <c r="AU86" s="1">
        <v>26.210126876831055</v>
      </c>
      <c r="AV86" s="1">
        <v>29.319942474365234</v>
      </c>
      <c r="AW86" s="1">
        <v>65.52471923828125</v>
      </c>
      <c r="AX86" s="1">
        <v>73.297897338867188</v>
      </c>
      <c r="AY86" s="1">
        <v>300.14297485351563</v>
      </c>
      <c r="AZ86" s="1">
        <v>1701.83447265625</v>
      </c>
      <c r="BA86" s="1">
        <v>208.40959167480469</v>
      </c>
      <c r="BB86" s="1">
        <v>99.019325256347656</v>
      </c>
      <c r="BC86" s="1">
        <v>4.9348344802856445</v>
      </c>
      <c r="BD86" s="1">
        <v>-4.5718558132648468E-2</v>
      </c>
      <c r="BE86" s="1">
        <v>1</v>
      </c>
      <c r="BF86" s="1">
        <v>-1.355140209197998</v>
      </c>
      <c r="BG86" s="1">
        <v>7.355140209197998</v>
      </c>
      <c r="BH86" s="1">
        <v>1</v>
      </c>
      <c r="BI86" s="1">
        <v>0</v>
      </c>
      <c r="BJ86" s="1">
        <v>0.15999999642372131</v>
      </c>
      <c r="BK86" s="1">
        <v>111115</v>
      </c>
      <c r="BL86">
        <f t="shared" si="311"/>
        <v>1.500714874267578</v>
      </c>
      <c r="BM86">
        <f t="shared" si="312"/>
        <v>4.8079142939697304E-3</v>
      </c>
      <c r="BN86">
        <f t="shared" si="313"/>
        <v>303.85870399475095</v>
      </c>
      <c r="BO86">
        <f t="shared" si="314"/>
        <v>301.88672103881834</v>
      </c>
      <c r="BP86">
        <f t="shared" si="315"/>
        <v>272.29350953876565</v>
      </c>
      <c r="BQ86">
        <f t="shared" si="316"/>
        <v>0.14613207092088476</v>
      </c>
      <c r="BR86">
        <f t="shared" si="317"/>
        <v>4.4369886839388011</v>
      </c>
      <c r="BS86">
        <f t="shared" si="318"/>
        <v>44.809320528614357</v>
      </c>
      <c r="BT86">
        <f t="shared" si="319"/>
        <v>15.489378054249123</v>
      </c>
      <c r="BU86">
        <f t="shared" si="320"/>
        <v>29.722712516784668</v>
      </c>
      <c r="BV86">
        <f t="shared" si="321"/>
        <v>4.1930619978648611</v>
      </c>
      <c r="BW86">
        <f t="shared" si="322"/>
        <v>0.29889584372969397</v>
      </c>
      <c r="BX86">
        <f t="shared" si="323"/>
        <v>2.9032409203665739</v>
      </c>
      <c r="BY86">
        <f t="shared" si="324"/>
        <v>1.2898210774982872</v>
      </c>
      <c r="BZ86">
        <f t="shared" si="325"/>
        <v>0.18767793955949058</v>
      </c>
      <c r="CA86">
        <f t="shared" si="326"/>
        <v>47.425410708896891</v>
      </c>
      <c r="CB86">
        <f t="shared" si="327"/>
        <v>0.7094326121769422</v>
      </c>
      <c r="CC86">
        <f t="shared" si="328"/>
        <v>65.257156366784812</v>
      </c>
      <c r="CD86">
        <f t="shared" si="329"/>
        <v>670.17142559375532</v>
      </c>
      <c r="CE86">
        <f t="shared" si="330"/>
        <v>3.3147960790521992E-2</v>
      </c>
      <c r="CF86">
        <f t="shared" si="331"/>
        <v>0</v>
      </c>
      <c r="CG86">
        <f t="shared" si="332"/>
        <v>1489.0259630008402</v>
      </c>
      <c r="CH86">
        <f t="shared" si="333"/>
        <v>0</v>
      </c>
      <c r="CI86" t="e">
        <f t="shared" si="334"/>
        <v>#DIV/0!</v>
      </c>
      <c r="CJ86" t="e">
        <f t="shared" si="335"/>
        <v>#DIV/0!</v>
      </c>
    </row>
    <row r="87" spans="1:88" x14ac:dyDescent="0.35">
      <c r="A87" t="s">
        <v>187</v>
      </c>
      <c r="B87" s="1">
        <v>85</v>
      </c>
      <c r="C87" s="1" t="s">
        <v>175</v>
      </c>
      <c r="D87" s="1" t="s">
        <v>90</v>
      </c>
      <c r="E87" s="1">
        <v>0</v>
      </c>
      <c r="F87" s="1" t="s">
        <v>91</v>
      </c>
      <c r="G87" s="1" t="s">
        <v>90</v>
      </c>
      <c r="H87" s="1">
        <v>21347.500018366612</v>
      </c>
      <c r="I87" s="1">
        <v>0</v>
      </c>
      <c r="J87">
        <f t="shared" si="294"/>
        <v>39.777060871852811</v>
      </c>
      <c r="K87">
        <f t="shared" si="295"/>
        <v>0.31455805057889363</v>
      </c>
      <c r="L87">
        <f t="shared" si="296"/>
        <v>740.93238099184498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t="e">
        <f t="shared" si="297"/>
        <v>#DIV/0!</v>
      </c>
      <c r="U87" t="e">
        <f t="shared" si="298"/>
        <v>#DIV/0!</v>
      </c>
      <c r="V87" t="e">
        <f t="shared" si="299"/>
        <v>#DIV/0!</v>
      </c>
      <c r="W87" s="1">
        <v>-1</v>
      </c>
      <c r="X87" s="1">
        <v>0.87</v>
      </c>
      <c r="Y87" s="1">
        <v>0.92</v>
      </c>
      <c r="Z87" s="1">
        <v>9.9069232940673828</v>
      </c>
      <c r="AA87">
        <f t="shared" si="300"/>
        <v>0.8749534616470338</v>
      </c>
      <c r="AB87">
        <f t="shared" si="301"/>
        <v>2.7412124191911462E-2</v>
      </c>
      <c r="AC87" t="e">
        <f t="shared" si="302"/>
        <v>#DIV/0!</v>
      </c>
      <c r="AD87" t="e">
        <f t="shared" si="303"/>
        <v>#DIV/0!</v>
      </c>
      <c r="AE87" t="e">
        <f t="shared" si="304"/>
        <v>#DIV/0!</v>
      </c>
      <c r="AF87" s="1">
        <v>0</v>
      </c>
      <c r="AG87" s="1">
        <v>0.5</v>
      </c>
      <c r="AH87" t="e">
        <f t="shared" si="305"/>
        <v>#DIV/0!</v>
      </c>
      <c r="AI87">
        <f t="shared" si="306"/>
        <v>4.7987795417953256</v>
      </c>
      <c r="AJ87">
        <f t="shared" si="307"/>
        <v>1.5045510002729721</v>
      </c>
      <c r="AK87">
        <f t="shared" si="308"/>
        <v>30.494709014892578</v>
      </c>
      <c r="AL87" s="1">
        <v>2</v>
      </c>
      <c r="AM87">
        <f t="shared" si="309"/>
        <v>4.644859790802002</v>
      </c>
      <c r="AN87" s="1">
        <v>1</v>
      </c>
      <c r="AO87">
        <f t="shared" si="310"/>
        <v>9.2897195816040039</v>
      </c>
      <c r="AP87" s="1">
        <v>28.657293319702148</v>
      </c>
      <c r="AQ87" s="1">
        <v>30.494709014892578</v>
      </c>
      <c r="AR87" s="1">
        <v>28.059103012084961</v>
      </c>
      <c r="AS87" s="1">
        <v>1000.228271484375</v>
      </c>
      <c r="AT87" s="1">
        <v>970.61883544921875</v>
      </c>
      <c r="AU87" s="1">
        <v>25.963865280151367</v>
      </c>
      <c r="AV87" s="1">
        <v>29.068609237670898</v>
      </c>
      <c r="AW87" s="1">
        <v>65.210838317871094</v>
      </c>
      <c r="AX87" s="1">
        <v>73.009140014648438</v>
      </c>
      <c r="AY87" s="1">
        <v>300.1397705078125</v>
      </c>
      <c r="AZ87" s="1">
        <v>1700.154052734375</v>
      </c>
      <c r="BA87" s="1">
        <v>155.82421875</v>
      </c>
      <c r="BB87" s="1">
        <v>99.02337646484375</v>
      </c>
      <c r="BC87" s="1">
        <v>5.0819597244262695</v>
      </c>
      <c r="BD87" s="1">
        <v>-4.9583323299884796E-2</v>
      </c>
      <c r="BE87" s="1">
        <v>1</v>
      </c>
      <c r="BF87" s="1">
        <v>-1.355140209197998</v>
      </c>
      <c r="BG87" s="1">
        <v>7.355140209197998</v>
      </c>
      <c r="BH87" s="1">
        <v>1</v>
      </c>
      <c r="BI87" s="1">
        <v>0</v>
      </c>
      <c r="BJ87" s="1">
        <v>0.15999999642372131</v>
      </c>
      <c r="BK87" s="1">
        <v>111115</v>
      </c>
      <c r="BL87">
        <f t="shared" si="311"/>
        <v>1.5006988525390623</v>
      </c>
      <c r="BM87">
        <f t="shared" si="312"/>
        <v>4.798779541795326E-3</v>
      </c>
      <c r="BN87">
        <f t="shared" si="313"/>
        <v>303.64470901489256</v>
      </c>
      <c r="BO87">
        <f t="shared" si="314"/>
        <v>301.80729331970213</v>
      </c>
      <c r="BP87">
        <f t="shared" si="315"/>
        <v>272.0246423572753</v>
      </c>
      <c r="BQ87">
        <f t="shared" si="316"/>
        <v>0.15323220277323549</v>
      </c>
      <c r="BR87">
        <f t="shared" si="317"/>
        <v>4.383022836124292</v>
      </c>
      <c r="BS87">
        <f t="shared" si="318"/>
        <v>44.262506416153116</v>
      </c>
      <c r="BT87">
        <f t="shared" si="319"/>
        <v>15.193897178482217</v>
      </c>
      <c r="BU87">
        <f t="shared" si="320"/>
        <v>29.576001167297363</v>
      </c>
      <c r="BV87">
        <f t="shared" si="321"/>
        <v>4.1577847561538297</v>
      </c>
      <c r="BW87">
        <f t="shared" si="322"/>
        <v>0.30425568626026606</v>
      </c>
      <c r="BX87">
        <f t="shared" si="323"/>
        <v>2.8784718358513199</v>
      </c>
      <c r="BY87">
        <f t="shared" si="324"/>
        <v>1.2793129203025098</v>
      </c>
      <c r="BZ87">
        <f t="shared" si="325"/>
        <v>0.191059326753172</v>
      </c>
      <c r="CA87">
        <f t="shared" si="326"/>
        <v>73.369626097948512</v>
      </c>
      <c r="CB87">
        <f t="shared" si="327"/>
        <v>0.76336081057908689</v>
      </c>
      <c r="CC87">
        <f t="shared" si="328"/>
        <v>65.533753376651006</v>
      </c>
      <c r="CD87">
        <f t="shared" si="329"/>
        <v>964.83835610263668</v>
      </c>
      <c r="CE87">
        <f t="shared" si="330"/>
        <v>2.7017376338081021E-2</v>
      </c>
      <c r="CF87">
        <f t="shared" si="331"/>
        <v>0</v>
      </c>
      <c r="CG87">
        <f t="shared" si="332"/>
        <v>1487.5556737731752</v>
      </c>
      <c r="CH87">
        <f t="shared" si="333"/>
        <v>0</v>
      </c>
      <c r="CI87" t="e">
        <f t="shared" si="334"/>
        <v>#DIV/0!</v>
      </c>
      <c r="CJ87" t="e">
        <f t="shared" si="335"/>
        <v>#DIV/0!</v>
      </c>
    </row>
    <row r="88" spans="1:88" x14ac:dyDescent="0.35">
      <c r="A88" t="s">
        <v>187</v>
      </c>
      <c r="B88" s="1">
        <v>86</v>
      </c>
      <c r="C88" s="1" t="s">
        <v>176</v>
      </c>
      <c r="D88" s="1" t="s">
        <v>90</v>
      </c>
      <c r="E88" s="1">
        <v>0</v>
      </c>
      <c r="F88" s="1" t="s">
        <v>91</v>
      </c>
      <c r="G88" s="1" t="s">
        <v>90</v>
      </c>
      <c r="H88" s="1">
        <v>21489.500018366612</v>
      </c>
      <c r="I88" s="1">
        <v>0</v>
      </c>
      <c r="J88">
        <f t="shared" si="294"/>
        <v>41.077549599744636</v>
      </c>
      <c r="K88">
        <f t="shared" si="295"/>
        <v>0.31806853783784994</v>
      </c>
      <c r="L88">
        <f t="shared" si="296"/>
        <v>1027.3990253311454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t="e">
        <f t="shared" si="297"/>
        <v>#DIV/0!</v>
      </c>
      <c r="U88" t="e">
        <f t="shared" si="298"/>
        <v>#DIV/0!</v>
      </c>
      <c r="V88" t="e">
        <f t="shared" si="299"/>
        <v>#DIV/0!</v>
      </c>
      <c r="W88" s="1">
        <v>-1</v>
      </c>
      <c r="X88" s="1">
        <v>0.87</v>
      </c>
      <c r="Y88" s="1">
        <v>0.92</v>
      </c>
      <c r="Z88" s="1">
        <v>9.9069232940673828</v>
      </c>
      <c r="AA88">
        <f t="shared" si="300"/>
        <v>0.8749534616470338</v>
      </c>
      <c r="AB88">
        <f t="shared" si="301"/>
        <v>2.8275019128496164E-2</v>
      </c>
      <c r="AC88" t="e">
        <f t="shared" si="302"/>
        <v>#DIV/0!</v>
      </c>
      <c r="AD88" t="e">
        <f t="shared" si="303"/>
        <v>#DIV/0!</v>
      </c>
      <c r="AE88" t="e">
        <f t="shared" si="304"/>
        <v>#DIV/0!</v>
      </c>
      <c r="AF88" s="1">
        <v>0</v>
      </c>
      <c r="AG88" s="1">
        <v>0.5</v>
      </c>
      <c r="AH88" t="e">
        <f t="shared" si="305"/>
        <v>#DIV/0!</v>
      </c>
      <c r="AI88">
        <f t="shared" si="306"/>
        <v>4.7802071786203602</v>
      </c>
      <c r="AJ88">
        <f t="shared" si="307"/>
        <v>1.4832320347422239</v>
      </c>
      <c r="AK88">
        <f t="shared" si="308"/>
        <v>30.328372955322266</v>
      </c>
      <c r="AL88" s="1">
        <v>2</v>
      </c>
      <c r="AM88">
        <f t="shared" si="309"/>
        <v>4.644859790802002</v>
      </c>
      <c r="AN88" s="1">
        <v>1</v>
      </c>
      <c r="AO88">
        <f t="shared" si="310"/>
        <v>9.2897195816040039</v>
      </c>
      <c r="AP88" s="1">
        <v>28.631132125854492</v>
      </c>
      <c r="AQ88" s="1">
        <v>30.328372955322266</v>
      </c>
      <c r="AR88" s="1">
        <v>28.066486358642578</v>
      </c>
      <c r="AS88" s="1">
        <v>1299.91650390625</v>
      </c>
      <c r="AT88" s="1">
        <v>1268.5050048828125</v>
      </c>
      <c r="AU88" s="1">
        <v>25.770608901977539</v>
      </c>
      <c r="AV88" s="1">
        <v>28.863853454589844</v>
      </c>
      <c r="AW88" s="1">
        <v>64.824691772460938</v>
      </c>
      <c r="AX88" s="1">
        <v>72.605613708496094</v>
      </c>
      <c r="AY88" s="1">
        <v>300.15292358398438</v>
      </c>
      <c r="AZ88" s="1">
        <v>1700.8365478515625</v>
      </c>
      <c r="BA88" s="1">
        <v>207.5457763671875</v>
      </c>
      <c r="BB88" s="1">
        <v>99.024879455566406</v>
      </c>
      <c r="BC88" s="1">
        <v>4.6972980499267578</v>
      </c>
      <c r="BD88" s="1">
        <v>-4.9479659646749496E-2</v>
      </c>
      <c r="BE88" s="1">
        <v>1</v>
      </c>
      <c r="BF88" s="1">
        <v>-1.355140209197998</v>
      </c>
      <c r="BG88" s="1">
        <v>7.355140209197998</v>
      </c>
      <c r="BH88" s="1">
        <v>1</v>
      </c>
      <c r="BI88" s="1">
        <v>0</v>
      </c>
      <c r="BJ88" s="1">
        <v>0.15999999642372131</v>
      </c>
      <c r="BK88" s="1">
        <v>111115</v>
      </c>
      <c r="BL88">
        <f t="shared" si="311"/>
        <v>1.5007646179199217</v>
      </c>
      <c r="BM88">
        <f t="shared" si="312"/>
        <v>4.7802071786203605E-3</v>
      </c>
      <c r="BN88">
        <f t="shared" si="313"/>
        <v>303.47837295532224</v>
      </c>
      <c r="BO88">
        <f t="shared" si="314"/>
        <v>301.78113212585447</v>
      </c>
      <c r="BP88">
        <f t="shared" si="315"/>
        <v>272.1338415735845</v>
      </c>
      <c r="BQ88">
        <f t="shared" si="316"/>
        <v>0.16370487855498567</v>
      </c>
      <c r="BR88">
        <f t="shared" si="317"/>
        <v>4.3414716437061172</v>
      </c>
      <c r="BS88">
        <f t="shared" si="318"/>
        <v>43.842231039061097</v>
      </c>
      <c r="BT88">
        <f t="shared" si="319"/>
        <v>14.978377584471254</v>
      </c>
      <c r="BU88">
        <f t="shared" si="320"/>
        <v>29.479752540588379</v>
      </c>
      <c r="BV88">
        <f t="shared" si="321"/>
        <v>4.1347822386156059</v>
      </c>
      <c r="BW88">
        <f t="shared" si="322"/>
        <v>0.30753878910644422</v>
      </c>
      <c r="BX88">
        <f t="shared" si="323"/>
        <v>2.8582396089638933</v>
      </c>
      <c r="BY88">
        <f t="shared" si="324"/>
        <v>1.2765426296517126</v>
      </c>
      <c r="BZ88">
        <f t="shared" si="325"/>
        <v>0.19313083047404145</v>
      </c>
      <c r="CA88">
        <f t="shared" si="326"/>
        <v>101.7380646361831</v>
      </c>
      <c r="CB88">
        <f t="shared" si="327"/>
        <v>0.80992902777396525</v>
      </c>
      <c r="CC88">
        <f t="shared" si="328"/>
        <v>65.720588225062343</v>
      </c>
      <c r="CD88">
        <f t="shared" si="329"/>
        <v>1262.5355360013762</v>
      </c>
      <c r="CE88">
        <f t="shared" si="330"/>
        <v>2.1382690986184245E-2</v>
      </c>
      <c r="CF88">
        <f t="shared" si="331"/>
        <v>0</v>
      </c>
      <c r="CG88">
        <f t="shared" si="332"/>
        <v>1488.1528252385156</v>
      </c>
      <c r="CH88">
        <f t="shared" si="333"/>
        <v>0</v>
      </c>
      <c r="CI88" t="e">
        <f t="shared" si="334"/>
        <v>#DIV/0!</v>
      </c>
      <c r="CJ88" t="e">
        <f t="shared" si="335"/>
        <v>#DIV/0!</v>
      </c>
    </row>
    <row r="89" spans="1:88" x14ac:dyDescent="0.35">
      <c r="A89" t="s">
        <v>187</v>
      </c>
      <c r="B89" s="1">
        <v>87</v>
      </c>
      <c r="C89" s="1" t="s">
        <v>177</v>
      </c>
      <c r="D89" s="1" t="s">
        <v>90</v>
      </c>
      <c r="E89" s="1">
        <v>0</v>
      </c>
      <c r="F89" s="1" t="s">
        <v>91</v>
      </c>
      <c r="G89" s="1" t="s">
        <v>90</v>
      </c>
      <c r="H89" s="1">
        <v>21634.500018366612</v>
      </c>
      <c r="I89" s="1">
        <v>0</v>
      </c>
      <c r="J89">
        <f t="shared" si="294"/>
        <v>43.091611510912074</v>
      </c>
      <c r="K89">
        <f t="shared" si="295"/>
        <v>0.31766098764539757</v>
      </c>
      <c r="L89">
        <f t="shared" si="296"/>
        <v>1404.3058708099234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t="e">
        <f t="shared" si="297"/>
        <v>#DIV/0!</v>
      </c>
      <c r="U89" t="e">
        <f t="shared" si="298"/>
        <v>#DIV/0!</v>
      </c>
      <c r="V89" t="e">
        <f t="shared" si="299"/>
        <v>#DIV/0!</v>
      </c>
      <c r="W89" s="1">
        <v>-1</v>
      </c>
      <c r="X89" s="1">
        <v>0.87</v>
      </c>
      <c r="Y89" s="1">
        <v>0.92</v>
      </c>
      <c r="Z89" s="1">
        <v>9.9069232940673828</v>
      </c>
      <c r="AA89">
        <f t="shared" si="300"/>
        <v>0.8749534616470338</v>
      </c>
      <c r="AB89">
        <f t="shared" si="301"/>
        <v>2.9660509498420931E-2</v>
      </c>
      <c r="AC89" t="e">
        <f t="shared" si="302"/>
        <v>#DIV/0!</v>
      </c>
      <c r="AD89" t="e">
        <f t="shared" si="303"/>
        <v>#DIV/0!</v>
      </c>
      <c r="AE89" t="e">
        <f t="shared" si="304"/>
        <v>#DIV/0!</v>
      </c>
      <c r="AF89" s="1">
        <v>0</v>
      </c>
      <c r="AG89" s="1">
        <v>0.5</v>
      </c>
      <c r="AH89" t="e">
        <f t="shared" si="305"/>
        <v>#DIV/0!</v>
      </c>
      <c r="AI89">
        <f t="shared" si="306"/>
        <v>4.8243340057412318</v>
      </c>
      <c r="AJ89">
        <f t="shared" si="307"/>
        <v>1.4984474606248028</v>
      </c>
      <c r="AK89">
        <f t="shared" si="308"/>
        <v>30.416255950927734</v>
      </c>
      <c r="AL89" s="1">
        <v>2</v>
      </c>
      <c r="AM89">
        <f t="shared" si="309"/>
        <v>4.644859790802002</v>
      </c>
      <c r="AN89" s="1">
        <v>1</v>
      </c>
      <c r="AO89">
        <f t="shared" si="310"/>
        <v>9.2897195816040039</v>
      </c>
      <c r="AP89" s="1">
        <v>28.685783386230469</v>
      </c>
      <c r="AQ89" s="1">
        <v>30.416255950927734</v>
      </c>
      <c r="AR89" s="1">
        <v>28.072742462158203</v>
      </c>
      <c r="AS89" s="1">
        <v>1700.1746826171875</v>
      </c>
      <c r="AT89" s="1">
        <v>1666.1019287109375</v>
      </c>
      <c r="AU89" s="1">
        <v>25.811561584472656</v>
      </c>
      <c r="AV89" s="1">
        <v>28.933486938476563</v>
      </c>
      <c r="AW89" s="1">
        <v>64.716850280761719</v>
      </c>
      <c r="AX89" s="1">
        <v>72.543182373046875</v>
      </c>
      <c r="AY89" s="1">
        <v>300.11923217773438</v>
      </c>
      <c r="AZ89" s="1">
        <v>1698.9962158203125</v>
      </c>
      <c r="BA89" s="1">
        <v>291.18740844726563</v>
      </c>
      <c r="BB89" s="1">
        <v>99.017951965332031</v>
      </c>
      <c r="BC89" s="1">
        <v>4.3680500984191895</v>
      </c>
      <c r="BD89" s="1">
        <v>-4.0942177176475525E-2</v>
      </c>
      <c r="BE89" s="1">
        <v>1</v>
      </c>
      <c r="BF89" s="1">
        <v>-1.355140209197998</v>
      </c>
      <c r="BG89" s="1">
        <v>7.355140209197998</v>
      </c>
      <c r="BH89" s="1">
        <v>1</v>
      </c>
      <c r="BI89" s="1">
        <v>0</v>
      </c>
      <c r="BJ89" s="1">
        <v>0.15999999642372131</v>
      </c>
      <c r="BK89" s="1">
        <v>111115</v>
      </c>
      <c r="BL89">
        <f t="shared" si="311"/>
        <v>1.5005961608886718</v>
      </c>
      <c r="BM89">
        <f t="shared" si="312"/>
        <v>4.8243340057412317E-3</v>
      </c>
      <c r="BN89">
        <f t="shared" si="313"/>
        <v>303.56625595092771</v>
      </c>
      <c r="BO89">
        <f t="shared" si="314"/>
        <v>301.83578338623045</v>
      </c>
      <c r="BP89">
        <f t="shared" si="315"/>
        <v>271.83938845516604</v>
      </c>
      <c r="BQ89">
        <f t="shared" si="316"/>
        <v>0.15312405008831093</v>
      </c>
      <c r="BR89">
        <f t="shared" si="317"/>
        <v>4.3633820804884369</v>
      </c>
      <c r="BS89">
        <f t="shared" si="318"/>
        <v>44.066575745942878</v>
      </c>
      <c r="BT89">
        <f t="shared" si="319"/>
        <v>15.133088807466315</v>
      </c>
      <c r="BU89">
        <f t="shared" si="320"/>
        <v>29.551019668579102</v>
      </c>
      <c r="BV89">
        <f t="shared" si="321"/>
        <v>4.1518037195899371</v>
      </c>
      <c r="BW89">
        <f t="shared" si="322"/>
        <v>0.30715776022097036</v>
      </c>
      <c r="BX89">
        <f t="shared" si="323"/>
        <v>2.8649346198636341</v>
      </c>
      <c r="BY89">
        <f t="shared" si="324"/>
        <v>1.286869099726303</v>
      </c>
      <c r="BZ89">
        <f t="shared" si="325"/>
        <v>0.19289040597153015</v>
      </c>
      <c r="CA89">
        <f t="shared" si="326"/>
        <v>139.05149126049076</v>
      </c>
      <c r="CB89">
        <f t="shared" si="327"/>
        <v>0.84286912259709967</v>
      </c>
      <c r="CC89">
        <f t="shared" si="328"/>
        <v>65.536119026764908</v>
      </c>
      <c r="CD89">
        <f t="shared" si="329"/>
        <v>1659.8397724608253</v>
      </c>
      <c r="CE89">
        <f t="shared" si="330"/>
        <v>1.7014033691019403E-2</v>
      </c>
      <c r="CF89">
        <f t="shared" si="331"/>
        <v>0</v>
      </c>
      <c r="CG89">
        <f t="shared" si="332"/>
        <v>1486.5426203571933</v>
      </c>
      <c r="CH89">
        <f t="shared" si="333"/>
        <v>0</v>
      </c>
      <c r="CI89" t="e">
        <f t="shared" si="334"/>
        <v>#DIV/0!</v>
      </c>
      <c r="CJ89" t="e">
        <f t="shared" si="335"/>
        <v>#DIV/0!</v>
      </c>
    </row>
    <row r="90" spans="1:88" x14ac:dyDescent="0.35">
      <c r="A90" t="s">
        <v>187</v>
      </c>
      <c r="B90" s="1">
        <v>88</v>
      </c>
      <c r="C90" s="1" t="s">
        <v>178</v>
      </c>
      <c r="D90" s="1" t="s">
        <v>90</v>
      </c>
      <c r="E90" s="1">
        <v>0</v>
      </c>
      <c r="F90" s="1" t="s">
        <v>91</v>
      </c>
      <c r="G90" s="1" t="s">
        <v>90</v>
      </c>
      <c r="H90" s="1">
        <v>21782.500018366612</v>
      </c>
      <c r="I90" s="1">
        <v>0</v>
      </c>
      <c r="J90">
        <f t="shared" si="294"/>
        <v>44.474289827123499</v>
      </c>
      <c r="K90">
        <f t="shared" si="295"/>
        <v>0.31836024787204575</v>
      </c>
      <c r="L90">
        <f t="shared" si="296"/>
        <v>1686.5511964466325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t="e">
        <f t="shared" si="297"/>
        <v>#DIV/0!</v>
      </c>
      <c r="U90" t="e">
        <f t="shared" si="298"/>
        <v>#DIV/0!</v>
      </c>
      <c r="V90" t="e">
        <f t="shared" si="299"/>
        <v>#DIV/0!</v>
      </c>
      <c r="W90" s="1">
        <v>-1</v>
      </c>
      <c r="X90" s="1">
        <v>0.87</v>
      </c>
      <c r="Y90" s="1">
        <v>0.92</v>
      </c>
      <c r="Z90" s="1">
        <v>9.9069232940673828</v>
      </c>
      <c r="AA90">
        <f t="shared" si="300"/>
        <v>0.8749534616470338</v>
      </c>
      <c r="AB90">
        <f t="shared" si="301"/>
        <v>3.0555272695072262E-2</v>
      </c>
      <c r="AC90" t="e">
        <f t="shared" si="302"/>
        <v>#DIV/0!</v>
      </c>
      <c r="AD90" t="e">
        <f t="shared" si="303"/>
        <v>#DIV/0!</v>
      </c>
      <c r="AE90" t="e">
        <f t="shared" si="304"/>
        <v>#DIV/0!</v>
      </c>
      <c r="AF90" s="1">
        <v>0</v>
      </c>
      <c r="AG90" s="1">
        <v>0.5</v>
      </c>
      <c r="AH90" t="e">
        <f t="shared" si="305"/>
        <v>#DIV/0!</v>
      </c>
      <c r="AI90">
        <f t="shared" si="306"/>
        <v>4.9812230215410862</v>
      </c>
      <c r="AJ90">
        <f t="shared" si="307"/>
        <v>1.5431297684613292</v>
      </c>
      <c r="AK90">
        <f t="shared" si="308"/>
        <v>30.665285110473633</v>
      </c>
      <c r="AL90" s="1">
        <v>2</v>
      </c>
      <c r="AM90">
        <f t="shared" si="309"/>
        <v>4.644859790802002</v>
      </c>
      <c r="AN90" s="1">
        <v>1</v>
      </c>
      <c r="AO90">
        <f t="shared" si="310"/>
        <v>9.2897195816040039</v>
      </c>
      <c r="AP90" s="1">
        <v>28.741273880004883</v>
      </c>
      <c r="AQ90" s="1">
        <v>30.665285110473633</v>
      </c>
      <c r="AR90" s="1">
        <v>28.059188842773438</v>
      </c>
      <c r="AS90" s="1">
        <v>1999.8134765625</v>
      </c>
      <c r="AT90" s="1">
        <v>1963.657958984375</v>
      </c>
      <c r="AU90" s="1">
        <v>25.893756866455078</v>
      </c>
      <c r="AV90" s="1">
        <v>29.116548538208008</v>
      </c>
      <c r="AW90" s="1">
        <v>64.7098388671875</v>
      </c>
      <c r="AX90" s="1">
        <v>72.764976501464844</v>
      </c>
      <c r="AY90" s="1">
        <v>300.12408447265625</v>
      </c>
      <c r="AZ90" s="1">
        <v>1700.9627685546875</v>
      </c>
      <c r="BA90" s="1">
        <v>190.61624145507813</v>
      </c>
      <c r="BB90" s="1">
        <v>99.011146545410156</v>
      </c>
      <c r="BC90" s="1">
        <v>3.9766621589660645</v>
      </c>
      <c r="BD90" s="1">
        <v>-2.9678329825401306E-2</v>
      </c>
      <c r="BE90" s="1">
        <v>1</v>
      </c>
      <c r="BF90" s="1">
        <v>-1.355140209197998</v>
      </c>
      <c r="BG90" s="1">
        <v>7.355140209197998</v>
      </c>
      <c r="BH90" s="1">
        <v>1</v>
      </c>
      <c r="BI90" s="1">
        <v>0</v>
      </c>
      <c r="BJ90" s="1">
        <v>0.15999999642372131</v>
      </c>
      <c r="BK90" s="1">
        <v>111115</v>
      </c>
      <c r="BL90">
        <f t="shared" si="311"/>
        <v>1.5006204223632811</v>
      </c>
      <c r="BM90">
        <f t="shared" si="312"/>
        <v>4.9812230215410865E-3</v>
      </c>
      <c r="BN90">
        <f t="shared" si="313"/>
        <v>303.81528511047361</v>
      </c>
      <c r="BO90">
        <f t="shared" si="314"/>
        <v>301.89127388000486</v>
      </c>
      <c r="BP90">
        <f t="shared" si="315"/>
        <v>272.1540368856331</v>
      </c>
      <c r="BQ90">
        <f t="shared" si="316"/>
        <v>0.11741604113560575</v>
      </c>
      <c r="BR90">
        <f t="shared" si="317"/>
        <v>4.4259926226743902</v>
      </c>
      <c r="BS90">
        <f t="shared" si="318"/>
        <v>44.701963133458584</v>
      </c>
      <c r="BT90">
        <f t="shared" si="319"/>
        <v>15.585414595250576</v>
      </c>
      <c r="BU90">
        <f t="shared" si="320"/>
        <v>29.703279495239258</v>
      </c>
      <c r="BV90">
        <f t="shared" si="321"/>
        <v>4.1883743233492483</v>
      </c>
      <c r="BW90">
        <f t="shared" si="322"/>
        <v>0.30781149627714177</v>
      </c>
      <c r="BX90">
        <f t="shared" si="323"/>
        <v>2.882862854213061</v>
      </c>
      <c r="BY90">
        <f t="shared" si="324"/>
        <v>1.3055114691361873</v>
      </c>
      <c r="BZ90">
        <f t="shared" si="325"/>
        <v>0.19330290706660133</v>
      </c>
      <c r="CA90">
        <f t="shared" si="326"/>
        <v>166.98736766771438</v>
      </c>
      <c r="CB90">
        <f t="shared" si="327"/>
        <v>0.85888236733393986</v>
      </c>
      <c r="CC90">
        <f t="shared" si="328"/>
        <v>64.998185697759837</v>
      </c>
      <c r="CD90">
        <f t="shared" si="329"/>
        <v>1957.1948692496201</v>
      </c>
      <c r="CE90">
        <f t="shared" si="330"/>
        <v>1.4769853499910637E-2</v>
      </c>
      <c r="CF90">
        <f t="shared" si="331"/>
        <v>0</v>
      </c>
      <c r="CG90">
        <f t="shared" si="332"/>
        <v>1488.2632624796463</v>
      </c>
      <c r="CH90">
        <f t="shared" si="333"/>
        <v>0</v>
      </c>
      <c r="CI90" t="e">
        <f t="shared" si="334"/>
        <v>#DIV/0!</v>
      </c>
      <c r="CJ90" t="e">
        <f t="shared" si="335"/>
        <v>#DIV/0!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16-06-30-hubern_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Riley</dc:creator>
  <cp:lastModifiedBy>PengFu</cp:lastModifiedBy>
  <dcterms:created xsi:type="dcterms:W3CDTF">2016-07-06T20:28:44Z</dcterms:created>
  <dcterms:modified xsi:type="dcterms:W3CDTF">2022-10-21T19:08:19Z</dcterms:modified>
</cp:coreProperties>
</file>