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A82F1ED3-EBFC-4386-8966-C52D64E65B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6-07-19-ains1-kat-tobacco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W2" i="1"/>
  <c r="CG2" i="1" s="1"/>
  <c r="Y2" i="1"/>
  <c r="Z2" i="1"/>
  <c r="AA2" i="1"/>
  <c r="AI2" i="1"/>
  <c r="AK2" i="1" s="1"/>
  <c r="BL2" i="1"/>
  <c r="BN2" i="1"/>
  <c r="BO2" i="1"/>
  <c r="BP2" i="1"/>
  <c r="BU2" i="1"/>
  <c r="BV2" i="1" s="1"/>
  <c r="BX2" i="1"/>
  <c r="CF2" i="1"/>
  <c r="P2" i="1" s="1"/>
  <c r="CH2" i="1"/>
  <c r="Q2" i="1" s="1"/>
  <c r="CI2" i="1"/>
  <c r="CJ2" i="1"/>
  <c r="R3" i="1"/>
  <c r="W3" i="1"/>
  <c r="CG3" i="1" s="1"/>
  <c r="Y3" i="1"/>
  <c r="Z3" i="1"/>
  <c r="AA3" i="1"/>
  <c r="AI3" i="1"/>
  <c r="AK3" i="1" s="1"/>
  <c r="BL3" i="1"/>
  <c r="BN3" i="1"/>
  <c r="BO3" i="1"/>
  <c r="BP3" i="1"/>
  <c r="BU3" i="1"/>
  <c r="BV3" i="1" s="1"/>
  <c r="BX3" i="1"/>
  <c r="CF3" i="1"/>
  <c r="P3" i="1" s="1"/>
  <c r="CH3" i="1"/>
  <c r="Q3" i="1" s="1"/>
  <c r="CI3" i="1"/>
  <c r="CJ3" i="1"/>
  <c r="R4" i="1"/>
  <c r="W4" i="1"/>
  <c r="CG4" i="1" s="1"/>
  <c r="Y4" i="1"/>
  <c r="Z4" i="1"/>
  <c r="AA4" i="1"/>
  <c r="AI4" i="1"/>
  <c r="AK4" i="1" s="1"/>
  <c r="BL4" i="1"/>
  <c r="BM4" i="1" s="1"/>
  <c r="AE4" i="1" s="1"/>
  <c r="BN4" i="1"/>
  <c r="BO4" i="1"/>
  <c r="BP4" i="1"/>
  <c r="BU4" i="1"/>
  <c r="BV4" i="1" s="1"/>
  <c r="BX4" i="1"/>
  <c r="CF4" i="1"/>
  <c r="P4" i="1" s="1"/>
  <c r="CH4" i="1"/>
  <c r="Q4" i="1" s="1"/>
  <c r="CI4" i="1"/>
  <c r="CJ4" i="1"/>
  <c r="R5" i="1"/>
  <c r="W5" i="1"/>
  <c r="CG5" i="1" s="1"/>
  <c r="Y5" i="1"/>
  <c r="Z5" i="1"/>
  <c r="AA5" i="1"/>
  <c r="AI5" i="1"/>
  <c r="AK5" i="1" s="1"/>
  <c r="BL5" i="1"/>
  <c r="F5" i="1" s="1"/>
  <c r="BN5" i="1"/>
  <c r="BO5" i="1"/>
  <c r="BP5" i="1"/>
  <c r="BU5" i="1"/>
  <c r="BV5" i="1" s="1"/>
  <c r="BX5" i="1"/>
  <c r="CF5" i="1"/>
  <c r="P5" i="1" s="1"/>
  <c r="CH5" i="1"/>
  <c r="Q5" i="1" s="1"/>
  <c r="CI5" i="1"/>
  <c r="CJ5" i="1"/>
  <c r="R6" i="1"/>
  <c r="W6" i="1"/>
  <c r="CG6" i="1" s="1"/>
  <c r="Y6" i="1"/>
  <c r="Z6" i="1"/>
  <c r="AA6" i="1"/>
  <c r="AI6" i="1"/>
  <c r="AK6" i="1" s="1"/>
  <c r="BL6" i="1"/>
  <c r="BM6" i="1" s="1"/>
  <c r="AE6" i="1" s="1"/>
  <c r="BN6" i="1"/>
  <c r="BO6" i="1"/>
  <c r="BP6" i="1"/>
  <c r="BU6" i="1"/>
  <c r="BV6" i="1" s="1"/>
  <c r="BX6" i="1"/>
  <c r="CF6" i="1"/>
  <c r="P6" i="1" s="1"/>
  <c r="CH6" i="1"/>
  <c r="Q6" i="1" s="1"/>
  <c r="CI6" i="1"/>
  <c r="CJ6" i="1"/>
  <c r="R7" i="1"/>
  <c r="W7" i="1"/>
  <c r="CG7" i="1" s="1"/>
  <c r="Y7" i="1"/>
  <c r="Z7" i="1"/>
  <c r="AA7" i="1"/>
  <c r="AI7" i="1"/>
  <c r="AK7" i="1" s="1"/>
  <c r="BL7" i="1"/>
  <c r="F7" i="1" s="1"/>
  <c r="BN7" i="1"/>
  <c r="BO7" i="1"/>
  <c r="BP7" i="1"/>
  <c r="BU7" i="1"/>
  <c r="BV7" i="1" s="1"/>
  <c r="BX7" i="1"/>
  <c r="CF7" i="1"/>
  <c r="P7" i="1" s="1"/>
  <c r="CH7" i="1"/>
  <c r="Q7" i="1" s="1"/>
  <c r="CI7" i="1"/>
  <c r="CJ7" i="1"/>
  <c r="R8" i="1"/>
  <c r="W8" i="1"/>
  <c r="CG8" i="1" s="1"/>
  <c r="Y8" i="1"/>
  <c r="Z8" i="1"/>
  <c r="AA8" i="1"/>
  <c r="AI8" i="1"/>
  <c r="AK8" i="1" s="1"/>
  <c r="BL8" i="1"/>
  <c r="BM8" i="1" s="1"/>
  <c r="AE8" i="1" s="1"/>
  <c r="BN8" i="1"/>
  <c r="BO8" i="1"/>
  <c r="BP8" i="1"/>
  <c r="BU8" i="1"/>
  <c r="BV8" i="1" s="1"/>
  <c r="BX8" i="1"/>
  <c r="CF8" i="1"/>
  <c r="P8" i="1" s="1"/>
  <c r="CH8" i="1"/>
  <c r="Q8" i="1" s="1"/>
  <c r="CI8" i="1"/>
  <c r="CJ8" i="1"/>
  <c r="R9" i="1"/>
  <c r="W9" i="1"/>
  <c r="CG9" i="1" s="1"/>
  <c r="Y9" i="1"/>
  <c r="Z9" i="1"/>
  <c r="AA9" i="1"/>
  <c r="AI9" i="1"/>
  <c r="AK9" i="1" s="1"/>
  <c r="BL9" i="1"/>
  <c r="F9" i="1" s="1"/>
  <c r="BN9" i="1"/>
  <c r="BO9" i="1"/>
  <c r="BP9" i="1"/>
  <c r="BU9" i="1"/>
  <c r="BV9" i="1" s="1"/>
  <c r="BX9" i="1"/>
  <c r="CF9" i="1"/>
  <c r="P9" i="1" s="1"/>
  <c r="CH9" i="1"/>
  <c r="Q9" i="1" s="1"/>
  <c r="CI9" i="1"/>
  <c r="CJ9" i="1"/>
  <c r="R10" i="1"/>
  <c r="W10" i="1"/>
  <c r="CG10" i="1" s="1"/>
  <c r="Y10" i="1"/>
  <c r="Z10" i="1"/>
  <c r="AA10" i="1"/>
  <c r="AI10" i="1"/>
  <c r="AK10" i="1" s="1"/>
  <c r="BL10" i="1"/>
  <c r="BM10" i="1" s="1"/>
  <c r="BN10" i="1"/>
  <c r="BO10" i="1"/>
  <c r="BP10" i="1"/>
  <c r="BU10" i="1"/>
  <c r="BV10" i="1" s="1"/>
  <c r="BX10" i="1"/>
  <c r="CF10" i="1"/>
  <c r="P10" i="1" s="1"/>
  <c r="CH10" i="1"/>
  <c r="Q10" i="1" s="1"/>
  <c r="CI10" i="1"/>
  <c r="CJ10" i="1"/>
  <c r="R11" i="1"/>
  <c r="W11" i="1"/>
  <c r="CG11" i="1" s="1"/>
  <c r="Y11" i="1"/>
  <c r="Z11" i="1"/>
  <c r="AA11" i="1"/>
  <c r="AI11" i="1"/>
  <c r="AK11" i="1" s="1"/>
  <c r="BL11" i="1"/>
  <c r="BN11" i="1"/>
  <c r="BO11" i="1"/>
  <c r="BP11" i="1"/>
  <c r="BU11" i="1"/>
  <c r="BV11" i="1" s="1"/>
  <c r="BX11" i="1"/>
  <c r="CF11" i="1"/>
  <c r="P11" i="1" s="1"/>
  <c r="CH11" i="1"/>
  <c r="Q11" i="1" s="1"/>
  <c r="CI11" i="1"/>
  <c r="CJ11" i="1"/>
  <c r="R12" i="1"/>
  <c r="W12" i="1"/>
  <c r="CG12" i="1" s="1"/>
  <c r="Y12" i="1"/>
  <c r="Z12" i="1"/>
  <c r="AA12" i="1"/>
  <c r="AI12" i="1"/>
  <c r="AK12" i="1" s="1"/>
  <c r="BL12" i="1"/>
  <c r="BM12" i="1" s="1"/>
  <c r="AE12" i="1" s="1"/>
  <c r="BN12" i="1"/>
  <c r="BO12" i="1"/>
  <c r="BP12" i="1"/>
  <c r="BU12" i="1"/>
  <c r="BV12" i="1" s="1"/>
  <c r="BX12" i="1"/>
  <c r="CF12" i="1"/>
  <c r="P12" i="1" s="1"/>
  <c r="CH12" i="1"/>
  <c r="Q12" i="1" s="1"/>
  <c r="CI12" i="1"/>
  <c r="CJ12" i="1"/>
  <c r="R13" i="1"/>
  <c r="W13" i="1"/>
  <c r="CG13" i="1" s="1"/>
  <c r="Y13" i="1"/>
  <c r="Z13" i="1"/>
  <c r="AA13" i="1"/>
  <c r="AI13" i="1"/>
  <c r="AK13" i="1" s="1"/>
  <c r="BL13" i="1"/>
  <c r="F13" i="1" s="1"/>
  <c r="BN13" i="1"/>
  <c r="BO13" i="1"/>
  <c r="BP13" i="1"/>
  <c r="BU13" i="1"/>
  <c r="BV13" i="1" s="1"/>
  <c r="BX13" i="1"/>
  <c r="CF13" i="1"/>
  <c r="P13" i="1" s="1"/>
  <c r="CH13" i="1"/>
  <c r="Q13" i="1" s="1"/>
  <c r="CI13" i="1"/>
  <c r="CJ13" i="1"/>
  <c r="R14" i="1"/>
  <c r="W14" i="1"/>
  <c r="CG14" i="1" s="1"/>
  <c r="Y14" i="1"/>
  <c r="Z14" i="1"/>
  <c r="AA14" i="1"/>
  <c r="AI14" i="1"/>
  <c r="AK14" i="1" s="1"/>
  <c r="BL14" i="1"/>
  <c r="F14" i="1" s="1"/>
  <c r="BN14" i="1"/>
  <c r="BO14" i="1"/>
  <c r="BP14" i="1"/>
  <c r="BU14" i="1"/>
  <c r="BV14" i="1" s="1"/>
  <c r="BX14" i="1"/>
  <c r="CF14" i="1"/>
  <c r="P14" i="1" s="1"/>
  <c r="CH14" i="1"/>
  <c r="Q14" i="1" s="1"/>
  <c r="CI14" i="1"/>
  <c r="CJ14" i="1"/>
  <c r="R15" i="1"/>
  <c r="W15" i="1"/>
  <c r="CG15" i="1" s="1"/>
  <c r="Y15" i="1"/>
  <c r="Z15" i="1"/>
  <c r="AA15" i="1"/>
  <c r="AI15" i="1"/>
  <c r="AK15" i="1" s="1"/>
  <c r="BL15" i="1"/>
  <c r="F15" i="1" s="1"/>
  <c r="BN15" i="1"/>
  <c r="BO15" i="1"/>
  <c r="BP15" i="1"/>
  <c r="BU15" i="1"/>
  <c r="BV15" i="1" s="1"/>
  <c r="BX15" i="1"/>
  <c r="CF15" i="1"/>
  <c r="P15" i="1" s="1"/>
  <c r="CH15" i="1"/>
  <c r="Q15" i="1" s="1"/>
  <c r="CI15" i="1"/>
  <c r="CJ15" i="1"/>
  <c r="R16" i="1"/>
  <c r="W16" i="1"/>
  <c r="CG16" i="1" s="1"/>
  <c r="Y16" i="1"/>
  <c r="Z16" i="1"/>
  <c r="AA16" i="1"/>
  <c r="AI16" i="1"/>
  <c r="AK16" i="1" s="1"/>
  <c r="BL16" i="1"/>
  <c r="BM16" i="1" s="1"/>
  <c r="AE16" i="1" s="1"/>
  <c r="BN16" i="1"/>
  <c r="BO16" i="1"/>
  <c r="BP16" i="1"/>
  <c r="BU16" i="1"/>
  <c r="BV16" i="1" s="1"/>
  <c r="BX16" i="1"/>
  <c r="CF16" i="1"/>
  <c r="P16" i="1" s="1"/>
  <c r="CH16" i="1"/>
  <c r="Q16" i="1" s="1"/>
  <c r="CI16" i="1"/>
  <c r="CJ16" i="1"/>
  <c r="R17" i="1"/>
  <c r="W17" i="1"/>
  <c r="CG17" i="1" s="1"/>
  <c r="Y17" i="1"/>
  <c r="Z17" i="1"/>
  <c r="AA17" i="1"/>
  <c r="AI17" i="1"/>
  <c r="AK17" i="1" s="1"/>
  <c r="BL17" i="1"/>
  <c r="BN17" i="1"/>
  <c r="BO17" i="1"/>
  <c r="BP17" i="1"/>
  <c r="BU17" i="1"/>
  <c r="BV17" i="1" s="1"/>
  <c r="BX17" i="1"/>
  <c r="CF17" i="1"/>
  <c r="P17" i="1" s="1"/>
  <c r="CH17" i="1"/>
  <c r="Q17" i="1" s="1"/>
  <c r="CI17" i="1"/>
  <c r="CJ17" i="1"/>
  <c r="R18" i="1"/>
  <c r="W18" i="1"/>
  <c r="CG18" i="1" s="1"/>
  <c r="Y18" i="1"/>
  <c r="Z18" i="1"/>
  <c r="AA18" i="1"/>
  <c r="AI18" i="1"/>
  <c r="AK18" i="1" s="1"/>
  <c r="BL18" i="1"/>
  <c r="F18" i="1" s="1"/>
  <c r="BN18" i="1"/>
  <c r="BO18" i="1"/>
  <c r="BP18" i="1"/>
  <c r="BU18" i="1"/>
  <c r="BV18" i="1" s="1"/>
  <c r="BX18" i="1"/>
  <c r="CF18" i="1"/>
  <c r="P18" i="1" s="1"/>
  <c r="CH18" i="1"/>
  <c r="Q18" i="1" s="1"/>
  <c r="CI18" i="1"/>
  <c r="CJ18" i="1"/>
  <c r="R19" i="1"/>
  <c r="W19" i="1"/>
  <c r="CG19" i="1" s="1"/>
  <c r="Y19" i="1"/>
  <c r="Z19" i="1"/>
  <c r="AA19" i="1"/>
  <c r="AI19" i="1"/>
  <c r="AK19" i="1" s="1"/>
  <c r="BL19" i="1"/>
  <c r="BM19" i="1" s="1"/>
  <c r="BN19" i="1"/>
  <c r="BO19" i="1"/>
  <c r="BP19" i="1"/>
  <c r="BU19" i="1"/>
  <c r="BV19" i="1" s="1"/>
  <c r="BX19" i="1"/>
  <c r="CF19" i="1"/>
  <c r="P19" i="1" s="1"/>
  <c r="CH19" i="1"/>
  <c r="Q19" i="1" s="1"/>
  <c r="CI19" i="1"/>
  <c r="CJ19" i="1"/>
  <c r="R20" i="1"/>
  <c r="W20" i="1"/>
  <c r="CG20" i="1" s="1"/>
  <c r="Y20" i="1"/>
  <c r="Z20" i="1"/>
  <c r="AA20" i="1"/>
  <c r="AI20" i="1"/>
  <c r="AK20" i="1" s="1"/>
  <c r="BL20" i="1"/>
  <c r="F20" i="1" s="1"/>
  <c r="BN20" i="1"/>
  <c r="BO20" i="1"/>
  <c r="BP20" i="1"/>
  <c r="BU20" i="1"/>
  <c r="BV20" i="1" s="1"/>
  <c r="BX20" i="1"/>
  <c r="CF20" i="1"/>
  <c r="P20" i="1" s="1"/>
  <c r="CH20" i="1"/>
  <c r="Q20" i="1" s="1"/>
  <c r="CI20" i="1"/>
  <c r="CJ20" i="1"/>
  <c r="R21" i="1"/>
  <c r="W21" i="1"/>
  <c r="CG21" i="1" s="1"/>
  <c r="Y21" i="1"/>
  <c r="Z21" i="1"/>
  <c r="AA21" i="1"/>
  <c r="AI21" i="1"/>
  <c r="AK21" i="1" s="1"/>
  <c r="BL21" i="1"/>
  <c r="BM21" i="1" s="1"/>
  <c r="BN21" i="1"/>
  <c r="BO21" i="1"/>
  <c r="BP21" i="1"/>
  <c r="BU21" i="1"/>
  <c r="BV21" i="1" s="1"/>
  <c r="BX21" i="1"/>
  <c r="CF21" i="1"/>
  <c r="P21" i="1" s="1"/>
  <c r="CH21" i="1"/>
  <c r="Q21" i="1" s="1"/>
  <c r="CI21" i="1"/>
  <c r="CJ21" i="1"/>
  <c r="R22" i="1"/>
  <c r="W22" i="1"/>
  <c r="CG22" i="1" s="1"/>
  <c r="Y22" i="1"/>
  <c r="Z22" i="1"/>
  <c r="AA22" i="1"/>
  <c r="AI22" i="1"/>
  <c r="AK22" i="1" s="1"/>
  <c r="BL22" i="1"/>
  <c r="BN22" i="1"/>
  <c r="BO22" i="1"/>
  <c r="BP22" i="1"/>
  <c r="BU22" i="1"/>
  <c r="BV22" i="1" s="1"/>
  <c r="BX22" i="1"/>
  <c r="CF22" i="1"/>
  <c r="P22" i="1" s="1"/>
  <c r="CH22" i="1"/>
  <c r="Q22" i="1" s="1"/>
  <c r="CI22" i="1"/>
  <c r="CJ22" i="1"/>
  <c r="R23" i="1"/>
  <c r="W23" i="1"/>
  <c r="CG23" i="1" s="1"/>
  <c r="Y23" i="1"/>
  <c r="Z23" i="1"/>
  <c r="AA23" i="1"/>
  <c r="AI23" i="1"/>
  <c r="AK23" i="1" s="1"/>
  <c r="BL23" i="1"/>
  <c r="BN23" i="1"/>
  <c r="BO23" i="1"/>
  <c r="BP23" i="1"/>
  <c r="BU23" i="1"/>
  <c r="BV23" i="1" s="1"/>
  <c r="BX23" i="1"/>
  <c r="CF23" i="1"/>
  <c r="P23" i="1" s="1"/>
  <c r="CH23" i="1"/>
  <c r="Q23" i="1" s="1"/>
  <c r="CI23" i="1"/>
  <c r="CJ23" i="1"/>
  <c r="R24" i="1"/>
  <c r="W24" i="1"/>
  <c r="CG24" i="1" s="1"/>
  <c r="Y24" i="1"/>
  <c r="Z24" i="1"/>
  <c r="AA24" i="1"/>
  <c r="AI24" i="1"/>
  <c r="AK24" i="1" s="1"/>
  <c r="BL24" i="1"/>
  <c r="F24" i="1" s="1"/>
  <c r="BN24" i="1"/>
  <c r="BO24" i="1"/>
  <c r="BP24" i="1"/>
  <c r="BU24" i="1"/>
  <c r="BV24" i="1" s="1"/>
  <c r="BX24" i="1"/>
  <c r="CF24" i="1"/>
  <c r="P24" i="1" s="1"/>
  <c r="CH24" i="1"/>
  <c r="Q24" i="1" s="1"/>
  <c r="CI24" i="1"/>
  <c r="CJ24" i="1"/>
  <c r="R25" i="1"/>
  <c r="W25" i="1"/>
  <c r="CG25" i="1" s="1"/>
  <c r="Y25" i="1"/>
  <c r="Z25" i="1"/>
  <c r="AA25" i="1"/>
  <c r="AI25" i="1"/>
  <c r="AK25" i="1" s="1"/>
  <c r="BL25" i="1"/>
  <c r="BN25" i="1"/>
  <c r="BO25" i="1"/>
  <c r="BP25" i="1"/>
  <c r="BU25" i="1"/>
  <c r="BV25" i="1" s="1"/>
  <c r="BX25" i="1"/>
  <c r="CF25" i="1"/>
  <c r="P25" i="1" s="1"/>
  <c r="CH25" i="1"/>
  <c r="Q25" i="1" s="1"/>
  <c r="CI25" i="1"/>
  <c r="CJ25" i="1"/>
  <c r="R26" i="1"/>
  <c r="W26" i="1"/>
  <c r="CG26" i="1" s="1"/>
  <c r="Y26" i="1"/>
  <c r="Z26" i="1"/>
  <c r="AA26" i="1"/>
  <c r="AI26" i="1"/>
  <c r="AK26" i="1" s="1"/>
  <c r="BL26" i="1"/>
  <c r="F26" i="1" s="1"/>
  <c r="BN26" i="1"/>
  <c r="BO26" i="1"/>
  <c r="BP26" i="1"/>
  <c r="BU26" i="1"/>
  <c r="BV26" i="1" s="1"/>
  <c r="BX26" i="1"/>
  <c r="CF26" i="1"/>
  <c r="P26" i="1" s="1"/>
  <c r="CH26" i="1"/>
  <c r="Q26" i="1" s="1"/>
  <c r="CI26" i="1"/>
  <c r="CJ26" i="1"/>
  <c r="R27" i="1"/>
  <c r="W27" i="1"/>
  <c r="CG27" i="1" s="1"/>
  <c r="Y27" i="1"/>
  <c r="Z27" i="1"/>
  <c r="AA27" i="1"/>
  <c r="AI27" i="1"/>
  <c r="AK27" i="1" s="1"/>
  <c r="BL27" i="1"/>
  <c r="BM27" i="1" s="1"/>
  <c r="BN27" i="1"/>
  <c r="BO27" i="1"/>
  <c r="BP27" i="1"/>
  <c r="BU27" i="1"/>
  <c r="BV27" i="1" s="1"/>
  <c r="BX27" i="1"/>
  <c r="CF27" i="1"/>
  <c r="P27" i="1" s="1"/>
  <c r="CH27" i="1"/>
  <c r="Q27" i="1" s="1"/>
  <c r="CI27" i="1"/>
  <c r="CJ27" i="1"/>
  <c r="R28" i="1"/>
  <c r="W28" i="1"/>
  <c r="CG28" i="1" s="1"/>
  <c r="Y28" i="1"/>
  <c r="Z28" i="1"/>
  <c r="AA28" i="1"/>
  <c r="AI28" i="1"/>
  <c r="AK28" i="1" s="1"/>
  <c r="BL28" i="1"/>
  <c r="BN28" i="1"/>
  <c r="BO28" i="1"/>
  <c r="BP28" i="1"/>
  <c r="BU28" i="1"/>
  <c r="BV28" i="1" s="1"/>
  <c r="BX28" i="1"/>
  <c r="CF28" i="1"/>
  <c r="P28" i="1" s="1"/>
  <c r="CH28" i="1"/>
  <c r="Q28" i="1" s="1"/>
  <c r="CI28" i="1"/>
  <c r="CJ28" i="1"/>
  <c r="R29" i="1"/>
  <c r="W29" i="1"/>
  <c r="CG29" i="1" s="1"/>
  <c r="Y29" i="1"/>
  <c r="Z29" i="1"/>
  <c r="AA29" i="1"/>
  <c r="AI29" i="1"/>
  <c r="AK29" i="1" s="1"/>
  <c r="BL29" i="1"/>
  <c r="BN29" i="1"/>
  <c r="BO29" i="1"/>
  <c r="BP29" i="1"/>
  <c r="BU29" i="1"/>
  <c r="BV29" i="1" s="1"/>
  <c r="BX29" i="1"/>
  <c r="CF29" i="1"/>
  <c r="P29" i="1" s="1"/>
  <c r="CH29" i="1"/>
  <c r="Q29" i="1" s="1"/>
  <c r="CI29" i="1"/>
  <c r="CJ29" i="1"/>
  <c r="R30" i="1"/>
  <c r="W30" i="1"/>
  <c r="CG30" i="1" s="1"/>
  <c r="Y30" i="1"/>
  <c r="Z30" i="1"/>
  <c r="AA30" i="1"/>
  <c r="AI30" i="1"/>
  <c r="AK30" i="1" s="1"/>
  <c r="BL30" i="1"/>
  <c r="BN30" i="1"/>
  <c r="BO30" i="1"/>
  <c r="BP30" i="1"/>
  <c r="BU30" i="1"/>
  <c r="BV30" i="1" s="1"/>
  <c r="BX30" i="1"/>
  <c r="CF30" i="1"/>
  <c r="P30" i="1" s="1"/>
  <c r="CH30" i="1"/>
  <c r="Q30" i="1" s="1"/>
  <c r="CI30" i="1"/>
  <c r="CJ30" i="1"/>
  <c r="R31" i="1"/>
  <c r="W31" i="1"/>
  <c r="CG31" i="1" s="1"/>
  <c r="Y31" i="1"/>
  <c r="Z31" i="1"/>
  <c r="AA31" i="1"/>
  <c r="AI31" i="1"/>
  <c r="AK31" i="1" s="1"/>
  <c r="BL31" i="1"/>
  <c r="BN31" i="1"/>
  <c r="BO31" i="1"/>
  <c r="BP31" i="1"/>
  <c r="BU31" i="1"/>
  <c r="BV31" i="1" s="1"/>
  <c r="BX31" i="1"/>
  <c r="CF31" i="1"/>
  <c r="P31" i="1" s="1"/>
  <c r="CH31" i="1"/>
  <c r="Q31" i="1" s="1"/>
  <c r="CI31" i="1"/>
  <c r="CJ31" i="1"/>
  <c r="R32" i="1"/>
  <c r="W32" i="1"/>
  <c r="CG32" i="1" s="1"/>
  <c r="Y32" i="1"/>
  <c r="Z32" i="1"/>
  <c r="AA32" i="1"/>
  <c r="AI32" i="1"/>
  <c r="AK32" i="1" s="1"/>
  <c r="BL32" i="1"/>
  <c r="BN32" i="1"/>
  <c r="BO32" i="1"/>
  <c r="BP32" i="1"/>
  <c r="BU32" i="1"/>
  <c r="BV32" i="1" s="1"/>
  <c r="BX32" i="1"/>
  <c r="CF32" i="1"/>
  <c r="P32" i="1" s="1"/>
  <c r="CH32" i="1"/>
  <c r="Q32" i="1" s="1"/>
  <c r="CI32" i="1"/>
  <c r="CJ32" i="1"/>
  <c r="R33" i="1"/>
  <c r="W33" i="1"/>
  <c r="CG33" i="1" s="1"/>
  <c r="Y33" i="1"/>
  <c r="Z33" i="1"/>
  <c r="AA33" i="1"/>
  <c r="AI33" i="1"/>
  <c r="AK33" i="1" s="1"/>
  <c r="BL33" i="1"/>
  <c r="BN33" i="1"/>
  <c r="BO33" i="1"/>
  <c r="BP33" i="1"/>
  <c r="BU33" i="1"/>
  <c r="BV33" i="1" s="1"/>
  <c r="BX33" i="1"/>
  <c r="CF33" i="1"/>
  <c r="P33" i="1" s="1"/>
  <c r="CH33" i="1"/>
  <c r="Q33" i="1" s="1"/>
  <c r="CI33" i="1"/>
  <c r="CJ33" i="1"/>
  <c r="R34" i="1"/>
  <c r="W34" i="1"/>
  <c r="CG34" i="1" s="1"/>
  <c r="Y34" i="1"/>
  <c r="Z34" i="1"/>
  <c r="AA34" i="1"/>
  <c r="AI34" i="1"/>
  <c r="AK34" i="1" s="1"/>
  <c r="BL34" i="1"/>
  <c r="F34" i="1" s="1"/>
  <c r="BN34" i="1"/>
  <c r="BO34" i="1"/>
  <c r="BP34" i="1"/>
  <c r="BU34" i="1"/>
  <c r="BV34" i="1" s="1"/>
  <c r="BX34" i="1"/>
  <c r="CF34" i="1"/>
  <c r="P34" i="1" s="1"/>
  <c r="CH34" i="1"/>
  <c r="Q34" i="1" s="1"/>
  <c r="CI34" i="1"/>
  <c r="CJ34" i="1"/>
  <c r="R35" i="1"/>
  <c r="W35" i="1"/>
  <c r="CG35" i="1" s="1"/>
  <c r="Y35" i="1"/>
  <c r="Z35" i="1"/>
  <c r="AA35" i="1"/>
  <c r="AI35" i="1"/>
  <c r="AK35" i="1" s="1"/>
  <c r="BL35" i="1"/>
  <c r="F35" i="1" s="1"/>
  <c r="BN35" i="1"/>
  <c r="BO35" i="1"/>
  <c r="BP35" i="1"/>
  <c r="BU35" i="1"/>
  <c r="BV35" i="1" s="1"/>
  <c r="BX35" i="1"/>
  <c r="CF35" i="1"/>
  <c r="P35" i="1" s="1"/>
  <c r="CH35" i="1"/>
  <c r="Q35" i="1" s="1"/>
  <c r="CI35" i="1"/>
  <c r="CJ35" i="1"/>
  <c r="R36" i="1"/>
  <c r="W36" i="1"/>
  <c r="Y36" i="1"/>
  <c r="Z36" i="1"/>
  <c r="AA36" i="1"/>
  <c r="AI36" i="1"/>
  <c r="AK36" i="1" s="1"/>
  <c r="BL36" i="1"/>
  <c r="F36" i="1" s="1"/>
  <c r="BN36" i="1"/>
  <c r="BO36" i="1"/>
  <c r="BP36" i="1"/>
  <c r="BU36" i="1"/>
  <c r="BV36" i="1" s="1"/>
  <c r="BX36" i="1"/>
  <c r="CF36" i="1"/>
  <c r="P36" i="1" s="1"/>
  <c r="CH36" i="1"/>
  <c r="Q36" i="1" s="1"/>
  <c r="CI36" i="1"/>
  <c r="CJ36" i="1"/>
  <c r="R37" i="1"/>
  <c r="W37" i="1"/>
  <c r="Y37" i="1"/>
  <c r="Z37" i="1"/>
  <c r="AA37" i="1"/>
  <c r="AI37" i="1"/>
  <c r="AK37" i="1" s="1"/>
  <c r="BL37" i="1"/>
  <c r="F37" i="1" s="1"/>
  <c r="BN37" i="1"/>
  <c r="BO37" i="1"/>
  <c r="BP37" i="1"/>
  <c r="BU37" i="1"/>
  <c r="BV37" i="1" s="1"/>
  <c r="BX37" i="1"/>
  <c r="CF37" i="1"/>
  <c r="P37" i="1" s="1"/>
  <c r="CH37" i="1"/>
  <c r="Q37" i="1" s="1"/>
  <c r="CI37" i="1"/>
  <c r="CJ37" i="1"/>
  <c r="R38" i="1"/>
  <c r="W38" i="1"/>
  <c r="CG38" i="1" s="1"/>
  <c r="Y38" i="1"/>
  <c r="Z38" i="1"/>
  <c r="AA38" i="1"/>
  <c r="AI38" i="1"/>
  <c r="AK38" i="1" s="1"/>
  <c r="BL38" i="1"/>
  <c r="BN38" i="1"/>
  <c r="BO38" i="1"/>
  <c r="BP38" i="1"/>
  <c r="BU38" i="1"/>
  <c r="BV38" i="1" s="1"/>
  <c r="BX38" i="1"/>
  <c r="CF38" i="1"/>
  <c r="P38" i="1" s="1"/>
  <c r="CH38" i="1"/>
  <c r="Q38" i="1" s="1"/>
  <c r="CI38" i="1"/>
  <c r="CJ38" i="1"/>
  <c r="R39" i="1"/>
  <c r="W39" i="1"/>
  <c r="Y39" i="1"/>
  <c r="Z39" i="1"/>
  <c r="AA39" i="1"/>
  <c r="AI39" i="1"/>
  <c r="AK39" i="1" s="1"/>
  <c r="BL39" i="1"/>
  <c r="F39" i="1" s="1"/>
  <c r="BN39" i="1"/>
  <c r="BO39" i="1"/>
  <c r="BP39" i="1"/>
  <c r="BU39" i="1"/>
  <c r="BV39" i="1" s="1"/>
  <c r="BX39" i="1"/>
  <c r="CF39" i="1"/>
  <c r="P39" i="1" s="1"/>
  <c r="CH39" i="1"/>
  <c r="Q39" i="1" s="1"/>
  <c r="CI39" i="1"/>
  <c r="CJ39" i="1"/>
  <c r="R40" i="1"/>
  <c r="W40" i="1"/>
  <c r="CG40" i="1" s="1"/>
  <c r="Y40" i="1"/>
  <c r="Z40" i="1"/>
  <c r="AA40" i="1"/>
  <c r="AI40" i="1"/>
  <c r="AK40" i="1" s="1"/>
  <c r="BL40" i="1"/>
  <c r="BN40" i="1"/>
  <c r="BO40" i="1"/>
  <c r="BP40" i="1"/>
  <c r="BU40" i="1"/>
  <c r="BV40" i="1" s="1"/>
  <c r="BX40" i="1"/>
  <c r="CF40" i="1"/>
  <c r="P40" i="1" s="1"/>
  <c r="CH40" i="1"/>
  <c r="Q40" i="1" s="1"/>
  <c r="CI40" i="1"/>
  <c r="CJ40" i="1"/>
  <c r="R41" i="1"/>
  <c r="W41" i="1"/>
  <c r="Y41" i="1"/>
  <c r="Z41" i="1"/>
  <c r="AA41" i="1"/>
  <c r="AI41" i="1"/>
  <c r="AK41" i="1" s="1"/>
  <c r="BL41" i="1"/>
  <c r="F41" i="1" s="1"/>
  <c r="BN41" i="1"/>
  <c r="BO41" i="1"/>
  <c r="BP41" i="1"/>
  <c r="BU41" i="1"/>
  <c r="BV41" i="1" s="1"/>
  <c r="BX41" i="1"/>
  <c r="CF41" i="1"/>
  <c r="P41" i="1" s="1"/>
  <c r="CH41" i="1"/>
  <c r="Q41" i="1" s="1"/>
  <c r="CI41" i="1"/>
  <c r="CJ41" i="1"/>
  <c r="R42" i="1"/>
  <c r="W42" i="1"/>
  <c r="Y42" i="1"/>
  <c r="Z42" i="1"/>
  <c r="AA42" i="1"/>
  <c r="AI42" i="1"/>
  <c r="AK42" i="1" s="1"/>
  <c r="BL42" i="1"/>
  <c r="F42" i="1" s="1"/>
  <c r="BN42" i="1"/>
  <c r="BO42" i="1"/>
  <c r="BP42" i="1"/>
  <c r="BU42" i="1"/>
  <c r="BV42" i="1" s="1"/>
  <c r="BX42" i="1"/>
  <c r="CF42" i="1"/>
  <c r="P42" i="1" s="1"/>
  <c r="CH42" i="1"/>
  <c r="Q42" i="1" s="1"/>
  <c r="CI42" i="1"/>
  <c r="CJ42" i="1"/>
  <c r="R43" i="1"/>
  <c r="W43" i="1"/>
  <c r="CG43" i="1" s="1"/>
  <c r="Y43" i="1"/>
  <c r="Z43" i="1"/>
  <c r="AA43" i="1"/>
  <c r="AI43" i="1"/>
  <c r="AK43" i="1" s="1"/>
  <c r="BL43" i="1"/>
  <c r="F43" i="1" s="1"/>
  <c r="BN43" i="1"/>
  <c r="BO43" i="1"/>
  <c r="BP43" i="1"/>
  <c r="BU43" i="1"/>
  <c r="BV43" i="1" s="1"/>
  <c r="BX43" i="1"/>
  <c r="CF43" i="1"/>
  <c r="P43" i="1" s="1"/>
  <c r="CH43" i="1"/>
  <c r="Q43" i="1" s="1"/>
  <c r="CI43" i="1"/>
  <c r="CJ43" i="1"/>
  <c r="R44" i="1"/>
  <c r="W44" i="1"/>
  <c r="Y44" i="1"/>
  <c r="Z44" i="1"/>
  <c r="AA44" i="1"/>
  <c r="AI44" i="1"/>
  <c r="AK44" i="1" s="1"/>
  <c r="BL44" i="1"/>
  <c r="F44" i="1" s="1"/>
  <c r="BN44" i="1"/>
  <c r="BO44" i="1"/>
  <c r="BP44" i="1"/>
  <c r="BU44" i="1"/>
  <c r="BV44" i="1" s="1"/>
  <c r="BX44" i="1"/>
  <c r="CF44" i="1"/>
  <c r="P44" i="1" s="1"/>
  <c r="CH44" i="1"/>
  <c r="Q44" i="1" s="1"/>
  <c r="CI44" i="1"/>
  <c r="CJ44" i="1"/>
  <c r="R45" i="1"/>
  <c r="W45" i="1"/>
  <c r="CG45" i="1" s="1"/>
  <c r="Y45" i="1"/>
  <c r="Z45" i="1"/>
  <c r="AA45" i="1"/>
  <c r="AI45" i="1"/>
  <c r="AK45" i="1" s="1"/>
  <c r="BL45" i="1"/>
  <c r="F45" i="1" s="1"/>
  <c r="BN45" i="1"/>
  <c r="BO45" i="1"/>
  <c r="BP45" i="1"/>
  <c r="BU45" i="1"/>
  <c r="BV45" i="1" s="1"/>
  <c r="BX45" i="1"/>
  <c r="CF45" i="1"/>
  <c r="P45" i="1" s="1"/>
  <c r="CH45" i="1"/>
  <c r="Q45" i="1" s="1"/>
  <c r="CI45" i="1"/>
  <c r="CJ45" i="1"/>
  <c r="R46" i="1"/>
  <c r="W46" i="1"/>
  <c r="CG46" i="1" s="1"/>
  <c r="Y46" i="1"/>
  <c r="Z46" i="1"/>
  <c r="AA46" i="1"/>
  <c r="AI46" i="1"/>
  <c r="AK46" i="1" s="1"/>
  <c r="BL46" i="1"/>
  <c r="F46" i="1" s="1"/>
  <c r="BN46" i="1"/>
  <c r="BO46" i="1"/>
  <c r="BP46" i="1"/>
  <c r="BU46" i="1"/>
  <c r="BV46" i="1" s="1"/>
  <c r="BX46" i="1"/>
  <c r="CF46" i="1"/>
  <c r="P46" i="1" s="1"/>
  <c r="CH46" i="1"/>
  <c r="Q46" i="1" s="1"/>
  <c r="CI46" i="1"/>
  <c r="CJ46" i="1"/>
  <c r="R47" i="1"/>
  <c r="W47" i="1"/>
  <c r="CG47" i="1" s="1"/>
  <c r="Y47" i="1"/>
  <c r="Z47" i="1"/>
  <c r="AA47" i="1"/>
  <c r="AI47" i="1"/>
  <c r="AK47" i="1" s="1"/>
  <c r="BL47" i="1"/>
  <c r="BM47" i="1" s="1"/>
  <c r="BN47" i="1"/>
  <c r="BO47" i="1"/>
  <c r="BP47" i="1"/>
  <c r="BU47" i="1"/>
  <c r="BV47" i="1" s="1"/>
  <c r="BX47" i="1"/>
  <c r="CF47" i="1"/>
  <c r="P47" i="1" s="1"/>
  <c r="CH47" i="1"/>
  <c r="Q47" i="1" s="1"/>
  <c r="CI47" i="1"/>
  <c r="CJ47" i="1"/>
  <c r="R48" i="1"/>
  <c r="W48" i="1"/>
  <c r="CG48" i="1" s="1"/>
  <c r="Y48" i="1"/>
  <c r="Z48" i="1"/>
  <c r="AA48" i="1"/>
  <c r="AI48" i="1"/>
  <c r="AK48" i="1" s="1"/>
  <c r="BL48" i="1"/>
  <c r="F48" i="1" s="1"/>
  <c r="BN48" i="1"/>
  <c r="BO48" i="1"/>
  <c r="BP48" i="1"/>
  <c r="BU48" i="1"/>
  <c r="BV48" i="1" s="1"/>
  <c r="BX48" i="1"/>
  <c r="CF48" i="1"/>
  <c r="P48" i="1" s="1"/>
  <c r="CH48" i="1"/>
  <c r="Q48" i="1" s="1"/>
  <c r="CI48" i="1"/>
  <c r="CJ48" i="1"/>
  <c r="R49" i="1"/>
  <c r="W49" i="1"/>
  <c r="CG49" i="1" s="1"/>
  <c r="Y49" i="1"/>
  <c r="Z49" i="1"/>
  <c r="AA49" i="1"/>
  <c r="AI49" i="1"/>
  <c r="AK49" i="1" s="1"/>
  <c r="BL49" i="1"/>
  <c r="BN49" i="1"/>
  <c r="BO49" i="1"/>
  <c r="BP49" i="1"/>
  <c r="BU49" i="1"/>
  <c r="BV49" i="1" s="1"/>
  <c r="BX49" i="1"/>
  <c r="CF49" i="1"/>
  <c r="P49" i="1" s="1"/>
  <c r="CH49" i="1"/>
  <c r="Q49" i="1" s="1"/>
  <c r="CI49" i="1"/>
  <c r="CJ49" i="1"/>
  <c r="R50" i="1"/>
  <c r="W50" i="1"/>
  <c r="CG50" i="1" s="1"/>
  <c r="Y50" i="1"/>
  <c r="Z50" i="1"/>
  <c r="AA50" i="1"/>
  <c r="AI50" i="1"/>
  <c r="AK50" i="1" s="1"/>
  <c r="BL50" i="1"/>
  <c r="F50" i="1" s="1"/>
  <c r="BN50" i="1"/>
  <c r="BO50" i="1"/>
  <c r="BP50" i="1"/>
  <c r="BU50" i="1"/>
  <c r="BV50" i="1" s="1"/>
  <c r="BX50" i="1"/>
  <c r="CF50" i="1"/>
  <c r="P50" i="1" s="1"/>
  <c r="CH50" i="1"/>
  <c r="Q50" i="1" s="1"/>
  <c r="CI50" i="1"/>
  <c r="CJ50" i="1"/>
  <c r="R51" i="1"/>
  <c r="W51" i="1"/>
  <c r="CG51" i="1" s="1"/>
  <c r="Y51" i="1"/>
  <c r="Z51" i="1"/>
  <c r="AA51" i="1"/>
  <c r="AI51" i="1"/>
  <c r="AK51" i="1" s="1"/>
  <c r="BL51" i="1"/>
  <c r="BN51" i="1"/>
  <c r="BO51" i="1"/>
  <c r="BP51" i="1"/>
  <c r="BU51" i="1"/>
  <c r="BV51" i="1" s="1"/>
  <c r="BX51" i="1"/>
  <c r="CF51" i="1"/>
  <c r="P51" i="1" s="1"/>
  <c r="CH51" i="1"/>
  <c r="Q51" i="1" s="1"/>
  <c r="CI51" i="1"/>
  <c r="CJ51" i="1"/>
  <c r="R52" i="1"/>
  <c r="W52" i="1"/>
  <c r="CG52" i="1" s="1"/>
  <c r="Y52" i="1"/>
  <c r="Z52" i="1"/>
  <c r="AA52" i="1"/>
  <c r="AI52" i="1"/>
  <c r="AK52" i="1" s="1"/>
  <c r="BL52" i="1"/>
  <c r="F52" i="1" s="1"/>
  <c r="BN52" i="1"/>
  <c r="BO52" i="1"/>
  <c r="BP52" i="1"/>
  <c r="BU52" i="1"/>
  <c r="BV52" i="1" s="1"/>
  <c r="BX52" i="1"/>
  <c r="CF52" i="1"/>
  <c r="P52" i="1" s="1"/>
  <c r="CH52" i="1"/>
  <c r="Q52" i="1" s="1"/>
  <c r="CI52" i="1"/>
  <c r="CJ52" i="1"/>
  <c r="R53" i="1"/>
  <c r="W53" i="1"/>
  <c r="CG53" i="1" s="1"/>
  <c r="Y53" i="1"/>
  <c r="Z53" i="1"/>
  <c r="AA53" i="1"/>
  <c r="AI53" i="1"/>
  <c r="AK53" i="1" s="1"/>
  <c r="BL53" i="1"/>
  <c r="F53" i="1" s="1"/>
  <c r="BN53" i="1"/>
  <c r="BO53" i="1"/>
  <c r="BP53" i="1"/>
  <c r="BU53" i="1"/>
  <c r="BV53" i="1" s="1"/>
  <c r="BX53" i="1"/>
  <c r="CF53" i="1"/>
  <c r="P53" i="1" s="1"/>
  <c r="CH53" i="1"/>
  <c r="Q53" i="1" s="1"/>
  <c r="CI53" i="1"/>
  <c r="CJ53" i="1"/>
  <c r="R54" i="1"/>
  <c r="W54" i="1"/>
  <c r="CG54" i="1" s="1"/>
  <c r="Y54" i="1"/>
  <c r="Z54" i="1"/>
  <c r="AA54" i="1"/>
  <c r="AI54" i="1"/>
  <c r="AK54" i="1" s="1"/>
  <c r="BL54" i="1"/>
  <c r="F54" i="1" s="1"/>
  <c r="BN54" i="1"/>
  <c r="BO54" i="1"/>
  <c r="BP54" i="1"/>
  <c r="BU54" i="1"/>
  <c r="BV54" i="1" s="1"/>
  <c r="BX54" i="1"/>
  <c r="CF54" i="1"/>
  <c r="P54" i="1" s="1"/>
  <c r="CH54" i="1"/>
  <c r="Q54" i="1" s="1"/>
  <c r="CI54" i="1"/>
  <c r="CJ54" i="1"/>
  <c r="R55" i="1"/>
  <c r="W55" i="1"/>
  <c r="Y55" i="1"/>
  <c r="Z55" i="1"/>
  <c r="AA55" i="1"/>
  <c r="AI55" i="1"/>
  <c r="AK55" i="1" s="1"/>
  <c r="BL55" i="1"/>
  <c r="F55" i="1" s="1"/>
  <c r="BN55" i="1"/>
  <c r="BO55" i="1"/>
  <c r="BP55" i="1"/>
  <c r="BU55" i="1"/>
  <c r="BV55" i="1" s="1"/>
  <c r="BX55" i="1"/>
  <c r="CF55" i="1"/>
  <c r="P55" i="1" s="1"/>
  <c r="CH55" i="1"/>
  <c r="Q55" i="1" s="1"/>
  <c r="CI55" i="1"/>
  <c r="CJ55" i="1"/>
  <c r="R56" i="1"/>
  <c r="W56" i="1"/>
  <c r="CG56" i="1" s="1"/>
  <c r="Y56" i="1"/>
  <c r="Z56" i="1"/>
  <c r="AA56" i="1"/>
  <c r="AI56" i="1"/>
  <c r="AK56" i="1" s="1"/>
  <c r="BL56" i="1"/>
  <c r="F56" i="1" s="1"/>
  <c r="BN56" i="1"/>
  <c r="BO56" i="1"/>
  <c r="BP56" i="1"/>
  <c r="BU56" i="1"/>
  <c r="BV56" i="1" s="1"/>
  <c r="BX56" i="1"/>
  <c r="CF56" i="1"/>
  <c r="P56" i="1" s="1"/>
  <c r="CH56" i="1"/>
  <c r="Q56" i="1" s="1"/>
  <c r="CI56" i="1"/>
  <c r="CJ56" i="1"/>
  <c r="R57" i="1"/>
  <c r="W57" i="1"/>
  <c r="CG57" i="1" s="1"/>
  <c r="Y57" i="1"/>
  <c r="Z57" i="1"/>
  <c r="AA57" i="1"/>
  <c r="AI57" i="1"/>
  <c r="AK57" i="1" s="1"/>
  <c r="BL57" i="1"/>
  <c r="F57" i="1" s="1"/>
  <c r="BN57" i="1"/>
  <c r="BO57" i="1"/>
  <c r="BP57" i="1"/>
  <c r="BU57" i="1"/>
  <c r="BV57" i="1" s="1"/>
  <c r="BX57" i="1"/>
  <c r="CF57" i="1"/>
  <c r="P57" i="1" s="1"/>
  <c r="CH57" i="1"/>
  <c r="Q57" i="1" s="1"/>
  <c r="CI57" i="1"/>
  <c r="CJ57" i="1"/>
  <c r="R58" i="1"/>
  <c r="W58" i="1"/>
  <c r="CG58" i="1" s="1"/>
  <c r="Y58" i="1"/>
  <c r="Z58" i="1"/>
  <c r="AA58" i="1"/>
  <c r="AI58" i="1"/>
  <c r="AK58" i="1" s="1"/>
  <c r="BL58" i="1"/>
  <c r="F58" i="1" s="1"/>
  <c r="BN58" i="1"/>
  <c r="BO58" i="1"/>
  <c r="BP58" i="1"/>
  <c r="BU58" i="1"/>
  <c r="BV58" i="1" s="1"/>
  <c r="BX58" i="1"/>
  <c r="CF58" i="1"/>
  <c r="P58" i="1" s="1"/>
  <c r="CH58" i="1"/>
  <c r="Q58" i="1" s="1"/>
  <c r="CI58" i="1"/>
  <c r="CJ58" i="1"/>
  <c r="R59" i="1"/>
  <c r="W59" i="1"/>
  <c r="CG59" i="1" s="1"/>
  <c r="Y59" i="1"/>
  <c r="Z59" i="1"/>
  <c r="AA59" i="1"/>
  <c r="AI59" i="1"/>
  <c r="AK59" i="1" s="1"/>
  <c r="BL59" i="1"/>
  <c r="BN59" i="1"/>
  <c r="BO59" i="1"/>
  <c r="BP59" i="1"/>
  <c r="BU59" i="1"/>
  <c r="BV59" i="1" s="1"/>
  <c r="BX59" i="1"/>
  <c r="CF59" i="1"/>
  <c r="P59" i="1" s="1"/>
  <c r="CH59" i="1"/>
  <c r="Q59" i="1" s="1"/>
  <c r="CI59" i="1"/>
  <c r="CJ59" i="1"/>
  <c r="R60" i="1"/>
  <c r="W60" i="1"/>
  <c r="CG60" i="1" s="1"/>
  <c r="Y60" i="1"/>
  <c r="Z60" i="1"/>
  <c r="AA60" i="1"/>
  <c r="AI60" i="1"/>
  <c r="AK60" i="1" s="1"/>
  <c r="BL60" i="1"/>
  <c r="F60" i="1" s="1"/>
  <c r="BN60" i="1"/>
  <c r="BO60" i="1"/>
  <c r="BP60" i="1"/>
  <c r="BU60" i="1"/>
  <c r="BV60" i="1" s="1"/>
  <c r="BX60" i="1"/>
  <c r="CF60" i="1"/>
  <c r="P60" i="1" s="1"/>
  <c r="CH60" i="1"/>
  <c r="Q60" i="1" s="1"/>
  <c r="CI60" i="1"/>
  <c r="CJ60" i="1"/>
  <c r="R61" i="1"/>
  <c r="W61" i="1"/>
  <c r="CG61" i="1" s="1"/>
  <c r="Y61" i="1"/>
  <c r="Z61" i="1"/>
  <c r="AA61" i="1"/>
  <c r="AI61" i="1"/>
  <c r="AK61" i="1" s="1"/>
  <c r="BL61" i="1"/>
  <c r="F61" i="1" s="1"/>
  <c r="BN61" i="1"/>
  <c r="BO61" i="1"/>
  <c r="BP61" i="1"/>
  <c r="BU61" i="1"/>
  <c r="BV61" i="1" s="1"/>
  <c r="BX61" i="1"/>
  <c r="CF61" i="1"/>
  <c r="P61" i="1" s="1"/>
  <c r="CH61" i="1"/>
  <c r="Q61" i="1" s="1"/>
  <c r="CI61" i="1"/>
  <c r="CJ61" i="1"/>
  <c r="R62" i="1"/>
  <c r="W62" i="1"/>
  <c r="CG62" i="1" s="1"/>
  <c r="Y62" i="1"/>
  <c r="Z62" i="1"/>
  <c r="AA62" i="1"/>
  <c r="AI62" i="1"/>
  <c r="AK62" i="1" s="1"/>
  <c r="BL62" i="1"/>
  <c r="F62" i="1" s="1"/>
  <c r="BN62" i="1"/>
  <c r="BO62" i="1"/>
  <c r="BP62" i="1"/>
  <c r="BU62" i="1"/>
  <c r="BV62" i="1" s="1"/>
  <c r="BX62" i="1"/>
  <c r="CF62" i="1"/>
  <c r="P62" i="1" s="1"/>
  <c r="CH62" i="1"/>
  <c r="Q62" i="1" s="1"/>
  <c r="CI62" i="1"/>
  <c r="CJ62" i="1"/>
  <c r="R63" i="1"/>
  <c r="W63" i="1"/>
  <c r="Y63" i="1"/>
  <c r="Z63" i="1"/>
  <c r="AA63" i="1"/>
  <c r="AI63" i="1"/>
  <c r="AK63" i="1" s="1"/>
  <c r="BL63" i="1"/>
  <c r="F63" i="1" s="1"/>
  <c r="BN63" i="1"/>
  <c r="BO63" i="1"/>
  <c r="BP63" i="1"/>
  <c r="BU63" i="1"/>
  <c r="BV63" i="1" s="1"/>
  <c r="BX63" i="1"/>
  <c r="CF63" i="1"/>
  <c r="P63" i="1" s="1"/>
  <c r="CH63" i="1"/>
  <c r="Q63" i="1" s="1"/>
  <c r="CI63" i="1"/>
  <c r="CJ63" i="1"/>
  <c r="R64" i="1"/>
  <c r="W64" i="1"/>
  <c r="CG64" i="1" s="1"/>
  <c r="Y64" i="1"/>
  <c r="Z64" i="1"/>
  <c r="AA64" i="1"/>
  <c r="AI64" i="1"/>
  <c r="AK64" i="1" s="1"/>
  <c r="BL64" i="1"/>
  <c r="F64" i="1" s="1"/>
  <c r="BN64" i="1"/>
  <c r="BO64" i="1"/>
  <c r="BP64" i="1"/>
  <c r="BU64" i="1"/>
  <c r="BV64" i="1" s="1"/>
  <c r="BX64" i="1"/>
  <c r="CF64" i="1"/>
  <c r="P64" i="1" s="1"/>
  <c r="CH64" i="1"/>
  <c r="Q64" i="1" s="1"/>
  <c r="CI64" i="1"/>
  <c r="CJ64" i="1"/>
  <c r="R65" i="1"/>
  <c r="W65" i="1"/>
  <c r="CG65" i="1" s="1"/>
  <c r="Y65" i="1"/>
  <c r="Z65" i="1"/>
  <c r="AA65" i="1"/>
  <c r="AI65" i="1"/>
  <c r="AK65" i="1" s="1"/>
  <c r="BL65" i="1"/>
  <c r="F65" i="1" s="1"/>
  <c r="BN65" i="1"/>
  <c r="BO65" i="1"/>
  <c r="BP65" i="1"/>
  <c r="BU65" i="1"/>
  <c r="BV65" i="1" s="1"/>
  <c r="BX65" i="1"/>
  <c r="CF65" i="1"/>
  <c r="P65" i="1" s="1"/>
  <c r="CH65" i="1"/>
  <c r="Q65" i="1" s="1"/>
  <c r="CI65" i="1"/>
  <c r="CJ65" i="1"/>
  <c r="R66" i="1"/>
  <c r="W66" i="1"/>
  <c r="CG66" i="1" s="1"/>
  <c r="Y66" i="1"/>
  <c r="Z66" i="1"/>
  <c r="AA66" i="1"/>
  <c r="AI66" i="1"/>
  <c r="AK66" i="1" s="1"/>
  <c r="BL66" i="1"/>
  <c r="F66" i="1" s="1"/>
  <c r="BN66" i="1"/>
  <c r="BO66" i="1"/>
  <c r="BP66" i="1"/>
  <c r="BU66" i="1"/>
  <c r="BV66" i="1" s="1"/>
  <c r="BX66" i="1"/>
  <c r="CF66" i="1"/>
  <c r="P66" i="1" s="1"/>
  <c r="CH66" i="1"/>
  <c r="Q66" i="1" s="1"/>
  <c r="CI66" i="1"/>
  <c r="CJ66" i="1"/>
  <c r="R67" i="1"/>
  <c r="W67" i="1"/>
  <c r="CG67" i="1" s="1"/>
  <c r="Y67" i="1"/>
  <c r="Z67" i="1"/>
  <c r="AA67" i="1"/>
  <c r="AI67" i="1"/>
  <c r="AK67" i="1" s="1"/>
  <c r="BL67" i="1"/>
  <c r="BN67" i="1"/>
  <c r="BO67" i="1"/>
  <c r="BP67" i="1"/>
  <c r="BU67" i="1"/>
  <c r="BV67" i="1" s="1"/>
  <c r="BX67" i="1"/>
  <c r="CF67" i="1"/>
  <c r="P67" i="1" s="1"/>
  <c r="CH67" i="1"/>
  <c r="Q67" i="1" s="1"/>
  <c r="CI67" i="1"/>
  <c r="CJ67" i="1"/>
  <c r="AD55" i="1" l="1"/>
  <c r="BM53" i="1"/>
  <c r="AE53" i="1" s="1"/>
  <c r="CD18" i="1"/>
  <c r="AD15" i="1"/>
  <c r="BY57" i="1"/>
  <c r="BY55" i="1"/>
  <c r="BY45" i="1"/>
  <c r="AD31" i="1"/>
  <c r="BM18" i="1"/>
  <c r="AE18" i="1" s="1"/>
  <c r="AD59" i="1"/>
  <c r="CD37" i="1"/>
  <c r="BY35" i="1"/>
  <c r="BY34" i="1"/>
  <c r="AD23" i="1"/>
  <c r="AD8" i="1"/>
  <c r="BM39" i="1"/>
  <c r="AE39" i="1" s="1"/>
  <c r="AD25" i="1"/>
  <c r="AD47" i="1"/>
  <c r="AD46" i="1"/>
  <c r="BQ10" i="1"/>
  <c r="AG10" i="1" s="1"/>
  <c r="BR10" i="1" s="1"/>
  <c r="AF10" i="1" s="1"/>
  <c r="BM14" i="1"/>
  <c r="AE14" i="1" s="1"/>
  <c r="BY52" i="1"/>
  <c r="BM42" i="1"/>
  <c r="AE42" i="1" s="1"/>
  <c r="AD6" i="1"/>
  <c r="AD2" i="1"/>
  <c r="AD67" i="1"/>
  <c r="BM43" i="1"/>
  <c r="AE43" i="1" s="1"/>
  <c r="AD42" i="1"/>
  <c r="BY12" i="1"/>
  <c r="CD20" i="1"/>
  <c r="BM65" i="1"/>
  <c r="AE65" i="1" s="1"/>
  <c r="AD57" i="1"/>
  <c r="BY54" i="1"/>
  <c r="BY53" i="1"/>
  <c r="BY50" i="1"/>
  <c r="AD41" i="1"/>
  <c r="AD32" i="1"/>
  <c r="AD62" i="1"/>
  <c r="BY60" i="1"/>
  <c r="BM45" i="1"/>
  <c r="AE45" i="1" s="1"/>
  <c r="BY23" i="1"/>
  <c r="AD20" i="1"/>
  <c r="AD17" i="1"/>
  <c r="BY15" i="1"/>
  <c r="BM55" i="1"/>
  <c r="AE55" i="1" s="1"/>
  <c r="AD4" i="1"/>
  <c r="BM20" i="1"/>
  <c r="AE20" i="1" s="1"/>
  <c r="BY6" i="1"/>
  <c r="AD63" i="1"/>
  <c r="BY41" i="1"/>
  <c r="BM41" i="1"/>
  <c r="AE41" i="1" s="1"/>
  <c r="AD36" i="1"/>
  <c r="BM35" i="1"/>
  <c r="AE35" i="1" s="1"/>
  <c r="AD27" i="1"/>
  <c r="BY25" i="1"/>
  <c r="BY24" i="1"/>
  <c r="BQ18" i="1"/>
  <c r="AG18" i="1" s="1"/>
  <c r="BR18" i="1" s="1"/>
  <c r="AF18" i="1" s="1"/>
  <c r="AD16" i="1"/>
  <c r="BY14" i="1"/>
  <c r="AD13" i="1"/>
  <c r="AD10" i="1"/>
  <c r="BY5" i="1"/>
  <c r="BM37" i="1"/>
  <c r="AE37" i="1" s="1"/>
  <c r="AD61" i="1"/>
  <c r="AD53" i="1"/>
  <c r="AD51" i="1"/>
  <c r="AD49" i="1"/>
  <c r="BY48" i="1"/>
  <c r="BY44" i="1"/>
  <c r="BM44" i="1"/>
  <c r="AE44" i="1" s="1"/>
  <c r="CG42" i="1"/>
  <c r="X42" i="1" s="1"/>
  <c r="BM36" i="1"/>
  <c r="AE36" i="1" s="1"/>
  <c r="AD35" i="1"/>
  <c r="BY26" i="1"/>
  <c r="AD26" i="1"/>
  <c r="X20" i="1"/>
  <c r="F12" i="1"/>
  <c r="X12" i="1" s="1"/>
  <c r="BY7" i="1"/>
  <c r="BY3" i="1"/>
  <c r="BY63" i="1"/>
  <c r="F27" i="1"/>
  <c r="X27" i="1" s="1"/>
  <c r="BM26" i="1"/>
  <c r="AE26" i="1" s="1"/>
  <c r="BM24" i="1"/>
  <c r="AE24" i="1" s="1"/>
  <c r="BY20" i="1"/>
  <c r="F10" i="1"/>
  <c r="X10" i="1" s="1"/>
  <c r="BY8" i="1"/>
  <c r="F4" i="1"/>
  <c r="BM63" i="1"/>
  <c r="AE63" i="1" s="1"/>
  <c r="BY61" i="1"/>
  <c r="BM57" i="1"/>
  <c r="AE57" i="1" s="1"/>
  <c r="AD54" i="1"/>
  <c r="AD29" i="1"/>
  <c r="AD18" i="1"/>
  <c r="F16" i="1"/>
  <c r="CD16" i="1" s="1"/>
  <c r="F6" i="1"/>
  <c r="X6" i="1" s="1"/>
  <c r="BY62" i="1"/>
  <c r="CG55" i="1"/>
  <c r="BY42" i="1"/>
  <c r="F59" i="1"/>
  <c r="X59" i="1" s="1"/>
  <c r="BM59" i="1"/>
  <c r="AE59" i="1" s="1"/>
  <c r="AD37" i="1"/>
  <c r="CG37" i="1"/>
  <c r="X37" i="1" s="1"/>
  <c r="AD65" i="1"/>
  <c r="AD56" i="1"/>
  <c r="F49" i="1"/>
  <c r="CD49" i="1" s="1"/>
  <c r="BM49" i="1"/>
  <c r="AE49" i="1" s="1"/>
  <c r="AD45" i="1"/>
  <c r="BY37" i="1"/>
  <c r="CG63" i="1"/>
  <c r="X63" i="1" s="1"/>
  <c r="AD39" i="1"/>
  <c r="CG39" i="1"/>
  <c r="X39" i="1" s="1"/>
  <c r="F51" i="1"/>
  <c r="CD51" i="1" s="1"/>
  <c r="BM51" i="1"/>
  <c r="AE51" i="1" s="1"/>
  <c r="X34" i="1"/>
  <c r="F32" i="1"/>
  <c r="X32" i="1" s="1"/>
  <c r="BM32" i="1"/>
  <c r="AE32" i="1" s="1"/>
  <c r="F67" i="1"/>
  <c r="CD67" i="1" s="1"/>
  <c r="BM67" i="1"/>
  <c r="AE67" i="1" s="1"/>
  <c r="BY65" i="1"/>
  <c r="BM40" i="1"/>
  <c r="AE40" i="1" s="1"/>
  <c r="F40" i="1"/>
  <c r="CD40" i="1" s="1"/>
  <c r="AD64" i="1"/>
  <c r="F33" i="1"/>
  <c r="X33" i="1" s="1"/>
  <c r="BM33" i="1"/>
  <c r="AE33" i="1" s="1"/>
  <c r="F29" i="1"/>
  <c r="X29" i="1" s="1"/>
  <c r="BM29" i="1"/>
  <c r="AE29" i="1" s="1"/>
  <c r="BM61" i="1"/>
  <c r="AE61" i="1" s="1"/>
  <c r="AD44" i="1"/>
  <c r="CG44" i="1"/>
  <c r="X44" i="1" s="1"/>
  <c r="CG41" i="1"/>
  <c r="X41" i="1" s="1"/>
  <c r="BY39" i="1"/>
  <c r="BM38" i="1"/>
  <c r="AE38" i="1" s="1"/>
  <c r="F38" i="1"/>
  <c r="X38" i="1" s="1"/>
  <c r="BM34" i="1"/>
  <c r="AE34" i="1" s="1"/>
  <c r="AD34" i="1"/>
  <c r="F22" i="1"/>
  <c r="CD22" i="1" s="1"/>
  <c r="BM22" i="1"/>
  <c r="AE22" i="1" s="1"/>
  <c r="BY16" i="1"/>
  <c r="BQ16" i="1"/>
  <c r="AG16" i="1" s="1"/>
  <c r="BR16" i="1" s="1"/>
  <c r="AF16" i="1" s="1"/>
  <c r="AD14" i="1"/>
  <c r="BY4" i="1"/>
  <c r="BY2" i="1"/>
  <c r="F2" i="1"/>
  <c r="BM2" i="1"/>
  <c r="AE2" i="1" s="1"/>
  <c r="BY67" i="1"/>
  <c r="AD66" i="1"/>
  <c r="BY64" i="1"/>
  <c r="BY59" i="1"/>
  <c r="AD58" i="1"/>
  <c r="BY56" i="1"/>
  <c r="BQ53" i="1"/>
  <c r="AG53" i="1" s="1"/>
  <c r="BR53" i="1" s="1"/>
  <c r="BS53" i="1" s="1"/>
  <c r="BT53" i="1" s="1"/>
  <c r="BW53" i="1" s="1"/>
  <c r="G53" i="1" s="1"/>
  <c r="BZ53" i="1" s="1"/>
  <c r="H53" i="1" s="1"/>
  <c r="BY51" i="1"/>
  <c r="BY49" i="1"/>
  <c r="BY47" i="1"/>
  <c r="BY46" i="1"/>
  <c r="CD45" i="1"/>
  <c r="BY40" i="1"/>
  <c r="BY36" i="1"/>
  <c r="BY33" i="1"/>
  <c r="BY32" i="1"/>
  <c r="F30" i="1"/>
  <c r="X30" i="1" s="1"/>
  <c r="BM30" i="1"/>
  <c r="AE30" i="1" s="1"/>
  <c r="BM25" i="1"/>
  <c r="BQ25" i="1" s="1"/>
  <c r="AG25" i="1" s="1"/>
  <c r="BR25" i="1" s="1"/>
  <c r="F25" i="1"/>
  <c r="X25" i="1" s="1"/>
  <c r="AD19" i="1"/>
  <c r="BY11" i="1"/>
  <c r="F11" i="1"/>
  <c r="X11" i="1" s="1"/>
  <c r="BM11" i="1"/>
  <c r="AE11" i="1" s="1"/>
  <c r="F8" i="1"/>
  <c r="X8" i="1" s="1"/>
  <c r="AD5" i="1"/>
  <c r="BY66" i="1"/>
  <c r="AD60" i="1"/>
  <c r="BY58" i="1"/>
  <c r="AD52" i="1"/>
  <c r="AD50" i="1"/>
  <c r="AD48" i="1"/>
  <c r="BY43" i="1"/>
  <c r="AD43" i="1"/>
  <c r="AD40" i="1"/>
  <c r="BY38" i="1"/>
  <c r="AD38" i="1"/>
  <c r="CG36" i="1"/>
  <c r="X36" i="1" s="1"/>
  <c r="AD33" i="1"/>
  <c r="F31" i="1"/>
  <c r="X31" i="1" s="1"/>
  <c r="BM31" i="1"/>
  <c r="AE31" i="1" s="1"/>
  <c r="BQ30" i="1"/>
  <c r="AG30" i="1" s="1"/>
  <c r="BR30" i="1" s="1"/>
  <c r="AF30" i="1" s="1"/>
  <c r="F28" i="1"/>
  <c r="CD28" i="1" s="1"/>
  <c r="BM28" i="1"/>
  <c r="AE28" i="1" s="1"/>
  <c r="BQ27" i="1"/>
  <c r="AG27" i="1" s="1"/>
  <c r="BR27" i="1" s="1"/>
  <c r="BS27" i="1" s="1"/>
  <c r="BT27" i="1" s="1"/>
  <c r="BW27" i="1" s="1"/>
  <c r="G27" i="1" s="1"/>
  <c r="BZ27" i="1" s="1"/>
  <c r="AD24" i="1"/>
  <c r="BM23" i="1"/>
  <c r="AE23" i="1" s="1"/>
  <c r="F23" i="1"/>
  <c r="X23" i="1" s="1"/>
  <c r="BY21" i="1"/>
  <c r="BY17" i="1"/>
  <c r="X14" i="1"/>
  <c r="AD12" i="1"/>
  <c r="BY10" i="1"/>
  <c r="BY9" i="1"/>
  <c r="AD7" i="1"/>
  <c r="BY31" i="1"/>
  <c r="BY30" i="1"/>
  <c r="BY29" i="1"/>
  <c r="BY28" i="1"/>
  <c r="BY27" i="1"/>
  <c r="BY22" i="1"/>
  <c r="AD22" i="1"/>
  <c r="BY19" i="1"/>
  <c r="X18" i="1"/>
  <c r="BY18" i="1"/>
  <c r="CD14" i="1"/>
  <c r="BY13" i="1"/>
  <c r="BM9" i="1"/>
  <c r="AE9" i="1" s="1"/>
  <c r="AD3" i="1"/>
  <c r="AD30" i="1"/>
  <c r="AD28" i="1"/>
  <c r="X60" i="1"/>
  <c r="CD60" i="1"/>
  <c r="X52" i="1"/>
  <c r="CD52" i="1"/>
  <c r="X50" i="1"/>
  <c r="CD50" i="1"/>
  <c r="X48" i="1"/>
  <c r="CD48" i="1"/>
  <c r="BQ47" i="1"/>
  <c r="AG47" i="1" s="1"/>
  <c r="BR47" i="1" s="1"/>
  <c r="X62" i="1"/>
  <c r="CD62" i="1"/>
  <c r="X61" i="1"/>
  <c r="CD61" i="1"/>
  <c r="X54" i="1"/>
  <c r="CD54" i="1"/>
  <c r="X53" i="1"/>
  <c r="CD53" i="1"/>
  <c r="X64" i="1"/>
  <c r="CD64" i="1"/>
  <c r="CD63" i="1"/>
  <c r="X56" i="1"/>
  <c r="CD56" i="1"/>
  <c r="X55" i="1"/>
  <c r="CD55" i="1"/>
  <c r="X46" i="1"/>
  <c r="CD46" i="1"/>
  <c r="X66" i="1"/>
  <c r="CD66" i="1"/>
  <c r="CD65" i="1"/>
  <c r="X65" i="1"/>
  <c r="X58" i="1"/>
  <c r="CD58" i="1"/>
  <c r="X57" i="1"/>
  <c r="CD57" i="1"/>
  <c r="AE47" i="1"/>
  <c r="BM66" i="1"/>
  <c r="BQ66" i="1" s="1"/>
  <c r="AG66" i="1" s="1"/>
  <c r="BR66" i="1" s="1"/>
  <c r="BM64" i="1"/>
  <c r="BQ64" i="1" s="1"/>
  <c r="AG64" i="1" s="1"/>
  <c r="BR64" i="1" s="1"/>
  <c r="BM62" i="1"/>
  <c r="BM60" i="1"/>
  <c r="BM58" i="1"/>
  <c r="BQ58" i="1" s="1"/>
  <c r="AG58" i="1" s="1"/>
  <c r="BR58" i="1" s="1"/>
  <c r="BM56" i="1"/>
  <c r="BM54" i="1"/>
  <c r="BQ54" i="1" s="1"/>
  <c r="AG54" i="1" s="1"/>
  <c r="BR54" i="1" s="1"/>
  <c r="BM52" i="1"/>
  <c r="BM50" i="1"/>
  <c r="BQ50" i="1" s="1"/>
  <c r="AG50" i="1" s="1"/>
  <c r="BR50" i="1" s="1"/>
  <c r="BM48" i="1"/>
  <c r="F47" i="1"/>
  <c r="BM46" i="1"/>
  <c r="BQ46" i="1" s="1"/>
  <c r="AG46" i="1" s="1"/>
  <c r="BR46" i="1" s="1"/>
  <c r="CD44" i="1"/>
  <c r="CD42" i="1"/>
  <c r="X45" i="1"/>
  <c r="AE21" i="1"/>
  <c r="X43" i="1"/>
  <c r="X35" i="1"/>
  <c r="CD35" i="1"/>
  <c r="X26" i="1"/>
  <c r="CD26" i="1"/>
  <c r="BQ21" i="1"/>
  <c r="AG21" i="1" s="1"/>
  <c r="BR21" i="1" s="1"/>
  <c r="AE27" i="1"/>
  <c r="X24" i="1"/>
  <c r="CD24" i="1"/>
  <c r="AD21" i="1"/>
  <c r="F21" i="1"/>
  <c r="AE19" i="1"/>
  <c r="F19" i="1"/>
  <c r="X15" i="1"/>
  <c r="CD15" i="1"/>
  <c r="CD43" i="1"/>
  <c r="CD41" i="1"/>
  <c r="CD39" i="1"/>
  <c r="BQ19" i="1"/>
  <c r="AG19" i="1" s="1"/>
  <c r="BR19" i="1" s="1"/>
  <c r="F17" i="1"/>
  <c r="BM17" i="1"/>
  <c r="BQ17" i="1" s="1"/>
  <c r="AG17" i="1" s="1"/>
  <c r="BR17" i="1" s="1"/>
  <c r="CD36" i="1"/>
  <c r="CD34" i="1"/>
  <c r="BM15" i="1"/>
  <c r="X13" i="1"/>
  <c r="BQ8" i="1"/>
  <c r="AG8" i="1" s="1"/>
  <c r="BR8" i="1" s="1"/>
  <c r="BM7" i="1"/>
  <c r="BQ7" i="1" s="1"/>
  <c r="AG7" i="1" s="1"/>
  <c r="BR7" i="1" s="1"/>
  <c r="X5" i="1"/>
  <c r="CD5" i="1"/>
  <c r="X7" i="1"/>
  <c r="CD7" i="1"/>
  <c r="X9" i="1"/>
  <c r="CD9" i="1"/>
  <c r="AD9" i="1"/>
  <c r="BQ4" i="1"/>
  <c r="AG4" i="1" s="1"/>
  <c r="BR4" i="1" s="1"/>
  <c r="BM3" i="1"/>
  <c r="BQ3" i="1" s="1"/>
  <c r="AG3" i="1" s="1"/>
  <c r="BR3" i="1" s="1"/>
  <c r="F3" i="1"/>
  <c r="CD13" i="1"/>
  <c r="BM13" i="1"/>
  <c r="BQ13" i="1" s="1"/>
  <c r="AG13" i="1" s="1"/>
  <c r="BR13" i="1" s="1"/>
  <c r="BQ12" i="1"/>
  <c r="AG12" i="1" s="1"/>
  <c r="BR12" i="1" s="1"/>
  <c r="AD11" i="1"/>
  <c r="AE10" i="1"/>
  <c r="BQ6" i="1"/>
  <c r="AG6" i="1" s="1"/>
  <c r="BR6" i="1" s="1"/>
  <c r="BM5" i="1"/>
  <c r="BQ5" i="1" s="1"/>
  <c r="AG5" i="1" s="1"/>
  <c r="BR5" i="1" s="1"/>
  <c r="X49" i="1" l="1"/>
  <c r="BQ43" i="1"/>
  <c r="AG43" i="1" s="1"/>
  <c r="BR43" i="1" s="1"/>
  <c r="BS43" i="1" s="1"/>
  <c r="BT43" i="1" s="1"/>
  <c r="BW43" i="1" s="1"/>
  <c r="G43" i="1" s="1"/>
  <c r="BZ43" i="1" s="1"/>
  <c r="H43" i="1" s="1"/>
  <c r="BQ57" i="1"/>
  <c r="AG57" i="1" s="1"/>
  <c r="BR57" i="1" s="1"/>
  <c r="AF57" i="1" s="1"/>
  <c r="X51" i="1"/>
  <c r="BQ65" i="1"/>
  <c r="AG65" i="1" s="1"/>
  <c r="BR65" i="1" s="1"/>
  <c r="AF65" i="1" s="1"/>
  <c r="BQ41" i="1"/>
  <c r="AG41" i="1" s="1"/>
  <c r="BR41" i="1" s="1"/>
  <c r="BS41" i="1" s="1"/>
  <c r="BT41" i="1" s="1"/>
  <c r="BW41" i="1" s="1"/>
  <c r="G41" i="1" s="1"/>
  <c r="BZ41" i="1" s="1"/>
  <c r="H41" i="1" s="1"/>
  <c r="CB41" i="1" s="1"/>
  <c r="BQ34" i="1"/>
  <c r="AG34" i="1" s="1"/>
  <c r="BR34" i="1" s="1"/>
  <c r="AF34" i="1" s="1"/>
  <c r="BQ42" i="1"/>
  <c r="AG42" i="1" s="1"/>
  <c r="BR42" i="1" s="1"/>
  <c r="BS42" i="1" s="1"/>
  <c r="BT42" i="1" s="1"/>
  <c r="BW42" i="1" s="1"/>
  <c r="G42" i="1" s="1"/>
  <c r="BZ42" i="1" s="1"/>
  <c r="H42" i="1" s="1"/>
  <c r="CA42" i="1" s="1"/>
  <c r="H27" i="1"/>
  <c r="CB27" i="1" s="1"/>
  <c r="CD27" i="1"/>
  <c r="CD23" i="1"/>
  <c r="CD12" i="1"/>
  <c r="BQ23" i="1"/>
  <c r="AG23" i="1" s="1"/>
  <c r="BR23" i="1" s="1"/>
  <c r="AF23" i="1" s="1"/>
  <c r="CD11" i="1"/>
  <c r="CD10" i="1"/>
  <c r="BQ29" i="1"/>
  <c r="AG29" i="1" s="1"/>
  <c r="BR29" i="1" s="1"/>
  <c r="BS29" i="1" s="1"/>
  <c r="BT29" i="1" s="1"/>
  <c r="BW29" i="1" s="1"/>
  <c r="G29" i="1" s="1"/>
  <c r="BZ29" i="1" s="1"/>
  <c r="H29" i="1" s="1"/>
  <c r="CA29" i="1" s="1"/>
  <c r="X67" i="1"/>
  <c r="BQ39" i="1"/>
  <c r="AG39" i="1" s="1"/>
  <c r="BR39" i="1" s="1"/>
  <c r="X22" i="1"/>
  <c r="BQ44" i="1"/>
  <c r="AG44" i="1" s="1"/>
  <c r="BR44" i="1" s="1"/>
  <c r="CD33" i="1"/>
  <c r="BQ37" i="1"/>
  <c r="AG37" i="1" s="1"/>
  <c r="BR37" i="1" s="1"/>
  <c r="AF37" i="1" s="1"/>
  <c r="AE25" i="1"/>
  <c r="CD31" i="1"/>
  <c r="BS16" i="1"/>
  <c r="BT16" i="1" s="1"/>
  <c r="BW16" i="1" s="1"/>
  <c r="G16" i="1" s="1"/>
  <c r="BZ16" i="1" s="1"/>
  <c r="H16" i="1" s="1"/>
  <c r="CA16" i="1" s="1"/>
  <c r="BS18" i="1"/>
  <c r="BT18" i="1" s="1"/>
  <c r="BW18" i="1" s="1"/>
  <c r="G18" i="1" s="1"/>
  <c r="BZ18" i="1" s="1"/>
  <c r="H18" i="1" s="1"/>
  <c r="CB18" i="1" s="1"/>
  <c r="X28" i="1"/>
  <c r="X40" i="1"/>
  <c r="CD59" i="1"/>
  <c r="BQ45" i="1"/>
  <c r="AG45" i="1" s="1"/>
  <c r="BR45" i="1" s="1"/>
  <c r="AF45" i="1" s="1"/>
  <c r="BS10" i="1"/>
  <c r="BT10" i="1" s="1"/>
  <c r="BW10" i="1" s="1"/>
  <c r="G10" i="1" s="1"/>
  <c r="BZ10" i="1" s="1"/>
  <c r="H10" i="1" s="1"/>
  <c r="CA10" i="1" s="1"/>
  <c r="AF53" i="1"/>
  <c r="CD6" i="1"/>
  <c r="BQ61" i="1"/>
  <c r="AG61" i="1" s="1"/>
  <c r="BR61" i="1" s="1"/>
  <c r="AF61" i="1" s="1"/>
  <c r="CD32" i="1"/>
  <c r="AF27" i="1"/>
  <c r="CD29" i="1"/>
  <c r="CD8" i="1"/>
  <c r="BQ14" i="1"/>
  <c r="AG14" i="1" s="1"/>
  <c r="BR14" i="1" s="1"/>
  <c r="BQ33" i="1"/>
  <c r="AG33" i="1" s="1"/>
  <c r="BR33" i="1" s="1"/>
  <c r="AF33" i="1" s="1"/>
  <c r="BQ55" i="1"/>
  <c r="AG55" i="1" s="1"/>
  <c r="BR55" i="1" s="1"/>
  <c r="AF25" i="1"/>
  <c r="BS25" i="1"/>
  <c r="BT25" i="1" s="1"/>
  <c r="BW25" i="1" s="1"/>
  <c r="G25" i="1" s="1"/>
  <c r="BZ25" i="1" s="1"/>
  <c r="H25" i="1" s="1"/>
  <c r="CA25" i="1" s="1"/>
  <c r="BQ32" i="1"/>
  <c r="AG32" i="1" s="1"/>
  <c r="BR32" i="1" s="1"/>
  <c r="X16" i="1"/>
  <c r="BQ59" i="1"/>
  <c r="AG59" i="1" s="1"/>
  <c r="BR59" i="1" s="1"/>
  <c r="AF59" i="1" s="1"/>
  <c r="BQ36" i="1"/>
  <c r="AG36" i="1" s="1"/>
  <c r="BR36" i="1" s="1"/>
  <c r="BQ20" i="1"/>
  <c r="AG20" i="1" s="1"/>
  <c r="BR20" i="1" s="1"/>
  <c r="BS30" i="1"/>
  <c r="BT30" i="1" s="1"/>
  <c r="BW30" i="1" s="1"/>
  <c r="G30" i="1" s="1"/>
  <c r="BZ30" i="1" s="1"/>
  <c r="H30" i="1" s="1"/>
  <c r="CB30" i="1" s="1"/>
  <c r="CD30" i="1"/>
  <c r="CD25" i="1"/>
  <c r="BQ2" i="1"/>
  <c r="AG2" i="1" s="1"/>
  <c r="BR2" i="1" s="1"/>
  <c r="BQ35" i="1"/>
  <c r="AG35" i="1" s="1"/>
  <c r="BR35" i="1" s="1"/>
  <c r="BQ40" i="1"/>
  <c r="AG40" i="1" s="1"/>
  <c r="BR40" i="1" s="1"/>
  <c r="CC27" i="1"/>
  <c r="BQ24" i="1"/>
  <c r="AG24" i="1" s="1"/>
  <c r="BR24" i="1" s="1"/>
  <c r="BQ51" i="1"/>
  <c r="AG51" i="1" s="1"/>
  <c r="BR51" i="1" s="1"/>
  <c r="CD4" i="1"/>
  <c r="X4" i="1"/>
  <c r="BQ63" i="1"/>
  <c r="AG63" i="1" s="1"/>
  <c r="BR63" i="1" s="1"/>
  <c r="BQ26" i="1"/>
  <c r="AG26" i="1" s="1"/>
  <c r="BR26" i="1" s="1"/>
  <c r="CD38" i="1"/>
  <c r="BQ31" i="1"/>
  <c r="AG31" i="1" s="1"/>
  <c r="BR31" i="1" s="1"/>
  <c r="CC43" i="1"/>
  <c r="CE43" i="1" s="1"/>
  <c r="BQ22" i="1"/>
  <c r="AG22" i="1" s="1"/>
  <c r="BR22" i="1" s="1"/>
  <c r="BQ9" i="1"/>
  <c r="AG9" i="1" s="1"/>
  <c r="BR9" i="1" s="1"/>
  <c r="BQ49" i="1"/>
  <c r="AG49" i="1" s="1"/>
  <c r="BR49" i="1" s="1"/>
  <c r="BQ38" i="1"/>
  <c r="AG38" i="1" s="1"/>
  <c r="BR38" i="1" s="1"/>
  <c r="BQ11" i="1"/>
  <c r="AG11" i="1" s="1"/>
  <c r="BR11" i="1" s="1"/>
  <c r="BQ67" i="1"/>
  <c r="AG67" i="1" s="1"/>
  <c r="BR67" i="1" s="1"/>
  <c r="X2" i="1"/>
  <c r="CD2" i="1"/>
  <c r="BQ28" i="1"/>
  <c r="AG28" i="1" s="1"/>
  <c r="BR28" i="1" s="1"/>
  <c r="BS7" i="1"/>
  <c r="BT7" i="1" s="1"/>
  <c r="BW7" i="1" s="1"/>
  <c r="G7" i="1" s="1"/>
  <c r="BZ7" i="1" s="1"/>
  <c r="H7" i="1" s="1"/>
  <c r="AF7" i="1"/>
  <c r="BS54" i="1"/>
  <c r="BT54" i="1" s="1"/>
  <c r="BW54" i="1" s="1"/>
  <c r="G54" i="1" s="1"/>
  <c r="BZ54" i="1" s="1"/>
  <c r="H54" i="1" s="1"/>
  <c r="AF54" i="1"/>
  <c r="BS13" i="1"/>
  <c r="BT13" i="1" s="1"/>
  <c r="BW13" i="1" s="1"/>
  <c r="G13" i="1" s="1"/>
  <c r="BZ13" i="1" s="1"/>
  <c r="H13" i="1" s="1"/>
  <c r="AF13" i="1"/>
  <c r="BS64" i="1"/>
  <c r="BT64" i="1" s="1"/>
  <c r="BW64" i="1" s="1"/>
  <c r="G64" i="1" s="1"/>
  <c r="BZ64" i="1" s="1"/>
  <c r="H64" i="1" s="1"/>
  <c r="AF64" i="1"/>
  <c r="BS50" i="1"/>
  <c r="BT50" i="1" s="1"/>
  <c r="BW50" i="1" s="1"/>
  <c r="G50" i="1" s="1"/>
  <c r="BZ50" i="1" s="1"/>
  <c r="H50" i="1" s="1"/>
  <c r="AF50" i="1"/>
  <c r="BS58" i="1"/>
  <c r="BT58" i="1" s="1"/>
  <c r="BW58" i="1" s="1"/>
  <c r="G58" i="1" s="1"/>
  <c r="BZ58" i="1" s="1"/>
  <c r="H58" i="1" s="1"/>
  <c r="AF58" i="1"/>
  <c r="BS66" i="1"/>
  <c r="BT66" i="1" s="1"/>
  <c r="BW66" i="1" s="1"/>
  <c r="G66" i="1" s="1"/>
  <c r="BZ66" i="1" s="1"/>
  <c r="H66" i="1" s="1"/>
  <c r="AF66" i="1"/>
  <c r="BS5" i="1"/>
  <c r="BT5" i="1" s="1"/>
  <c r="BW5" i="1" s="1"/>
  <c r="G5" i="1" s="1"/>
  <c r="BZ5" i="1" s="1"/>
  <c r="H5" i="1" s="1"/>
  <c r="AF5" i="1"/>
  <c r="AF6" i="1"/>
  <c r="BS6" i="1"/>
  <c r="BT6" i="1" s="1"/>
  <c r="BW6" i="1" s="1"/>
  <c r="G6" i="1" s="1"/>
  <c r="BZ6" i="1" s="1"/>
  <c r="H6" i="1" s="1"/>
  <c r="AE3" i="1"/>
  <c r="AF8" i="1"/>
  <c r="BS8" i="1"/>
  <c r="BT8" i="1" s="1"/>
  <c r="BW8" i="1" s="1"/>
  <c r="G8" i="1" s="1"/>
  <c r="BS23" i="1"/>
  <c r="BT23" i="1" s="1"/>
  <c r="BW23" i="1" s="1"/>
  <c r="G23" i="1" s="1"/>
  <c r="BZ23" i="1" s="1"/>
  <c r="H23" i="1" s="1"/>
  <c r="AE46" i="1"/>
  <c r="AE52" i="1"/>
  <c r="AE60" i="1"/>
  <c r="BQ52" i="1"/>
  <c r="AG52" i="1" s="1"/>
  <c r="BR52" i="1" s="1"/>
  <c r="AF47" i="1"/>
  <c r="BS47" i="1"/>
  <c r="BT47" i="1" s="1"/>
  <c r="BW47" i="1" s="1"/>
  <c r="G47" i="1" s="1"/>
  <c r="AF4" i="1"/>
  <c r="BS4" i="1"/>
  <c r="BT4" i="1" s="1"/>
  <c r="BW4" i="1" s="1"/>
  <c r="G4" i="1" s="1"/>
  <c r="BZ4" i="1" s="1"/>
  <c r="H4" i="1" s="1"/>
  <c r="AE15" i="1"/>
  <c r="X19" i="1"/>
  <c r="CD19" i="1"/>
  <c r="X21" i="1"/>
  <c r="CD21" i="1"/>
  <c r="AF21" i="1"/>
  <c r="BS21" i="1"/>
  <c r="BT21" i="1" s="1"/>
  <c r="BW21" i="1" s="1"/>
  <c r="G21" i="1" s="1"/>
  <c r="BZ21" i="1" s="1"/>
  <c r="H21" i="1" s="1"/>
  <c r="CA27" i="1"/>
  <c r="X47" i="1"/>
  <c r="CD47" i="1"/>
  <c r="AE54" i="1"/>
  <c r="AE62" i="1"/>
  <c r="BS46" i="1"/>
  <c r="BT46" i="1" s="1"/>
  <c r="BW46" i="1" s="1"/>
  <c r="G46" i="1" s="1"/>
  <c r="BZ46" i="1" s="1"/>
  <c r="H46" i="1" s="1"/>
  <c r="AF46" i="1"/>
  <c r="CB53" i="1"/>
  <c r="CA53" i="1"/>
  <c r="BS3" i="1"/>
  <c r="BT3" i="1" s="1"/>
  <c r="BW3" i="1" s="1"/>
  <c r="G3" i="1" s="1"/>
  <c r="BZ3" i="1" s="1"/>
  <c r="H3" i="1" s="1"/>
  <c r="AF3" i="1"/>
  <c r="AF12" i="1"/>
  <c r="BS12" i="1"/>
  <c r="BT12" i="1" s="1"/>
  <c r="BW12" i="1" s="1"/>
  <c r="G12" i="1" s="1"/>
  <c r="BZ12" i="1" s="1"/>
  <c r="H12" i="1" s="1"/>
  <c r="BS17" i="1"/>
  <c r="BT17" i="1" s="1"/>
  <c r="BW17" i="1" s="1"/>
  <c r="G17" i="1" s="1"/>
  <c r="BZ17" i="1" s="1"/>
  <c r="H17" i="1" s="1"/>
  <c r="AF17" i="1"/>
  <c r="AE17" i="1"/>
  <c r="BQ15" i="1"/>
  <c r="AG15" i="1" s="1"/>
  <c r="BR15" i="1" s="1"/>
  <c r="AF19" i="1"/>
  <c r="BS19" i="1"/>
  <c r="BT19" i="1" s="1"/>
  <c r="BW19" i="1" s="1"/>
  <c r="G19" i="1" s="1"/>
  <c r="BZ19" i="1" s="1"/>
  <c r="H19" i="1" s="1"/>
  <c r="CB25" i="1"/>
  <c r="AE48" i="1"/>
  <c r="AE56" i="1"/>
  <c r="AE64" i="1"/>
  <c r="CC53" i="1"/>
  <c r="CE53" i="1" s="1"/>
  <c r="BQ62" i="1"/>
  <c r="AG62" i="1" s="1"/>
  <c r="BR62" i="1" s="1"/>
  <c r="CB43" i="1"/>
  <c r="CA43" i="1"/>
  <c r="AE5" i="1"/>
  <c r="AE13" i="1"/>
  <c r="X3" i="1"/>
  <c r="CD3" i="1"/>
  <c r="AE7" i="1"/>
  <c r="X17" i="1"/>
  <c r="CD17" i="1"/>
  <c r="AE50" i="1"/>
  <c r="AE58" i="1"/>
  <c r="AE66" i="1"/>
  <c r="BQ56" i="1"/>
  <c r="AG56" i="1" s="1"/>
  <c r="BR56" i="1" s="1"/>
  <c r="BQ48" i="1"/>
  <c r="AG48" i="1" s="1"/>
  <c r="BR48" i="1" s="1"/>
  <c r="BQ60" i="1"/>
  <c r="AG60" i="1" s="1"/>
  <c r="BR60" i="1" s="1"/>
  <c r="AF43" i="1" l="1"/>
  <c r="CC29" i="1"/>
  <c r="CE29" i="1" s="1"/>
  <c r="CA41" i="1"/>
  <c r="BS57" i="1"/>
  <c r="BT57" i="1" s="1"/>
  <c r="BW57" i="1" s="1"/>
  <c r="G57" i="1" s="1"/>
  <c r="BZ57" i="1" s="1"/>
  <c r="H57" i="1" s="1"/>
  <c r="CB57" i="1" s="1"/>
  <c r="BS34" i="1"/>
  <c r="BT34" i="1" s="1"/>
  <c r="BW34" i="1" s="1"/>
  <c r="G34" i="1" s="1"/>
  <c r="BZ34" i="1" s="1"/>
  <c r="H34" i="1" s="1"/>
  <c r="CA34" i="1" s="1"/>
  <c r="CB16" i="1"/>
  <c r="AF29" i="1"/>
  <c r="CC41" i="1"/>
  <c r="CE41" i="1" s="1"/>
  <c r="AF42" i="1"/>
  <c r="BS65" i="1"/>
  <c r="BT65" i="1" s="1"/>
  <c r="BW65" i="1" s="1"/>
  <c r="G65" i="1" s="1"/>
  <c r="BZ65" i="1" s="1"/>
  <c r="H65" i="1" s="1"/>
  <c r="CB65" i="1" s="1"/>
  <c r="CB42" i="1"/>
  <c r="CA57" i="1"/>
  <c r="CC42" i="1"/>
  <c r="CE42" i="1" s="1"/>
  <c r="BS33" i="1"/>
  <c r="BT33" i="1" s="1"/>
  <c r="BW33" i="1" s="1"/>
  <c r="G33" i="1" s="1"/>
  <c r="BZ33" i="1" s="1"/>
  <c r="H33" i="1" s="1"/>
  <c r="CA33" i="1" s="1"/>
  <c r="AF41" i="1"/>
  <c r="CE27" i="1"/>
  <c r="BS37" i="1"/>
  <c r="BT37" i="1" s="1"/>
  <c r="BW37" i="1" s="1"/>
  <c r="G37" i="1" s="1"/>
  <c r="BZ37" i="1" s="1"/>
  <c r="H37" i="1" s="1"/>
  <c r="CB37" i="1" s="1"/>
  <c r="CB34" i="1"/>
  <c r="BS45" i="1"/>
  <c r="BT45" i="1" s="1"/>
  <c r="BW45" i="1" s="1"/>
  <c r="G45" i="1" s="1"/>
  <c r="BZ45" i="1" s="1"/>
  <c r="H45" i="1" s="1"/>
  <c r="CB45" i="1" s="1"/>
  <c r="CC58" i="1"/>
  <c r="CE58" i="1" s="1"/>
  <c r="CC64" i="1"/>
  <c r="CE64" i="1" s="1"/>
  <c r="CC18" i="1"/>
  <c r="CE18" i="1" s="1"/>
  <c r="CC6" i="1"/>
  <c r="CE6" i="1" s="1"/>
  <c r="BS44" i="1"/>
  <c r="BT44" i="1" s="1"/>
  <c r="BW44" i="1" s="1"/>
  <c r="G44" i="1" s="1"/>
  <c r="AF44" i="1"/>
  <c r="CC25" i="1"/>
  <c r="CE25" i="1" s="1"/>
  <c r="CA18" i="1"/>
  <c r="BS61" i="1"/>
  <c r="BT61" i="1" s="1"/>
  <c r="BW61" i="1" s="1"/>
  <c r="G61" i="1" s="1"/>
  <c r="BZ61" i="1" s="1"/>
  <c r="H61" i="1" s="1"/>
  <c r="AF39" i="1"/>
  <c r="BS39" i="1"/>
  <c r="BT39" i="1" s="1"/>
  <c r="BW39" i="1" s="1"/>
  <c r="G39" i="1" s="1"/>
  <c r="CC34" i="1"/>
  <c r="CE34" i="1" s="1"/>
  <c r="CB10" i="1"/>
  <c r="CC16" i="1"/>
  <c r="CE16" i="1" s="1"/>
  <c r="BS59" i="1"/>
  <c r="BT59" i="1" s="1"/>
  <c r="BW59" i="1" s="1"/>
  <c r="G59" i="1" s="1"/>
  <c r="BZ59" i="1" s="1"/>
  <c r="H59" i="1" s="1"/>
  <c r="CB59" i="1" s="1"/>
  <c r="CC10" i="1"/>
  <c r="CE10" i="1" s="1"/>
  <c r="AF55" i="1"/>
  <c r="BS55" i="1"/>
  <c r="BT55" i="1" s="1"/>
  <c r="BW55" i="1" s="1"/>
  <c r="G55" i="1" s="1"/>
  <c r="AF14" i="1"/>
  <c r="BS14" i="1"/>
  <c r="BT14" i="1" s="1"/>
  <c r="BW14" i="1" s="1"/>
  <c r="G14" i="1" s="1"/>
  <c r="AF32" i="1"/>
  <c r="BS32" i="1"/>
  <c r="BT32" i="1" s="1"/>
  <c r="BW32" i="1" s="1"/>
  <c r="G32" i="1" s="1"/>
  <c r="CC7" i="1"/>
  <c r="CE7" i="1" s="1"/>
  <c r="CC13" i="1"/>
  <c r="CE13" i="1" s="1"/>
  <c r="CC30" i="1"/>
  <c r="CE30" i="1" s="1"/>
  <c r="BS36" i="1"/>
  <c r="BT36" i="1" s="1"/>
  <c r="BW36" i="1" s="1"/>
  <c r="G36" i="1" s="1"/>
  <c r="AF36" i="1"/>
  <c r="AF20" i="1"/>
  <c r="BS20" i="1"/>
  <c r="BT20" i="1" s="1"/>
  <c r="BW20" i="1" s="1"/>
  <c r="G20" i="1" s="1"/>
  <c r="BZ20" i="1" s="1"/>
  <c r="H20" i="1" s="1"/>
  <c r="CA30" i="1"/>
  <c r="CC23" i="1"/>
  <c r="CE23" i="1" s="1"/>
  <c r="CC66" i="1"/>
  <c r="CE66" i="1" s="1"/>
  <c r="CC50" i="1"/>
  <c r="CE50" i="1" s="1"/>
  <c r="CC54" i="1"/>
  <c r="CE54" i="1" s="1"/>
  <c r="AF35" i="1"/>
  <c r="BS35" i="1"/>
  <c r="BT35" i="1" s="1"/>
  <c r="BW35" i="1" s="1"/>
  <c r="G35" i="1" s="1"/>
  <c r="AF2" i="1"/>
  <c r="BS2" i="1"/>
  <c r="BT2" i="1" s="1"/>
  <c r="BW2" i="1" s="1"/>
  <c r="G2" i="1" s="1"/>
  <c r="CC5" i="1"/>
  <c r="CE5" i="1" s="1"/>
  <c r="BS40" i="1"/>
  <c r="BT40" i="1" s="1"/>
  <c r="BW40" i="1" s="1"/>
  <c r="G40" i="1" s="1"/>
  <c r="BZ40" i="1" s="1"/>
  <c r="H40" i="1" s="1"/>
  <c r="CA40" i="1" s="1"/>
  <c r="AF40" i="1"/>
  <c r="CC19" i="1"/>
  <c r="CE19" i="1" s="1"/>
  <c r="AF26" i="1"/>
  <c r="BS26" i="1"/>
  <c r="BT26" i="1" s="1"/>
  <c r="BW26" i="1" s="1"/>
  <c r="G26" i="1" s="1"/>
  <c r="BS51" i="1"/>
  <c r="BT51" i="1" s="1"/>
  <c r="BW51" i="1" s="1"/>
  <c r="G51" i="1" s="1"/>
  <c r="BZ51" i="1" s="1"/>
  <c r="H51" i="1" s="1"/>
  <c r="AF51" i="1"/>
  <c r="BS63" i="1"/>
  <c r="BT63" i="1" s="1"/>
  <c r="BW63" i="1" s="1"/>
  <c r="G63" i="1" s="1"/>
  <c r="AF63" i="1"/>
  <c r="AF24" i="1"/>
  <c r="BS24" i="1"/>
  <c r="BT24" i="1" s="1"/>
  <c r="BW24" i="1" s="1"/>
  <c r="G24" i="1" s="1"/>
  <c r="BS28" i="1"/>
  <c r="BT28" i="1" s="1"/>
  <c r="BW28" i="1" s="1"/>
  <c r="G28" i="1" s="1"/>
  <c r="AF28" i="1"/>
  <c r="AF49" i="1"/>
  <c r="BS49" i="1"/>
  <c r="BT49" i="1" s="1"/>
  <c r="BW49" i="1" s="1"/>
  <c r="G49" i="1" s="1"/>
  <c r="BZ49" i="1" s="1"/>
  <c r="H49" i="1" s="1"/>
  <c r="BS31" i="1"/>
  <c r="BT31" i="1" s="1"/>
  <c r="BW31" i="1" s="1"/>
  <c r="G31" i="1" s="1"/>
  <c r="BZ31" i="1" s="1"/>
  <c r="H31" i="1" s="1"/>
  <c r="AF31" i="1"/>
  <c r="CB29" i="1"/>
  <c r="BS67" i="1"/>
  <c r="BT67" i="1" s="1"/>
  <c r="BW67" i="1" s="1"/>
  <c r="G67" i="1" s="1"/>
  <c r="AF67" i="1"/>
  <c r="AF9" i="1"/>
  <c r="BS9" i="1"/>
  <c r="BT9" i="1" s="1"/>
  <c r="BW9" i="1" s="1"/>
  <c r="G9" i="1" s="1"/>
  <c r="BZ9" i="1" s="1"/>
  <c r="H9" i="1" s="1"/>
  <c r="AF38" i="1"/>
  <c r="BS38" i="1"/>
  <c r="BT38" i="1" s="1"/>
  <c r="BW38" i="1" s="1"/>
  <c r="G38" i="1" s="1"/>
  <c r="BZ38" i="1" s="1"/>
  <c r="H38" i="1" s="1"/>
  <c r="BS11" i="1"/>
  <c r="BT11" i="1" s="1"/>
  <c r="BW11" i="1" s="1"/>
  <c r="G11" i="1" s="1"/>
  <c r="BZ11" i="1" s="1"/>
  <c r="H11" i="1" s="1"/>
  <c r="AF11" i="1"/>
  <c r="BS22" i="1"/>
  <c r="BT22" i="1" s="1"/>
  <c r="BW22" i="1" s="1"/>
  <c r="G22" i="1" s="1"/>
  <c r="AF22" i="1"/>
  <c r="BS62" i="1"/>
  <c r="BT62" i="1" s="1"/>
  <c r="BW62" i="1" s="1"/>
  <c r="G62" i="1" s="1"/>
  <c r="BZ62" i="1" s="1"/>
  <c r="H62" i="1" s="1"/>
  <c r="AF62" i="1"/>
  <c r="CA19" i="1"/>
  <c r="CB19" i="1"/>
  <c r="BZ47" i="1"/>
  <c r="H47" i="1" s="1"/>
  <c r="CC47" i="1"/>
  <c r="CE47" i="1" s="1"/>
  <c r="CC46" i="1"/>
  <c r="CE46" i="1" s="1"/>
  <c r="CC4" i="1"/>
  <c r="CE4" i="1" s="1"/>
  <c r="CA58" i="1"/>
  <c r="CB58" i="1"/>
  <c r="CA13" i="1"/>
  <c r="CB13" i="1"/>
  <c r="CA7" i="1"/>
  <c r="CB7" i="1"/>
  <c r="BS56" i="1"/>
  <c r="BT56" i="1" s="1"/>
  <c r="BW56" i="1" s="1"/>
  <c r="G56" i="1" s="1"/>
  <c r="BZ56" i="1" s="1"/>
  <c r="H56" i="1" s="1"/>
  <c r="AF56" i="1"/>
  <c r="CC21" i="1"/>
  <c r="CE21" i="1" s="1"/>
  <c r="CA3" i="1"/>
  <c r="CB3" i="1"/>
  <c r="CA46" i="1"/>
  <c r="CB46" i="1"/>
  <c r="CB4" i="1"/>
  <c r="CA4" i="1"/>
  <c r="CC12" i="1"/>
  <c r="CE12" i="1" s="1"/>
  <c r="BS15" i="1"/>
  <c r="BT15" i="1" s="1"/>
  <c r="BW15" i="1" s="1"/>
  <c r="G15" i="1" s="1"/>
  <c r="BZ15" i="1" s="1"/>
  <c r="H15" i="1" s="1"/>
  <c r="AF15" i="1"/>
  <c r="CA17" i="1"/>
  <c r="CB17" i="1"/>
  <c r="CB12" i="1"/>
  <c r="CA12" i="1"/>
  <c r="CA21" i="1"/>
  <c r="CB21" i="1"/>
  <c r="BS52" i="1"/>
  <c r="BT52" i="1" s="1"/>
  <c r="BW52" i="1" s="1"/>
  <c r="G52" i="1" s="1"/>
  <c r="BZ52" i="1" s="1"/>
  <c r="H52" i="1" s="1"/>
  <c r="AF52" i="1"/>
  <c r="CA23" i="1"/>
  <c r="CB23" i="1"/>
  <c r="BZ8" i="1"/>
  <c r="H8" i="1" s="1"/>
  <c r="CC8" i="1"/>
  <c r="CE8" i="1" s="1"/>
  <c r="CC3" i="1"/>
  <c r="CE3" i="1" s="1"/>
  <c r="CA5" i="1"/>
  <c r="CB5" i="1"/>
  <c r="CA66" i="1"/>
  <c r="CB66" i="1"/>
  <c r="CA50" i="1"/>
  <c r="CB50" i="1"/>
  <c r="CA64" i="1"/>
  <c r="CB64" i="1"/>
  <c r="CA54" i="1"/>
  <c r="CB54" i="1"/>
  <c r="BS60" i="1"/>
  <c r="BT60" i="1" s="1"/>
  <c r="BW60" i="1" s="1"/>
  <c r="G60" i="1" s="1"/>
  <c r="BZ60" i="1" s="1"/>
  <c r="H60" i="1" s="1"/>
  <c r="AF60" i="1"/>
  <c r="BS48" i="1"/>
  <c r="BT48" i="1" s="1"/>
  <c r="BW48" i="1" s="1"/>
  <c r="G48" i="1" s="1"/>
  <c r="BZ48" i="1" s="1"/>
  <c r="H48" i="1" s="1"/>
  <c r="AF48" i="1"/>
  <c r="CC17" i="1"/>
  <c r="CE17" i="1" s="1"/>
  <c r="CB6" i="1"/>
  <c r="CA6" i="1"/>
  <c r="CC45" i="1" l="1"/>
  <c r="CE45" i="1" s="1"/>
  <c r="CA45" i="1"/>
  <c r="CB33" i="1"/>
  <c r="CC33" i="1"/>
  <c r="CE33" i="1" s="1"/>
  <c r="CC65" i="1"/>
  <c r="CE65" i="1" s="1"/>
  <c r="CA65" i="1"/>
  <c r="CC57" i="1"/>
  <c r="CE57" i="1" s="1"/>
  <c r="CC37" i="1"/>
  <c r="CE37" i="1" s="1"/>
  <c r="CA37" i="1"/>
  <c r="CC61" i="1"/>
  <c r="CE61" i="1" s="1"/>
  <c r="CC39" i="1"/>
  <c r="CE39" i="1" s="1"/>
  <c r="BZ39" i="1"/>
  <c r="H39" i="1" s="1"/>
  <c r="BZ44" i="1"/>
  <c r="H44" i="1" s="1"/>
  <c r="CC44" i="1"/>
  <c r="CE44" i="1" s="1"/>
  <c r="CC49" i="1"/>
  <c r="CE49" i="1" s="1"/>
  <c r="CA61" i="1"/>
  <c r="CB61" i="1"/>
  <c r="CA59" i="1"/>
  <c r="CC62" i="1"/>
  <c r="CE62" i="1" s="1"/>
  <c r="CC59" i="1"/>
  <c r="CE59" i="1" s="1"/>
  <c r="BZ14" i="1"/>
  <c r="H14" i="1" s="1"/>
  <c r="CC14" i="1"/>
  <c r="CE14" i="1" s="1"/>
  <c r="BZ55" i="1"/>
  <c r="H55" i="1" s="1"/>
  <c r="CC55" i="1"/>
  <c r="CE55" i="1" s="1"/>
  <c r="BZ32" i="1"/>
  <c r="H32" i="1" s="1"/>
  <c r="CC32" i="1"/>
  <c r="CE32" i="1" s="1"/>
  <c r="CB40" i="1"/>
  <c r="CC20" i="1"/>
  <c r="CE20" i="1" s="1"/>
  <c r="BZ36" i="1"/>
  <c r="H36" i="1" s="1"/>
  <c r="CC36" i="1"/>
  <c r="CE36" i="1" s="1"/>
  <c r="CA20" i="1"/>
  <c r="CB20" i="1"/>
  <c r="CC56" i="1"/>
  <c r="CE56" i="1" s="1"/>
  <c r="BZ35" i="1"/>
  <c r="H35" i="1" s="1"/>
  <c r="CC35" i="1"/>
  <c r="CE35" i="1" s="1"/>
  <c r="BZ2" i="1"/>
  <c r="H2" i="1" s="1"/>
  <c r="CC2" i="1"/>
  <c r="CE2" i="1" s="1"/>
  <c r="CC40" i="1"/>
  <c r="CE40" i="1" s="1"/>
  <c r="CB51" i="1"/>
  <c r="CA51" i="1"/>
  <c r="BZ63" i="1"/>
  <c r="H63" i="1" s="1"/>
  <c r="CC63" i="1"/>
  <c r="CE63" i="1" s="1"/>
  <c r="CC51" i="1"/>
  <c r="CE51" i="1" s="1"/>
  <c r="BZ24" i="1"/>
  <c r="H24" i="1" s="1"/>
  <c r="CC24" i="1"/>
  <c r="CE24" i="1" s="1"/>
  <c r="BZ26" i="1"/>
  <c r="H26" i="1" s="1"/>
  <c r="CC26" i="1"/>
  <c r="CE26" i="1" s="1"/>
  <c r="CC15" i="1"/>
  <c r="CE15" i="1" s="1"/>
  <c r="CA38" i="1"/>
  <c r="CB38" i="1"/>
  <c r="CB11" i="1"/>
  <c r="CA11" i="1"/>
  <c r="BZ22" i="1"/>
  <c r="H22" i="1" s="1"/>
  <c r="CC22" i="1"/>
  <c r="CE22" i="1" s="1"/>
  <c r="CA9" i="1"/>
  <c r="CB9" i="1"/>
  <c r="BZ67" i="1"/>
  <c r="H67" i="1" s="1"/>
  <c r="CC67" i="1"/>
  <c r="CE67" i="1" s="1"/>
  <c r="CA31" i="1"/>
  <c r="CB31" i="1"/>
  <c r="CA49" i="1"/>
  <c r="CB49" i="1"/>
  <c r="CC11" i="1"/>
  <c r="CE11" i="1" s="1"/>
  <c r="CC38" i="1"/>
  <c r="CE38" i="1" s="1"/>
  <c r="CC9" i="1"/>
  <c r="CE9" i="1" s="1"/>
  <c r="CC31" i="1"/>
  <c r="CE31" i="1" s="1"/>
  <c r="BZ28" i="1"/>
  <c r="H28" i="1" s="1"/>
  <c r="CC28" i="1"/>
  <c r="CE28" i="1" s="1"/>
  <c r="CA48" i="1"/>
  <c r="CB48" i="1"/>
  <c r="CA60" i="1"/>
  <c r="CB60" i="1"/>
  <c r="CC52" i="1"/>
  <c r="CE52" i="1" s="1"/>
  <c r="CB8" i="1"/>
  <c r="CA8" i="1"/>
  <c r="CA15" i="1"/>
  <c r="CB15" i="1"/>
  <c r="CA56" i="1"/>
  <c r="CB56" i="1"/>
  <c r="CC60" i="1"/>
  <c r="CE60" i="1" s="1"/>
  <c r="CA52" i="1"/>
  <c r="CB52" i="1"/>
  <c r="CB47" i="1"/>
  <c r="CA47" i="1"/>
  <c r="CA62" i="1"/>
  <c r="CB62" i="1"/>
  <c r="CC48" i="1"/>
  <c r="CE48" i="1" s="1"/>
  <c r="CA44" i="1" l="1"/>
  <c r="CB44" i="1"/>
  <c r="CA39" i="1"/>
  <c r="CB39" i="1"/>
  <c r="CA55" i="1"/>
  <c r="CB55" i="1"/>
  <c r="CA14" i="1"/>
  <c r="CB14" i="1"/>
  <c r="CA32" i="1"/>
  <c r="CB32" i="1"/>
  <c r="CB36" i="1"/>
  <c r="CA36" i="1"/>
  <c r="CA2" i="1"/>
  <c r="CB2" i="1"/>
  <c r="CA35" i="1"/>
  <c r="CB35" i="1"/>
  <c r="CB24" i="1"/>
  <c r="CA24" i="1"/>
  <c r="CA26" i="1"/>
  <c r="CB26" i="1"/>
  <c r="CB63" i="1"/>
  <c r="CA63" i="1"/>
  <c r="CB67" i="1"/>
  <c r="CA67" i="1"/>
  <c r="CA28" i="1"/>
  <c r="CB28" i="1"/>
  <c r="CB22" i="1"/>
  <c r="CA22" i="1"/>
</calcChain>
</file>

<file path=xl/sharedStrings.xml><?xml version="1.0" encoding="utf-8"?>
<sst xmlns="http://schemas.openxmlformats.org/spreadsheetml/2006/main" count="220" uniqueCount="158">
  <si>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</si>
  <si>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</si>
  <si>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</si>
  <si>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</si>
  <si>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</si>
  <si>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</si>
  <si>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</si>
  <si>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</si>
  <si>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</si>
  <si>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</si>
  <si>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</si>
  <si>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</si>
  <si>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</si>
  <si>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</si>
  <si>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</si>
  <si>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</si>
  <si>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</si>
  <si>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</si>
  <si>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</si>
  <si>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</si>
  <si>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</si>
  <si>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</si>
  <si>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</si>
  <si>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</si>
  <si>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</si>
  <si>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</si>
  <si>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</si>
  <si>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</si>
  <si>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</si>
  <si>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</si>
  <si>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</si>
  <si>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</si>
  <si>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</si>
  <si>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</si>
  <si>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</si>
  <si>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</si>
  <si>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</si>
  <si>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</si>
  <si>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</si>
  <si>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</si>
  <si>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</si>
  <si>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</si>
  <si>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</si>
  <si>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</si>
  <si>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</si>
  <si>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</si>
  <si>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</si>
  <si>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</si>
  <si>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</si>
  <si>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</si>
  <si>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</si>
  <si>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</si>
  <si>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</si>
  <si>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</si>
  <si>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</si>
  <si>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</si>
  <si>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</si>
  <si>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</si>
  <si>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</si>
  <si>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</si>
  <si>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</si>
  <si>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</si>
  <si>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</si>
  <si>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</si>
  <si>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</si>
  <si>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</si>
  <si>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</si>
  <si>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</si>
  <si>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</si>
  <si>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</si>
  <si>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</si>
  <si>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</si>
  <si>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</si>
  <si>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</si>
  <si>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</si>
  <si>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</si>
  <si>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</si>
  <si>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</si>
  <si>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</si>
  <si>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</si>
  <si>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</si>
  <si>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</si>
  <si>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</si>
  <si>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</si>
  <si>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</si>
  <si>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</si>
  <si>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</si>
  <si>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11:12:51</t>
  </si>
  <si>
    <t>11:15:34</t>
  </si>
  <si>
    <t>11:19:26</t>
  </si>
  <si>
    <t>11:21:47</t>
  </si>
  <si>
    <t>11:22:22</t>
  </si>
  <si>
    <t>11:25:41</t>
  </si>
  <si>
    <t>11:30:29</t>
  </si>
  <si>
    <t>11:34:26</t>
  </si>
  <si>
    <t>11:37:18</t>
  </si>
  <si>
    <t>11:53:52</t>
  </si>
  <si>
    <t>11:56:40</t>
  </si>
  <si>
    <t>11:59:40</t>
  </si>
  <si>
    <t>12:02:33</t>
  </si>
  <si>
    <t>12:06:04</t>
  </si>
  <si>
    <t>12:09:30</t>
  </si>
  <si>
    <t>12:13:05</t>
  </si>
  <si>
    <t>12:14:56</t>
  </si>
  <si>
    <t>12:19:28</t>
  </si>
  <si>
    <t>12:23:32</t>
  </si>
  <si>
    <t>12:56:44</t>
  </si>
  <si>
    <t>12:59:27</t>
  </si>
  <si>
    <t>13:02:21</t>
  </si>
  <si>
    <t>13:05:05</t>
  </si>
  <si>
    <t>13:08:27</t>
  </si>
  <si>
    <t>13:11:32</t>
  </si>
  <si>
    <t>13:15:40</t>
  </si>
  <si>
    <t>13:18:58</t>
  </si>
  <si>
    <t>13:21:12</t>
  </si>
  <si>
    <t>13:25:47</t>
  </si>
  <si>
    <t>13:42:44</t>
  </si>
  <si>
    <t>13:47:42</t>
  </si>
  <si>
    <t>13:52:25</t>
  </si>
  <si>
    <t>13:56:13</t>
  </si>
  <si>
    <t>13:59:01</t>
  </si>
  <si>
    <t>14:02:08</t>
  </si>
  <si>
    <t>14:04:56</t>
  </si>
  <si>
    <t>14:07:02</t>
  </si>
  <si>
    <t>14:10:28</t>
  </si>
  <si>
    <t>14:14:18</t>
  </si>
  <si>
    <t>14:18:20</t>
  </si>
  <si>
    <t>14:21:43</t>
  </si>
  <si>
    <t>14:33:59</t>
  </si>
  <si>
    <t>14:37:08</t>
  </si>
  <si>
    <t>14:42:05</t>
  </si>
  <si>
    <t>14:44:36</t>
  </si>
  <si>
    <t>14:45:24</t>
  </si>
  <si>
    <t>14:47:53</t>
  </si>
  <si>
    <t>14:50:08</t>
  </si>
  <si>
    <t>14:53:45</t>
  </si>
  <si>
    <t>14:56:38</t>
  </si>
  <si>
    <t>14:59:17</t>
  </si>
  <si>
    <t>15:02:06</t>
  </si>
  <si>
    <t>15:04:32</t>
  </si>
  <si>
    <t>15:23:54</t>
  </si>
  <si>
    <t>15:26:43</t>
  </si>
  <si>
    <t>15:30:47</t>
  </si>
  <si>
    <t>15:34:12</t>
  </si>
  <si>
    <t>15:37:23</t>
  </si>
  <si>
    <t>15:40:56</t>
  </si>
  <si>
    <t>15:44:31</t>
  </si>
  <si>
    <t>15:48:52</t>
  </si>
  <si>
    <t>15:56:19</t>
  </si>
  <si>
    <t>16:02:30</t>
  </si>
  <si>
    <t>16:06:02</t>
  </si>
  <si>
    <t>ID</t>
  </si>
  <si>
    <t>T2 SSuDouble Plot3 Leaf1</t>
  </si>
  <si>
    <t>T2 SSuDouble Plot4 Leaf2</t>
  </si>
  <si>
    <t>T2 SSuSingle Plot1 Leaf1</t>
  </si>
  <si>
    <t>T2 SSuSingle Plot3 Leaf3</t>
  </si>
  <si>
    <t>T2 SSuSingle Plot2 Leaf 2</t>
  </si>
  <si>
    <t>T2 SSuSingle Plot 4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</si>
</sst>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3" borderId="0" xfId="0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7"/>
  <sheetViews>
    <sheetView tabSelected="1" topLeftCell="A19" zoomScaleNormal="100" workbookViewId="0">
      <selection activeCell="A32" sqref="A32:XFD32"/>
    </sheetView>
  </sheetViews>
  <sheetFormatPr defaultRowHeight="14.5" x14ac:dyDescent="0.35"/>
  <cols>
    <col min="1" max="1" width="24.36328125" customWidth="1"/>
    <col min="3" max="3" width="67.54296875" bestFit="1" customWidth="1"/>
    <col min="7" max="7" width="9.1796875" style="3"/>
    <col min="41" max="41" width="9.1796875" style="5"/>
  </cols>
  <sheetData>
    <row r="1" spans="1:88" x14ac:dyDescent="0.35">
      <c r="A1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4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5">
      <c r="A2" t="s">
        <v>152</v>
      </c>
      <c r="B2" s="1">
        <v>27</v>
      </c>
      <c r="C2" s="1" t="s">
        <v>87</v>
      </c>
      <c r="D2" s="1">
        <v>9823.0000283252448</v>
      </c>
      <c r="E2" s="1">
        <v>0</v>
      </c>
      <c r="F2">
        <f t="shared" ref="F2:F11" si="0">(AO2-AP2*(1000-AQ2)/(1000-AR2))*BL2</f>
        <v>-2.1982797192485748</v>
      </c>
      <c r="G2" s="3">
        <f t="shared" ref="G2:G11" si="1">IF(BW2&lt;&gt;0,1/(1/BW2-1/AK2),0)</f>
        <v>0.40022195043305736</v>
      </c>
      <c r="H2">
        <f t="shared" ref="H2:H11" si="2">((BZ2-BM2/2)*AP2-F2)/(BZ2+BM2/2)</f>
        <v>47.729616621228097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t="e">
        <f t="shared" ref="P2:P11" si="3">CF2/L2</f>
        <v>#DIV/0!</v>
      </c>
      <c r="Q2" t="e">
        <f t="shared" ref="Q2:Q11" si="4">CH2/N2</f>
        <v>#DIV/0!</v>
      </c>
      <c r="R2" t="e">
        <f t="shared" ref="R2:R11" si="5">(N2-O2)/N2</f>
        <v>#DIV/0!</v>
      </c>
      <c r="S2" s="1">
        <v>-1</v>
      </c>
      <c r="T2" s="1">
        <v>0.87</v>
      </c>
      <c r="U2" s="1">
        <v>0.92</v>
      </c>
      <c r="V2" s="1">
        <v>9.9476699829101563</v>
      </c>
      <c r="W2">
        <f t="shared" ref="W2:W11" si="6">(V2*U2+(100-V2)*T2)/100</f>
        <v>0.87497383499145509</v>
      </c>
      <c r="X2">
        <f t="shared" ref="X2:X11" si="7">(F2-S2)/CG2</f>
        <v>-8.0512968954262788E-4</v>
      </c>
      <c r="Y2" t="e">
        <f t="shared" ref="Y2:Y11" si="8">(N2-O2)/(N2-M2)</f>
        <v>#DIV/0!</v>
      </c>
      <c r="Z2" t="e">
        <f t="shared" ref="Z2:Z11" si="9">(L2-N2)/(L2-M2)</f>
        <v>#DIV/0!</v>
      </c>
      <c r="AA2" t="e">
        <f t="shared" ref="AA2:AA11" si="10">(L2-N2)/N2</f>
        <v>#DIV/0!</v>
      </c>
      <c r="AB2" s="1">
        <v>0</v>
      </c>
      <c r="AC2" s="1">
        <v>0.5</v>
      </c>
      <c r="AD2" t="e">
        <f t="shared" ref="AD2:AD11" si="11">R2*AC2*W2*AB2</f>
        <v>#DIV/0!</v>
      </c>
      <c r="AE2">
        <f t="shared" ref="AE2:AE11" si="12">BM2*1000</f>
        <v>8.491197786890357</v>
      </c>
      <c r="AF2">
        <f t="shared" ref="AF2:AF11" si="13">(BR2-BX2)</f>
        <v>2.1257291325444569</v>
      </c>
      <c r="AG2">
        <f t="shared" ref="AG2:AG11" si="14">(AM2+BQ2*E2)</f>
        <v>32.300716400146484</v>
      </c>
      <c r="AH2" s="1">
        <v>2</v>
      </c>
      <c r="AI2">
        <f t="shared" ref="AI2:AI11" si="15">(AH2*BF2+BG2)</f>
        <v>4.644859790802002</v>
      </c>
      <c r="AJ2" s="1">
        <v>1</v>
      </c>
      <c r="AK2">
        <f t="shared" ref="AK2:AK11" si="16">AI2*(AJ2+1)*(AJ2+1)/(AJ2*AJ2+1)</f>
        <v>9.2897195816040039</v>
      </c>
      <c r="AL2" s="1">
        <v>31.344516754150391</v>
      </c>
      <c r="AM2" s="1">
        <v>32.300716400146484</v>
      </c>
      <c r="AN2" s="1">
        <v>30.160608291625977</v>
      </c>
      <c r="AO2" s="4">
        <v>38.925041198730469</v>
      </c>
      <c r="AP2" s="1">
        <v>40.164031982421875</v>
      </c>
      <c r="AQ2" s="1">
        <v>21.843883514404297</v>
      </c>
      <c r="AR2" s="1">
        <v>27.353536605834961</v>
      </c>
      <c r="AS2" s="1">
        <v>47.407356262207031</v>
      </c>
      <c r="AT2" s="1">
        <v>59.364852905273438</v>
      </c>
      <c r="AU2" s="1">
        <v>299.79867553710938</v>
      </c>
      <c r="AV2" s="1">
        <v>1700.9725341796875</v>
      </c>
      <c r="AW2" s="1">
        <v>2.4826496839523315E-2</v>
      </c>
      <c r="AX2" s="1">
        <v>99.849395751953125</v>
      </c>
      <c r="AY2" s="1">
        <v>0.86787176132202148</v>
      </c>
      <c r="AZ2" s="1">
        <v>2.3962115868926048E-2</v>
      </c>
      <c r="BA2" s="1">
        <v>2.1282041445374489E-2</v>
      </c>
      <c r="BB2" s="1">
        <v>6.3595715910196304E-3</v>
      </c>
      <c r="BC2" s="1">
        <v>8.2731498405337334E-3</v>
      </c>
      <c r="BD2" s="1">
        <v>7.7993478626012802E-3</v>
      </c>
      <c r="BE2" s="1">
        <v>0.3333333432674408</v>
      </c>
      <c r="BF2" s="1">
        <v>-1.355140209197998</v>
      </c>
      <c r="BG2" s="1">
        <v>7.355140209197998</v>
      </c>
      <c r="BH2" s="1">
        <v>1</v>
      </c>
      <c r="BI2" s="1">
        <v>0</v>
      </c>
      <c r="BJ2" s="1">
        <v>0.15999999642372131</v>
      </c>
      <c r="BK2" s="1">
        <v>111115</v>
      </c>
      <c r="BL2">
        <f t="shared" ref="BL2:BL11" si="17">AU2*0.000001/(AH2*0.0001)</f>
        <v>1.4989933776855469</v>
      </c>
      <c r="BM2">
        <f t="shared" ref="BM2:BM11" si="18">(AR2-AQ2)/(1000-AR2)*BL2</f>
        <v>8.4911977868903574E-3</v>
      </c>
      <c r="BN2">
        <f t="shared" ref="BN2:BN11" si="19">(AM2+273.15)</f>
        <v>305.45071640014646</v>
      </c>
      <c r="BO2">
        <f t="shared" ref="BO2:BO11" si="20">(AL2+273.15)</f>
        <v>304.49451675415037</v>
      </c>
      <c r="BP2">
        <f t="shared" ref="BP2:BP11" si="21">(AV2*BH2+AW2*BI2)*BJ2</f>
        <v>272.15559938559818</v>
      </c>
      <c r="BQ2">
        <f t="shared" ref="BQ2:BQ11" si="22">((BP2+0.00000010773*(BO2^4-BN2^4))-BM2*44100)/(AI2*0.92*2*29.3+0.00000043092*BN2^3)</f>
        <v>-0.433941349502387</v>
      </c>
      <c r="BR2">
        <f t="shared" ref="BR2:BR11" si="23">0.61365*EXP(17.502*AG2/(240.97+AG2))</f>
        <v>4.8569632343160087</v>
      </c>
      <c r="BS2">
        <f t="shared" ref="BS2:BS11" si="24">BR2*1000/AX2</f>
        <v>48.642890602780668</v>
      </c>
      <c r="BT2">
        <f t="shared" ref="BT2:BT11" si="25">(BS2-AR2)</f>
        <v>21.289353996945707</v>
      </c>
      <c r="BU2">
        <f t="shared" ref="BU2:BU11" si="26">IF(E2,AM2,(AL2+AM2)/2)</f>
        <v>31.822616577148438</v>
      </c>
      <c r="BV2">
        <f t="shared" ref="BV2:BV11" si="27">0.61365*EXP(17.502*BU2/(240.97+BU2))</f>
        <v>4.7273503794679312</v>
      </c>
      <c r="BW2">
        <f t="shared" ref="BW2:BW11" si="28">IF(BT2&lt;&gt;0,(1000-(BS2+AR2)/2)/BT2*BM2,0)</f>
        <v>0.38369165362178576</v>
      </c>
      <c r="BX2">
        <f t="shared" ref="BX2:BX11" si="29">AR2*AX2/1000</f>
        <v>2.7312341017715518</v>
      </c>
      <c r="BY2">
        <f t="shared" ref="BY2:BY11" si="30">(BV2-BX2)</f>
        <v>1.9961162776963794</v>
      </c>
      <c r="BZ2">
        <f t="shared" ref="BZ2:BZ11" si="31">1/(1.6/G2+1.37/AK2)</f>
        <v>0.24123959074285736</v>
      </c>
      <c r="CA2">
        <f t="shared" ref="CA2:CA11" si="32">H2*AX2*0.001</f>
        <v>4.7657733791020034</v>
      </c>
      <c r="CB2">
        <f t="shared" ref="CB2:CB11" si="33">H2/AP2</f>
        <v>1.1883671600031931</v>
      </c>
      <c r="CC2">
        <f t="shared" ref="CC2:CC11" si="34">(1-BM2*AX2/BR2/G2)*100</f>
        <v>56.383714392562027</v>
      </c>
      <c r="CD2">
        <f t="shared" ref="CD2:CD11" si="35">(AP2-F2/(AK2/1.35))</f>
        <v>40.483490238929676</v>
      </c>
      <c r="CE2">
        <f t="shared" ref="CE2:CE11" si="36">F2*CC2/100/CD2</f>
        <v>-3.0616721807716855E-2</v>
      </c>
      <c r="CF2">
        <f t="shared" ref="CF2:CF11" si="37">(L2-K2)</f>
        <v>0</v>
      </c>
      <c r="CG2">
        <f t="shared" ref="CG2:CG11" si="38">AV2*W2</f>
        <v>1488.3064614463351</v>
      </c>
      <c r="CH2">
        <f t="shared" ref="CH2:CH11" si="39">(N2-M2)</f>
        <v>0</v>
      </c>
      <c r="CI2" t="e">
        <f t="shared" ref="CI2:CI11" si="40">(N2-O2)/(N2-K2)</f>
        <v>#DIV/0!</v>
      </c>
      <c r="CJ2" t="e">
        <f t="shared" ref="CJ2:CJ11" si="41">(L2-N2)/(L2-K2)</f>
        <v>#DIV/0!</v>
      </c>
    </row>
    <row r="3" spans="1:88" x14ac:dyDescent="0.35">
      <c r="A3" t="s">
        <v>152</v>
      </c>
      <c r="B3" s="1">
        <v>28</v>
      </c>
      <c r="C3" s="1" t="s">
        <v>88</v>
      </c>
      <c r="D3" s="1">
        <v>9985.0000283252448</v>
      </c>
      <c r="E3" s="1">
        <v>0</v>
      </c>
      <c r="F3">
        <f t="shared" si="0"/>
        <v>-0.38141235780788396</v>
      </c>
      <c r="G3" s="3">
        <f t="shared" si="1"/>
        <v>0.4370229144128262</v>
      </c>
      <c r="H3">
        <f t="shared" si="2"/>
        <v>97.832377351036556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si="3"/>
        <v>#DIV/0!</v>
      </c>
      <c r="Q3" t="e">
        <f t="shared" si="4"/>
        <v>#DIV/0!</v>
      </c>
      <c r="R3" t="e">
        <f t="shared" si="5"/>
        <v>#DIV/0!</v>
      </c>
      <c r="S3" s="1">
        <v>-1</v>
      </c>
      <c r="T3" s="1">
        <v>0.87</v>
      </c>
      <c r="U3" s="1">
        <v>0.92</v>
      </c>
      <c r="V3" s="1">
        <v>9.9476699829101563</v>
      </c>
      <c r="W3">
        <f t="shared" si="6"/>
        <v>0.87497383499145509</v>
      </c>
      <c r="X3">
        <f t="shared" si="7"/>
        <v>4.1589144465634597E-4</v>
      </c>
      <c r="Y3" t="e">
        <f t="shared" si="8"/>
        <v>#DIV/0!</v>
      </c>
      <c r="Z3" t="e">
        <f t="shared" si="9"/>
        <v>#DIV/0!</v>
      </c>
      <c r="AA3" t="e">
        <f t="shared" si="10"/>
        <v>#DIV/0!</v>
      </c>
      <c r="AB3" s="1">
        <v>0</v>
      </c>
      <c r="AC3" s="1">
        <v>0.5</v>
      </c>
      <c r="AD3" t="e">
        <f t="shared" si="11"/>
        <v>#DIV/0!</v>
      </c>
      <c r="AE3">
        <f t="shared" si="12"/>
        <v>8.9408647754976975</v>
      </c>
      <c r="AF3">
        <f t="shared" si="13"/>
        <v>2.0573750846099679</v>
      </c>
      <c r="AG3">
        <f t="shared" si="14"/>
        <v>32.182052612304688</v>
      </c>
      <c r="AH3" s="1">
        <v>2</v>
      </c>
      <c r="AI3">
        <f t="shared" si="15"/>
        <v>4.644859790802002</v>
      </c>
      <c r="AJ3" s="1">
        <v>1</v>
      </c>
      <c r="AK3">
        <f t="shared" si="16"/>
        <v>9.2897195816040039</v>
      </c>
      <c r="AL3" s="1">
        <v>31.480703353881836</v>
      </c>
      <c r="AM3" s="1">
        <v>32.182052612304688</v>
      </c>
      <c r="AN3" s="1">
        <v>30.322044372558594</v>
      </c>
      <c r="AO3" s="4">
        <v>100.08416748046875</v>
      </c>
      <c r="AP3" s="1">
        <v>99.743682861328125</v>
      </c>
      <c r="AQ3" s="1">
        <v>21.916248321533203</v>
      </c>
      <c r="AR3" s="1">
        <v>27.715536117553711</v>
      </c>
      <c r="AS3" s="1">
        <v>47.193412780761719</v>
      </c>
      <c r="AT3" s="1">
        <v>59.681320190429688</v>
      </c>
      <c r="AU3" s="1">
        <v>299.79763793945313</v>
      </c>
      <c r="AV3" s="1">
        <v>1699.9110107421875</v>
      </c>
      <c r="AW3" s="1">
        <v>2.6008542627096176E-2</v>
      </c>
      <c r="AX3" s="1">
        <v>99.840507507324219</v>
      </c>
      <c r="AY3" s="1">
        <v>0.70071554183959961</v>
      </c>
      <c r="AZ3" s="1">
        <v>1.3054179958999157E-2</v>
      </c>
      <c r="BA3" s="1">
        <v>2.9727824032306671E-2</v>
      </c>
      <c r="BB3" s="1">
        <v>7.2805983945727348E-3</v>
      </c>
      <c r="BC3" s="1">
        <v>3.3897571265697479E-2</v>
      </c>
      <c r="BD3" s="1">
        <v>7.7262995764613152E-3</v>
      </c>
      <c r="BE3" s="1">
        <v>0.3333333432674408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si="17"/>
        <v>1.4989881896972657</v>
      </c>
      <c r="BM3">
        <f t="shared" si="18"/>
        <v>8.9408647754976971E-3</v>
      </c>
      <c r="BN3">
        <f t="shared" si="19"/>
        <v>305.33205261230466</v>
      </c>
      <c r="BO3">
        <f t="shared" si="20"/>
        <v>304.63070335388181</v>
      </c>
      <c r="BP3">
        <f t="shared" si="21"/>
        <v>271.98575563939448</v>
      </c>
      <c r="BQ3">
        <f t="shared" si="22"/>
        <v>-0.49824789132724606</v>
      </c>
      <c r="BR3">
        <f t="shared" si="23"/>
        <v>4.8245082764241047</v>
      </c>
      <c r="BS3">
        <f t="shared" si="24"/>
        <v>48.32215297052835</v>
      </c>
      <c r="BT3">
        <f t="shared" si="25"/>
        <v>20.606616852974639</v>
      </c>
      <c r="BU3">
        <f t="shared" si="26"/>
        <v>31.831377983093262</v>
      </c>
      <c r="BV3">
        <f t="shared" si="27"/>
        <v>4.7296982324885821</v>
      </c>
      <c r="BW3">
        <f t="shared" si="28"/>
        <v>0.41738745806142269</v>
      </c>
      <c r="BX3">
        <f t="shared" si="29"/>
        <v>2.7671331918141369</v>
      </c>
      <c r="BY3">
        <f t="shared" si="30"/>
        <v>1.9625650406744453</v>
      </c>
      <c r="BZ3">
        <f t="shared" si="31"/>
        <v>0.26256297494414388</v>
      </c>
      <c r="CA3">
        <f t="shared" si="32"/>
        <v>9.7676342053755416</v>
      </c>
      <c r="CB3">
        <f t="shared" si="33"/>
        <v>0.98083782896858918</v>
      </c>
      <c r="CC3">
        <f t="shared" si="34"/>
        <v>57.662126421471925</v>
      </c>
      <c r="CD3">
        <f t="shared" si="35"/>
        <v>99.799110442162785</v>
      </c>
      <c r="CE3">
        <f t="shared" si="36"/>
        <v>-2.203731826585334E-3</v>
      </c>
      <c r="CF3">
        <f t="shared" si="37"/>
        <v>0</v>
      </c>
      <c r="CG3">
        <f t="shared" si="38"/>
        <v>1487.3776562132923</v>
      </c>
      <c r="CH3">
        <f t="shared" si="39"/>
        <v>0</v>
      </c>
      <c r="CI3" t="e">
        <f t="shared" si="40"/>
        <v>#DIV/0!</v>
      </c>
      <c r="CJ3" t="e">
        <f t="shared" si="41"/>
        <v>#DIV/0!</v>
      </c>
    </row>
    <row r="4" spans="1:88" x14ac:dyDescent="0.35">
      <c r="A4" t="s">
        <v>152</v>
      </c>
      <c r="B4" s="1">
        <v>29</v>
      </c>
      <c r="C4" s="1" t="s">
        <v>89</v>
      </c>
      <c r="D4" s="1">
        <v>10218.000028325245</v>
      </c>
      <c r="E4" s="1">
        <v>0</v>
      </c>
      <c r="F4">
        <f t="shared" si="0"/>
        <v>3.6843026801386092</v>
      </c>
      <c r="G4" s="3">
        <f t="shared" si="1"/>
        <v>0.46080108128408048</v>
      </c>
      <c r="H4">
        <f t="shared" si="2"/>
        <v>272.95672787752477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9.9476699829101563</v>
      </c>
      <c r="W4">
        <f t="shared" si="6"/>
        <v>0.87497383499145509</v>
      </c>
      <c r="X4">
        <f t="shared" si="7"/>
        <v>3.1519406214652475E-3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9.3446166471132504</v>
      </c>
      <c r="AF4">
        <f t="shared" si="13"/>
        <v>2.04351427148814</v>
      </c>
      <c r="AG4">
        <f t="shared" si="14"/>
        <v>32.260562896728516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31.772912979125977</v>
      </c>
      <c r="AM4" s="1">
        <v>32.260562896728516</v>
      </c>
      <c r="AN4" s="1">
        <v>30.607746124267578</v>
      </c>
      <c r="AO4" s="4">
        <v>300.21630859375</v>
      </c>
      <c r="AP4" s="1">
        <v>295.91366577148438</v>
      </c>
      <c r="AQ4" s="1">
        <v>22.012689590454102</v>
      </c>
      <c r="AR4" s="1">
        <v>28.071743011474609</v>
      </c>
      <c r="AS4" s="1">
        <v>46.617259979248047</v>
      </c>
      <c r="AT4" s="1">
        <v>59.448783874511719</v>
      </c>
      <c r="AU4" s="1">
        <v>299.7926025390625</v>
      </c>
      <c r="AV4" s="1">
        <v>1698.524658203125</v>
      </c>
      <c r="AW4" s="1">
        <v>2.3644408211112022E-3</v>
      </c>
      <c r="AX4" s="1">
        <v>99.831550598144531</v>
      </c>
      <c r="AY4" s="1">
        <v>-0.54451149702072144</v>
      </c>
      <c r="AZ4" s="1">
        <v>2.1690750494599342E-2</v>
      </c>
      <c r="BA4" s="1">
        <v>5.5935610085725784E-2</v>
      </c>
      <c r="BB4" s="1">
        <v>6.3560749404132366E-3</v>
      </c>
      <c r="BC4" s="1">
        <v>4.7166325151920319E-2</v>
      </c>
      <c r="BD4" s="1">
        <v>5.644665565341711E-3</v>
      </c>
      <c r="BE4" s="1">
        <v>0.3333333432674408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1.4989630126953124</v>
      </c>
      <c r="BM4">
        <f t="shared" si="18"/>
        <v>9.3446166471132502E-3</v>
      </c>
      <c r="BN4">
        <f t="shared" si="19"/>
        <v>305.41056289672849</v>
      </c>
      <c r="BO4">
        <f t="shared" si="20"/>
        <v>304.92291297912595</v>
      </c>
      <c r="BP4">
        <f t="shared" si="21"/>
        <v>271.76393923810247</v>
      </c>
      <c r="BQ4">
        <f t="shared" si="22"/>
        <v>-0.55695274479448764</v>
      </c>
      <c r="BR4">
        <f t="shared" si="23"/>
        <v>4.8459599043162775</v>
      </c>
      <c r="BS4">
        <f t="shared" si="24"/>
        <v>48.541366684996127</v>
      </c>
      <c r="BT4">
        <f t="shared" si="25"/>
        <v>20.469623673521518</v>
      </c>
      <c r="BU4">
        <f t="shared" si="26"/>
        <v>32.016737937927246</v>
      </c>
      <c r="BV4">
        <f t="shared" si="27"/>
        <v>4.7796088972361028</v>
      </c>
      <c r="BW4">
        <f t="shared" si="28"/>
        <v>0.4390240250781729</v>
      </c>
      <c r="BX4">
        <f t="shared" si="29"/>
        <v>2.8024456328281375</v>
      </c>
      <c r="BY4">
        <f t="shared" si="30"/>
        <v>1.9771632644079653</v>
      </c>
      <c r="BZ4">
        <f t="shared" si="31"/>
        <v>0.27626683422263365</v>
      </c>
      <c r="CA4">
        <f t="shared" si="32"/>
        <v>27.249693390209082</v>
      </c>
      <c r="CB4">
        <f t="shared" si="33"/>
        <v>0.92242014969431041</v>
      </c>
      <c r="CC4">
        <f t="shared" si="34"/>
        <v>58.223120223044255</v>
      </c>
      <c r="CD4">
        <f t="shared" si="35"/>
        <v>295.37825578687767</v>
      </c>
      <c r="CE4">
        <f t="shared" si="36"/>
        <v>7.2622677425033463E-3</v>
      </c>
      <c r="CF4">
        <f t="shared" si="37"/>
        <v>0</v>
      </c>
      <c r="CG4">
        <f t="shared" si="38"/>
        <v>1486.1646340155387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152</v>
      </c>
      <c r="B5" s="1">
        <v>30</v>
      </c>
      <c r="C5" s="1" t="s">
        <v>90</v>
      </c>
      <c r="D5" s="1">
        <v>10359.000028325245</v>
      </c>
      <c r="E5" s="1">
        <v>0</v>
      </c>
      <c r="F5">
        <f t="shared" si="0"/>
        <v>5.1466712668280836</v>
      </c>
      <c r="G5" s="3">
        <f t="shared" si="1"/>
        <v>0.40795692818486684</v>
      </c>
      <c r="H5">
        <f t="shared" si="2"/>
        <v>359.48024971685635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9.9476699829101563</v>
      </c>
      <c r="W5">
        <f t="shared" si="6"/>
        <v>0.87497383499145509</v>
      </c>
      <c r="X5">
        <f t="shared" si="7"/>
        <v>4.1371904902831992E-3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8.8754334125829946</v>
      </c>
      <c r="AF5">
        <f t="shared" si="13"/>
        <v>2.1795404443618382</v>
      </c>
      <c r="AG5">
        <f t="shared" si="14"/>
        <v>32.652961730957031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31.951038360595703</v>
      </c>
      <c r="AM5" s="1">
        <v>32.652961730957031</v>
      </c>
      <c r="AN5" s="1">
        <v>30.768987655639648</v>
      </c>
      <c r="AO5" s="4">
        <v>399.79891967773438</v>
      </c>
      <c r="AP5" s="1">
        <v>394.03216552734375</v>
      </c>
      <c r="AQ5" s="1">
        <v>22.038825988769531</v>
      </c>
      <c r="AR5" s="1">
        <v>27.795478820800781</v>
      </c>
      <c r="AS5" s="1">
        <v>46.204273223876953</v>
      </c>
      <c r="AT5" s="1">
        <v>58.273056030273438</v>
      </c>
      <c r="AU5" s="1">
        <v>299.78311157226563</v>
      </c>
      <c r="AV5" s="1">
        <v>1698.0067138671875</v>
      </c>
      <c r="AW5" s="1">
        <v>7.4479877948760986E-2</v>
      </c>
      <c r="AX5" s="1">
        <v>99.832244873046875</v>
      </c>
      <c r="AY5" s="1">
        <v>-1.4869797229766846</v>
      </c>
      <c r="AZ5" s="1">
        <v>3.252410888671875E-2</v>
      </c>
      <c r="BA5" s="1">
        <v>3.7292845547199249E-2</v>
      </c>
      <c r="BB5" s="1">
        <v>7.484526839107275E-3</v>
      </c>
      <c r="BC5" s="1">
        <v>2.3753494024276733E-2</v>
      </c>
      <c r="BD5" s="1">
        <v>4.8415721394121647E-3</v>
      </c>
      <c r="BE5" s="1">
        <v>0.3333333432674408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1.498915557861328</v>
      </c>
      <c r="BM5">
        <f t="shared" si="18"/>
        <v>8.8754334125829941E-3</v>
      </c>
      <c r="BN5">
        <f t="shared" si="19"/>
        <v>305.80296173095701</v>
      </c>
      <c r="BO5">
        <f t="shared" si="20"/>
        <v>305.10103836059568</v>
      </c>
      <c r="BP5">
        <f t="shared" si="21"/>
        <v>271.68106814620478</v>
      </c>
      <c r="BQ5">
        <f t="shared" si="22"/>
        <v>-0.48849533372741394</v>
      </c>
      <c r="BR5">
        <f t="shared" si="23"/>
        <v>4.95442549236361</v>
      </c>
      <c r="BS5">
        <f t="shared" si="24"/>
        <v>49.627507612034336</v>
      </c>
      <c r="BT5">
        <f t="shared" si="25"/>
        <v>21.832028791233554</v>
      </c>
      <c r="BU5">
        <f t="shared" si="26"/>
        <v>32.302000045776367</v>
      </c>
      <c r="BV5">
        <f t="shared" si="27"/>
        <v>4.8573153522388433</v>
      </c>
      <c r="BW5">
        <f t="shared" si="28"/>
        <v>0.39079520340614915</v>
      </c>
      <c r="BX5">
        <f t="shared" si="29"/>
        <v>2.7748850480017717</v>
      </c>
      <c r="BY5">
        <f t="shared" si="30"/>
        <v>2.0824303042370715</v>
      </c>
      <c r="BZ5">
        <f t="shared" si="31"/>
        <v>0.24573299920400454</v>
      </c>
      <c r="CA5">
        <f t="shared" si="32"/>
        <v>35.887720316757246</v>
      </c>
      <c r="CB5">
        <f t="shared" si="33"/>
        <v>0.91231194091922507</v>
      </c>
      <c r="CC5">
        <f t="shared" si="34"/>
        <v>56.161792050179592</v>
      </c>
      <c r="CD5">
        <f t="shared" si="35"/>
        <v>393.28424131400402</v>
      </c>
      <c r="CE5">
        <f t="shared" si="36"/>
        <v>7.3495515729920724E-3</v>
      </c>
      <c r="CF5">
        <f t="shared" si="37"/>
        <v>0</v>
      </c>
      <c r="CG5">
        <f t="shared" si="38"/>
        <v>1485.7114462736115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152</v>
      </c>
      <c r="B6" s="1">
        <v>32</v>
      </c>
      <c r="C6" s="1" t="s">
        <v>91</v>
      </c>
      <c r="D6" s="1">
        <v>10371.000028945506</v>
      </c>
      <c r="E6" s="1">
        <v>0</v>
      </c>
      <c r="F6">
        <f t="shared" si="0"/>
        <v>5.5819078430518969</v>
      </c>
      <c r="G6" s="3">
        <f t="shared" si="1"/>
        <v>0.39236377599470756</v>
      </c>
      <c r="H6">
        <f t="shared" si="2"/>
        <v>356.40857664634149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9.9476699829101563</v>
      </c>
      <c r="W6">
        <f t="shared" si="6"/>
        <v>0.87497383499145509</v>
      </c>
      <c r="X6">
        <f t="shared" si="7"/>
        <v>4.4305047143408565E-3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8.7139803969817731</v>
      </c>
      <c r="AF6">
        <f t="shared" si="13"/>
        <v>2.2211023365357327</v>
      </c>
      <c r="AG6">
        <f t="shared" si="14"/>
        <v>32.769279479980469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31.987049102783203</v>
      </c>
      <c r="AM6" s="1">
        <v>32.769279479980469</v>
      </c>
      <c r="AN6" s="1">
        <v>30.805316925048828</v>
      </c>
      <c r="AO6" s="4">
        <v>399.81845092773438</v>
      </c>
      <c r="AP6" s="1">
        <v>393.80514526367188</v>
      </c>
      <c r="AQ6" s="1">
        <v>22.052646636962891</v>
      </c>
      <c r="AR6" s="1">
        <v>27.705055236816406</v>
      </c>
      <c r="AS6" s="1">
        <v>46.139430999755859</v>
      </c>
      <c r="AT6" s="1">
        <v>57.965621948242188</v>
      </c>
      <c r="AU6" s="1">
        <v>299.78579711914063</v>
      </c>
      <c r="AV6" s="1">
        <v>1697.866455078125</v>
      </c>
      <c r="AW6" s="1">
        <v>0.11112876236438751</v>
      </c>
      <c r="AX6" s="1">
        <v>99.832992553710938</v>
      </c>
      <c r="AY6" s="1">
        <v>-1.4869797229766846</v>
      </c>
      <c r="AZ6" s="1">
        <v>3.252410888671875E-2</v>
      </c>
      <c r="BA6" s="1">
        <v>3.7292845547199249E-2</v>
      </c>
      <c r="BB6" s="1">
        <v>7.484526839107275E-3</v>
      </c>
      <c r="BC6" s="1">
        <v>2.3753494024276733E-2</v>
      </c>
      <c r="BD6" s="1">
        <v>4.8415721394121647E-3</v>
      </c>
      <c r="BE6" s="1">
        <v>0.3333333432674408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1.4989289855957029</v>
      </c>
      <c r="BM6">
        <f t="shared" si="18"/>
        <v>8.7139803969817735E-3</v>
      </c>
      <c r="BN6">
        <f t="shared" si="19"/>
        <v>305.91927947998045</v>
      </c>
      <c r="BO6">
        <f t="shared" si="20"/>
        <v>305.13704910278318</v>
      </c>
      <c r="BP6">
        <f t="shared" si="21"/>
        <v>271.65862674045638</v>
      </c>
      <c r="BQ6">
        <f t="shared" si="22"/>
        <v>-0.46523724233385982</v>
      </c>
      <c r="BR6">
        <f t="shared" si="23"/>
        <v>4.9869809096929751</v>
      </c>
      <c r="BS6">
        <f t="shared" si="24"/>
        <v>49.95323471857202</v>
      </c>
      <c r="BT6">
        <f t="shared" si="25"/>
        <v>22.248179481755614</v>
      </c>
      <c r="BU6">
        <f t="shared" si="26"/>
        <v>32.378164291381836</v>
      </c>
      <c r="BV6">
        <f t="shared" si="27"/>
        <v>4.8782478435823426</v>
      </c>
      <c r="BW6">
        <f t="shared" si="28"/>
        <v>0.3764633414470126</v>
      </c>
      <c r="BX6">
        <f t="shared" si="29"/>
        <v>2.7658785731572424</v>
      </c>
      <c r="BY6">
        <f t="shared" si="30"/>
        <v>2.1123692704251003</v>
      </c>
      <c r="BZ6">
        <f t="shared" si="31"/>
        <v>0.23666828277088614</v>
      </c>
      <c r="CA6">
        <f t="shared" si="32"/>
        <v>35.581334778412923</v>
      </c>
      <c r="CB6">
        <f t="shared" si="33"/>
        <v>0.90503788722137812</v>
      </c>
      <c r="CC6">
        <f t="shared" si="34"/>
        <v>55.540552947941158</v>
      </c>
      <c r="CD6">
        <f t="shared" si="35"/>
        <v>392.99397163007347</v>
      </c>
      <c r="CE6">
        <f t="shared" si="36"/>
        <v>7.8887278301402776E-3</v>
      </c>
      <c r="CF6">
        <f t="shared" si="37"/>
        <v>0</v>
      </c>
      <c r="CG6">
        <f t="shared" si="38"/>
        <v>1485.5887235030541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152</v>
      </c>
      <c r="B7" s="1">
        <v>32</v>
      </c>
      <c r="C7" s="1" t="s">
        <v>91</v>
      </c>
      <c r="D7" s="1">
        <v>10393.000028325245</v>
      </c>
      <c r="E7" s="1">
        <v>0</v>
      </c>
      <c r="F7">
        <f t="shared" si="0"/>
        <v>5.5842769169603086</v>
      </c>
      <c r="G7" s="3">
        <f t="shared" si="1"/>
        <v>0.39307329977680572</v>
      </c>
      <c r="H7">
        <f t="shared" si="2"/>
        <v>356.43938694759271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9.9476699829101563</v>
      </c>
      <c r="W7">
        <f t="shared" si="6"/>
        <v>0.87497383499145509</v>
      </c>
      <c r="X7">
        <f t="shared" si="7"/>
        <v>4.4320994180909136E-3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8.7260738731936112</v>
      </c>
      <c r="AF7">
        <f t="shared" si="13"/>
        <v>2.2203237241956599</v>
      </c>
      <c r="AG7">
        <f t="shared" si="14"/>
        <v>32.769279479980469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31.987049102783203</v>
      </c>
      <c r="AM7" s="1">
        <v>32.769279479980469</v>
      </c>
      <c r="AN7" s="1">
        <v>30.805316925048828</v>
      </c>
      <c r="AO7" s="4">
        <v>399.81845092773438</v>
      </c>
      <c r="AP7" s="1">
        <v>393.8004150390625</v>
      </c>
      <c r="AQ7" s="1">
        <v>22.052646636962891</v>
      </c>
      <c r="AR7" s="1">
        <v>27.712854385375977</v>
      </c>
      <c r="AS7" s="1">
        <v>46.139430999755859</v>
      </c>
      <c r="AT7" s="1">
        <v>57.981941223144531</v>
      </c>
      <c r="AU7" s="1">
        <v>299.78579711914063</v>
      </c>
      <c r="AV7" s="1">
        <v>1697.866455078125</v>
      </c>
      <c r="AW7" s="1">
        <v>0.11112876236438751</v>
      </c>
      <c r="AX7" s="1">
        <v>99.832992553710938</v>
      </c>
      <c r="AY7" s="1">
        <v>-1.4912445545196533</v>
      </c>
      <c r="AZ7" s="1">
        <v>4.0323447436094284E-2</v>
      </c>
      <c r="BA7" s="1">
        <v>2.2246360778808594E-2</v>
      </c>
      <c r="BB7" s="1">
        <v>7.8779933974146843E-3</v>
      </c>
      <c r="BC7" s="1">
        <v>1.3779026456177235E-2</v>
      </c>
      <c r="BD7" s="1">
        <v>6.7188828252255917E-3</v>
      </c>
      <c r="BE7" s="1">
        <v>0.3333333432674408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1.4989289855957029</v>
      </c>
      <c r="BM7">
        <f t="shared" si="18"/>
        <v>8.726073873193612E-3</v>
      </c>
      <c r="BN7">
        <f t="shared" si="19"/>
        <v>305.91927947998045</v>
      </c>
      <c r="BO7">
        <f t="shared" si="20"/>
        <v>305.13704910278318</v>
      </c>
      <c r="BP7">
        <f t="shared" si="21"/>
        <v>271.65862674045638</v>
      </c>
      <c r="BQ7">
        <f t="shared" si="22"/>
        <v>-0.46726700628691586</v>
      </c>
      <c r="BR7">
        <f t="shared" si="23"/>
        <v>4.9869809096929751</v>
      </c>
      <c r="BS7">
        <f t="shared" si="24"/>
        <v>49.95323471857202</v>
      </c>
      <c r="BT7">
        <f t="shared" si="25"/>
        <v>22.240380333196043</v>
      </c>
      <c r="BU7">
        <f t="shared" si="26"/>
        <v>32.378164291381836</v>
      </c>
      <c r="BV7">
        <f t="shared" si="27"/>
        <v>4.8782478435823426</v>
      </c>
      <c r="BW7">
        <f t="shared" si="28"/>
        <v>0.37711647607002896</v>
      </c>
      <c r="BX7">
        <f t="shared" si="29"/>
        <v>2.7666571854973152</v>
      </c>
      <c r="BY7">
        <f t="shared" si="30"/>
        <v>2.1115906580850274</v>
      </c>
      <c r="BZ7">
        <f t="shared" si="31"/>
        <v>0.23708129397958172</v>
      </c>
      <c r="CA7">
        <f t="shared" si="32"/>
        <v>35.584410662988319</v>
      </c>
      <c r="CB7">
        <f t="shared" si="33"/>
        <v>0.90512699665955454</v>
      </c>
      <c r="CC7">
        <f t="shared" si="34"/>
        <v>55.5592147070371</v>
      </c>
      <c r="CD7">
        <f t="shared" si="35"/>
        <v>392.98889712706597</v>
      </c>
      <c r="CE7">
        <f t="shared" si="36"/>
        <v>7.8948296626464888E-3</v>
      </c>
      <c r="CF7">
        <f t="shared" si="37"/>
        <v>0</v>
      </c>
      <c r="CG7">
        <f t="shared" si="38"/>
        <v>1485.5887235030541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152</v>
      </c>
      <c r="B8" s="1">
        <v>33</v>
      </c>
      <c r="C8" s="1" t="s">
        <v>92</v>
      </c>
      <c r="D8" s="1">
        <v>10593.000028325245</v>
      </c>
      <c r="E8" s="1">
        <v>0</v>
      </c>
      <c r="F8">
        <f t="shared" si="0"/>
        <v>11.032859807039895</v>
      </c>
      <c r="G8" s="3">
        <f t="shared" si="1"/>
        <v>0.28985370959407675</v>
      </c>
      <c r="H8">
        <f t="shared" si="2"/>
        <v>599.93392433248732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9.8948583602905273</v>
      </c>
      <c r="W8">
        <f t="shared" si="6"/>
        <v>0.87494742918014523</v>
      </c>
      <c r="X8">
        <f t="shared" si="7"/>
        <v>8.0798992089114157E-3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7.3862993677928586</v>
      </c>
      <c r="AF8">
        <f t="shared" si="13"/>
        <v>2.5195300091303054</v>
      </c>
      <c r="AG8">
        <f t="shared" si="14"/>
        <v>33.544643402099609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32.135948181152344</v>
      </c>
      <c r="AM8" s="1">
        <v>33.544643402099609</v>
      </c>
      <c r="AN8" s="1">
        <v>30.959728240966797</v>
      </c>
      <c r="AO8" s="4">
        <v>700.2081298828125</v>
      </c>
      <c r="AP8" s="1">
        <v>689.45068359375</v>
      </c>
      <c r="AQ8" s="1">
        <v>22.143878936767578</v>
      </c>
      <c r="AR8" s="1">
        <v>26.938642501831055</v>
      </c>
      <c r="AS8" s="1">
        <v>45.939826965332031</v>
      </c>
      <c r="AT8" s="1">
        <v>55.887073516845703</v>
      </c>
      <c r="AU8" s="1">
        <v>299.798828125</v>
      </c>
      <c r="AV8" s="1">
        <v>1702.0838623046875</v>
      </c>
      <c r="AW8" s="1">
        <v>8.275534026324749E-3</v>
      </c>
      <c r="AX8" s="1">
        <v>99.829002380371094</v>
      </c>
      <c r="AY8" s="1">
        <v>-4.8436098098754883</v>
      </c>
      <c r="AZ8" s="1">
        <v>6.5107248723506927E-2</v>
      </c>
      <c r="BA8" s="1">
        <v>8.2448713481426239E-2</v>
      </c>
      <c r="BB8" s="1">
        <v>1.500215195119381E-2</v>
      </c>
      <c r="BC8" s="1">
        <v>5.3803317248821259E-2</v>
      </c>
      <c r="BD8" s="1">
        <v>1.4222756028175354E-2</v>
      </c>
      <c r="BE8" s="1">
        <v>0.3333333432674408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1.4989941406249998</v>
      </c>
      <c r="BM8">
        <f t="shared" si="18"/>
        <v>7.3862993677928585E-3</v>
      </c>
      <c r="BN8">
        <f t="shared" si="19"/>
        <v>306.69464340209959</v>
      </c>
      <c r="BO8">
        <f t="shared" si="20"/>
        <v>305.28594818115232</v>
      </c>
      <c r="BP8">
        <f t="shared" si="21"/>
        <v>272.33341188162376</v>
      </c>
      <c r="BQ8">
        <f t="shared" si="22"/>
        <v>-0.2693373742929574</v>
      </c>
      <c r="BR8">
        <f t="shared" si="23"/>
        <v>5.2087878155695639</v>
      </c>
      <c r="BS8">
        <f t="shared" si="24"/>
        <v>52.177099754266841</v>
      </c>
      <c r="BT8">
        <f t="shared" si="25"/>
        <v>25.238457252435786</v>
      </c>
      <c r="BU8">
        <f t="shared" si="26"/>
        <v>32.840295791625977</v>
      </c>
      <c r="BV8">
        <f t="shared" si="27"/>
        <v>5.0069485885630645</v>
      </c>
      <c r="BW8">
        <f t="shared" si="28"/>
        <v>0.28108346791299454</v>
      </c>
      <c r="BX8">
        <f t="shared" si="29"/>
        <v>2.6892578064392585</v>
      </c>
      <c r="BY8">
        <f t="shared" si="30"/>
        <v>2.317690782123806</v>
      </c>
      <c r="BZ8">
        <f t="shared" si="31"/>
        <v>0.17644461545044535</v>
      </c>
      <c r="CA8">
        <f t="shared" si="32"/>
        <v>59.890805160253251</v>
      </c>
      <c r="CB8">
        <f t="shared" si="33"/>
        <v>0.87016220102261976</v>
      </c>
      <c r="CC8">
        <f t="shared" si="34"/>
        <v>51.160848807742752</v>
      </c>
      <c r="CD8">
        <f t="shared" si="35"/>
        <v>687.84736708794298</v>
      </c>
      <c r="CE8">
        <f t="shared" si="36"/>
        <v>8.2060424959484284E-3</v>
      </c>
      <c r="CF8">
        <f t="shared" si="37"/>
        <v>0</v>
      </c>
      <c r="CG8">
        <f t="shared" si="38"/>
        <v>1489.2338995724986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152</v>
      </c>
      <c r="B9" s="1">
        <v>34</v>
      </c>
      <c r="C9" s="1" t="s">
        <v>93</v>
      </c>
      <c r="D9" s="1">
        <v>10880.000028325245</v>
      </c>
      <c r="E9" s="1">
        <v>0</v>
      </c>
      <c r="F9">
        <f t="shared" si="0"/>
        <v>14.968463179045413</v>
      </c>
      <c r="G9" s="3">
        <f t="shared" si="1"/>
        <v>0.18652445329212164</v>
      </c>
      <c r="H9">
        <f t="shared" si="2"/>
        <v>1003.3968309613757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9.8948583602905273</v>
      </c>
      <c r="W9">
        <f t="shared" si="6"/>
        <v>0.87494742918014523</v>
      </c>
      <c r="X9">
        <f t="shared" si="7"/>
        <v>1.0748614021714224E-2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5.3985433250385908</v>
      </c>
      <c r="AF9">
        <f t="shared" si="13"/>
        <v>2.8289211322480288</v>
      </c>
      <c r="AG9">
        <f t="shared" si="14"/>
        <v>34.274627685546875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32.144248962402344</v>
      </c>
      <c r="AM9" s="1">
        <v>34.274627685546875</v>
      </c>
      <c r="AN9" s="1">
        <v>30.977851867675781</v>
      </c>
      <c r="AO9" s="4">
        <v>1199.813720703125</v>
      </c>
      <c r="AP9" s="1">
        <v>1185.5582275390625</v>
      </c>
      <c r="AQ9" s="1">
        <v>22.501579284667969</v>
      </c>
      <c r="AR9" s="1">
        <v>26.009376525878906</v>
      </c>
      <c r="AS9" s="1">
        <v>46.659912109375</v>
      </c>
      <c r="AT9" s="1">
        <v>53.93377685546875</v>
      </c>
      <c r="AU9" s="1">
        <v>299.79672241210938</v>
      </c>
      <c r="AV9" s="1">
        <v>1697.96484375</v>
      </c>
      <c r="AW9" s="1">
        <v>0.10285313427448273</v>
      </c>
      <c r="AX9" s="1">
        <v>99.828788757324219</v>
      </c>
      <c r="AY9" s="1">
        <v>-11.595575332641602</v>
      </c>
      <c r="AZ9" s="1">
        <v>8.3318613469600677E-2</v>
      </c>
      <c r="BA9" s="1">
        <v>3.9100486785173416E-2</v>
      </c>
      <c r="BB9" s="1">
        <v>1.5577521407976747E-3</v>
      </c>
      <c r="BC9" s="1">
        <v>2.4256670847535133E-2</v>
      </c>
      <c r="BD9" s="1">
        <v>1.8769840244203806E-3</v>
      </c>
      <c r="BE9" s="1">
        <v>0.3333333432674408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1.4989836120605469</v>
      </c>
      <c r="BM9">
        <f t="shared" si="18"/>
        <v>5.3985433250385911E-3</v>
      </c>
      <c r="BN9">
        <f t="shared" si="19"/>
        <v>307.42462768554685</v>
      </c>
      <c r="BO9">
        <f t="shared" si="20"/>
        <v>305.29424896240232</v>
      </c>
      <c r="BP9">
        <f t="shared" si="21"/>
        <v>271.67436892760452</v>
      </c>
      <c r="BQ9">
        <f t="shared" si="22"/>
        <v>2.7389899242731126E-2</v>
      </c>
      <c r="BR9">
        <f t="shared" si="23"/>
        <v>5.4254056871597012</v>
      </c>
      <c r="BS9">
        <f t="shared" si="24"/>
        <v>54.347105225812442</v>
      </c>
      <c r="BT9">
        <f t="shared" si="25"/>
        <v>28.337728699933535</v>
      </c>
      <c r="BU9">
        <f t="shared" si="26"/>
        <v>33.209438323974609</v>
      </c>
      <c r="BV9">
        <f t="shared" si="27"/>
        <v>5.1118651698825968</v>
      </c>
      <c r="BW9">
        <f t="shared" si="28"/>
        <v>0.18285302276038287</v>
      </c>
      <c r="BX9">
        <f t="shared" si="29"/>
        <v>2.5964845549116724</v>
      </c>
      <c r="BY9">
        <f t="shared" si="30"/>
        <v>2.5153806149709244</v>
      </c>
      <c r="BZ9">
        <f t="shared" si="31"/>
        <v>0.11460741919641813</v>
      </c>
      <c r="CA9">
        <f t="shared" si="32"/>
        <v>100.16789027781174</v>
      </c>
      <c r="CB9">
        <f t="shared" si="33"/>
        <v>0.8463496837639003</v>
      </c>
      <c r="CC9">
        <f t="shared" si="34"/>
        <v>46.744508301680433</v>
      </c>
      <c r="CD9">
        <f t="shared" si="35"/>
        <v>1183.3829815465217</v>
      </c>
      <c r="CE9">
        <f t="shared" si="36"/>
        <v>5.9126543329352374E-3</v>
      </c>
      <c r="CF9">
        <f t="shared" si="37"/>
        <v>0</v>
      </c>
      <c r="CG9">
        <f t="shared" si="38"/>
        <v>1485.6299748773295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152</v>
      </c>
      <c r="B10" s="1">
        <v>35</v>
      </c>
      <c r="C10" s="1" t="s">
        <v>94</v>
      </c>
      <c r="D10" s="1">
        <v>11118.000028325245</v>
      </c>
      <c r="E10" s="1">
        <v>0</v>
      </c>
      <c r="F10">
        <f t="shared" si="0"/>
        <v>19.343724997152734</v>
      </c>
      <c r="G10" s="3">
        <f t="shared" si="1"/>
        <v>0.1598779664675771</v>
      </c>
      <c r="H10">
        <f t="shared" si="2"/>
        <v>1409.4441680829652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9.9211940765380859</v>
      </c>
      <c r="W10">
        <f t="shared" si="6"/>
        <v>0.87496059703826901</v>
      </c>
      <c r="X10">
        <f t="shared" si="7"/>
        <v>1.3693506139926063E-2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4.8312274301942448</v>
      </c>
      <c r="AF10">
        <f t="shared" si="13"/>
        <v>2.9441691382611146</v>
      </c>
      <c r="AG10">
        <f t="shared" si="14"/>
        <v>34.582942962646484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32.238422393798828</v>
      </c>
      <c r="AM10" s="1">
        <v>34.582942962646484</v>
      </c>
      <c r="AN10" s="1">
        <v>31.059032440185547</v>
      </c>
      <c r="AO10" s="4">
        <v>1700.03564453125</v>
      </c>
      <c r="AP10" s="1">
        <v>1681.7103271484375</v>
      </c>
      <c r="AQ10" s="1">
        <v>22.654682159423828</v>
      </c>
      <c r="AR10" s="1">
        <v>25.794651031494141</v>
      </c>
      <c r="AS10" s="1">
        <v>46.728092193603516</v>
      </c>
      <c r="AT10" s="1">
        <v>53.204666137695313</v>
      </c>
      <c r="AU10" s="1">
        <v>299.78689575195313</v>
      </c>
      <c r="AV10" s="1">
        <v>1697.95947265625</v>
      </c>
      <c r="AW10" s="1">
        <v>2.0097769796848297E-2</v>
      </c>
      <c r="AX10" s="1">
        <v>99.8289794921875</v>
      </c>
      <c r="AY10" s="1">
        <v>-19.499189376831055</v>
      </c>
      <c r="AZ10" s="1">
        <v>8.9334674179553986E-2</v>
      </c>
      <c r="BA10" s="1">
        <v>2.7184268459677696E-2</v>
      </c>
      <c r="BB10" s="1">
        <v>1.1515698861330748E-3</v>
      </c>
      <c r="BC10" s="1">
        <v>1.7280343919992447E-2</v>
      </c>
      <c r="BD10" s="1">
        <v>1.5506043564528227E-3</v>
      </c>
      <c r="BE10" s="1">
        <v>0.3333333432674408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1.4989344787597654</v>
      </c>
      <c r="BM10">
        <f t="shared" si="18"/>
        <v>4.8312274301942452E-3</v>
      </c>
      <c r="BN10">
        <f t="shared" si="19"/>
        <v>307.73294296264646</v>
      </c>
      <c r="BO10">
        <f t="shared" si="20"/>
        <v>305.38842239379881</v>
      </c>
      <c r="BP10">
        <f t="shared" si="21"/>
        <v>271.67350955262373</v>
      </c>
      <c r="BQ10">
        <f t="shared" si="22"/>
        <v>0.11221278596074837</v>
      </c>
      <c r="BR10">
        <f t="shared" si="23"/>
        <v>5.5192228270922765</v>
      </c>
      <c r="BS10">
        <f t="shared" si="24"/>
        <v>55.286780002836799</v>
      </c>
      <c r="BT10">
        <f t="shared" si="25"/>
        <v>29.492128971342659</v>
      </c>
      <c r="BU10">
        <f t="shared" si="26"/>
        <v>33.410682678222656</v>
      </c>
      <c r="BV10">
        <f t="shared" si="27"/>
        <v>5.1698637679301944</v>
      </c>
      <c r="BW10">
        <f t="shared" si="28"/>
        <v>0.15717298733679666</v>
      </c>
      <c r="BX10">
        <f t="shared" si="29"/>
        <v>2.5750536888311619</v>
      </c>
      <c r="BY10">
        <f t="shared" si="30"/>
        <v>2.5948100790990325</v>
      </c>
      <c r="BZ10">
        <f t="shared" si="31"/>
        <v>9.8472613281589003E-2</v>
      </c>
      <c r="CA10">
        <f t="shared" si="32"/>
        <v>140.70337295093759</v>
      </c>
      <c r="CB10">
        <f t="shared" si="33"/>
        <v>0.83810163101802704</v>
      </c>
      <c r="CC10">
        <f t="shared" si="34"/>
        <v>45.342776044582202</v>
      </c>
      <c r="CD10">
        <f t="shared" si="35"/>
        <v>1678.8992596542294</v>
      </c>
      <c r="CE10">
        <f t="shared" si="36"/>
        <v>5.2242455011536661E-3</v>
      </c>
      <c r="CF10">
        <f t="shared" si="37"/>
        <v>0</v>
      </c>
      <c r="CG10">
        <f t="shared" si="38"/>
        <v>1485.6476339420969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152</v>
      </c>
      <c r="B11" s="1">
        <v>36</v>
      </c>
      <c r="C11" s="1" t="s">
        <v>95</v>
      </c>
      <c r="D11" s="1">
        <v>11289.000028325245</v>
      </c>
      <c r="E11" s="1">
        <v>0</v>
      </c>
      <c r="F11">
        <f t="shared" si="0"/>
        <v>21.152051475920977</v>
      </c>
      <c r="G11" s="3">
        <f t="shared" si="1"/>
        <v>0.15098373599817916</v>
      </c>
      <c r="H11">
        <f t="shared" si="2"/>
        <v>1660.953431181206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9.9211940765380859</v>
      </c>
      <c r="W11">
        <f t="shared" si="6"/>
        <v>0.87496059703826901</v>
      </c>
      <c r="X11">
        <f t="shared" si="7"/>
        <v>1.4879127224550457E-2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4.6855377411877051</v>
      </c>
      <c r="AF11">
        <f t="shared" si="13"/>
        <v>3.0198284079875828</v>
      </c>
      <c r="AG11">
        <f t="shared" si="14"/>
        <v>34.803524017333984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32.408119201660156</v>
      </c>
      <c r="AM11" s="1">
        <v>34.803524017333984</v>
      </c>
      <c r="AN11" s="1">
        <v>31.226499557495117</v>
      </c>
      <c r="AO11" s="4">
        <v>2000.1707763671875</v>
      </c>
      <c r="AP11" s="1">
        <v>1979.872314453125</v>
      </c>
      <c r="AQ11" s="1">
        <v>22.672237396240234</v>
      </c>
      <c r="AR11" s="1">
        <v>25.717483520507813</v>
      </c>
      <c r="AS11" s="1">
        <v>46.318824768066406</v>
      </c>
      <c r="AT11" s="1">
        <v>52.540191650390625</v>
      </c>
      <c r="AU11" s="1">
        <v>299.81402587890625</v>
      </c>
      <c r="AV11" s="1">
        <v>1701.5628662109375</v>
      </c>
      <c r="AW11" s="1">
        <v>1.1822046944871545E-3</v>
      </c>
      <c r="AX11" s="1">
        <v>99.830039978027344</v>
      </c>
      <c r="AY11" s="1">
        <v>-24.57526969909668</v>
      </c>
      <c r="AZ11" s="1">
        <v>9.3317694962024689E-2</v>
      </c>
      <c r="BA11" s="1">
        <v>3.2544191926717758E-2</v>
      </c>
      <c r="BB11" s="1">
        <v>2.6289783418178558E-3</v>
      </c>
      <c r="BC11" s="1">
        <v>3.2909441739320755E-2</v>
      </c>
      <c r="BD11" s="1">
        <v>1.6341677401214838E-3</v>
      </c>
      <c r="BE11" s="1">
        <v>0.3333333432674408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1.4990701293945312</v>
      </c>
      <c r="BM11">
        <f t="shared" si="18"/>
        <v>4.685537741187705E-3</v>
      </c>
      <c r="BN11">
        <f t="shared" si="19"/>
        <v>307.95352401733396</v>
      </c>
      <c r="BO11">
        <f t="shared" si="20"/>
        <v>305.55811920166013</v>
      </c>
      <c r="BP11">
        <f t="shared" si="21"/>
        <v>272.25005250848699</v>
      </c>
      <c r="BQ11">
        <f t="shared" si="22"/>
        <v>0.13620471107725987</v>
      </c>
      <c r="BR11">
        <f t="shared" si="23"/>
        <v>5.5872058159741371</v>
      </c>
      <c r="BS11">
        <f t="shared" si="24"/>
        <v>55.967179991151809</v>
      </c>
      <c r="BT11">
        <f t="shared" si="25"/>
        <v>30.249696470643997</v>
      </c>
      <c r="BU11">
        <f t="shared" si="26"/>
        <v>33.60582160949707</v>
      </c>
      <c r="BV11">
        <f t="shared" si="27"/>
        <v>5.2266485697007488</v>
      </c>
      <c r="BW11">
        <f t="shared" si="28"/>
        <v>0.14856907601268163</v>
      </c>
      <c r="BX11">
        <f t="shared" si="29"/>
        <v>2.5673774079865543</v>
      </c>
      <c r="BY11">
        <f t="shared" si="30"/>
        <v>2.6592711617141944</v>
      </c>
      <c r="BZ11">
        <f t="shared" si="31"/>
        <v>9.306963699211987E-2</v>
      </c>
      <c r="CA11">
        <f t="shared" si="32"/>
        <v>165.81304743646149</v>
      </c>
      <c r="CB11">
        <f t="shared" si="33"/>
        <v>0.83891946922849425</v>
      </c>
      <c r="CC11">
        <f t="shared" si="34"/>
        <v>44.550728060419267</v>
      </c>
      <c r="CD11">
        <f t="shared" si="35"/>
        <v>1976.798457460817</v>
      </c>
      <c r="CE11">
        <f t="shared" si="36"/>
        <v>4.7669973115730437E-3</v>
      </c>
      <c r="CF11">
        <f t="shared" si="37"/>
        <v>0</v>
      </c>
      <c r="CG11">
        <f t="shared" si="38"/>
        <v>1488.8004613180701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153</v>
      </c>
      <c r="B12" s="1">
        <v>39</v>
      </c>
      <c r="C12" s="1" t="s">
        <v>96</v>
      </c>
      <c r="D12" s="1">
        <v>12284.000028325245</v>
      </c>
      <c r="E12" s="1">
        <v>0</v>
      </c>
      <c r="F12">
        <f t="shared" ref="F12:F21" si="42">(AO12-AP12*(1000-AQ12)/(1000-AR12))*BL12</f>
        <v>-2.4790418381202253</v>
      </c>
      <c r="G12" s="3">
        <f t="shared" ref="G12:G21" si="43">IF(BW12&lt;&gt;0,1/(1/BW12-1/AK12),0)</f>
        <v>0.28851385762957615</v>
      </c>
      <c r="H12">
        <f t="shared" ref="H12:H21" si="44">((BZ12-BM12/2)*AP12-F12)/(BZ12+BM12/2)</f>
        <v>51.33650867930222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ref="P12:P21" si="45">CF12/L12</f>
        <v>#DIV/0!</v>
      </c>
      <c r="Q12" t="e">
        <f t="shared" ref="Q12:Q21" si="46">CH12/N12</f>
        <v>#DIV/0!</v>
      </c>
      <c r="R12" t="e">
        <f t="shared" ref="R12:R21" si="47">(N12-O12)/N12</f>
        <v>#DIV/0!</v>
      </c>
      <c r="S12" s="1">
        <v>-1</v>
      </c>
      <c r="T12" s="1">
        <v>0.87</v>
      </c>
      <c r="U12" s="1">
        <v>0.92</v>
      </c>
      <c r="V12" s="1">
        <v>9.8686618804931641</v>
      </c>
      <c r="W12">
        <f t="shared" ref="W12:W21" si="48">(V12*U12+(100-V12)*T12)/100</f>
        <v>0.87493433094024653</v>
      </c>
      <c r="X12">
        <f t="shared" ref="X12:X21" si="49">(F12-S12)/CG12</f>
        <v>-9.9483844176474637E-4</v>
      </c>
      <c r="Y12" t="e">
        <f t="shared" ref="Y12:Y21" si="50">(N12-O12)/(N12-M12)</f>
        <v>#DIV/0!</v>
      </c>
      <c r="Z12" t="e">
        <f t="shared" ref="Z12:Z21" si="51">(L12-N12)/(L12-M12)</f>
        <v>#DIV/0!</v>
      </c>
      <c r="AA12" t="e">
        <f t="shared" ref="AA12:AA21" si="52">(L12-N12)/N12</f>
        <v>#DIV/0!</v>
      </c>
      <c r="AB12" s="1">
        <v>0</v>
      </c>
      <c r="AC12" s="1">
        <v>0.5</v>
      </c>
      <c r="AD12" t="e">
        <f t="shared" ref="AD12:AD21" si="53">R12*AC12*W12*AB12</f>
        <v>#DIV/0!</v>
      </c>
      <c r="AE12">
        <f t="shared" ref="AE12:AE21" si="54">BM12*1000</f>
        <v>7.6429254605643742</v>
      </c>
      <c r="AF12">
        <f t="shared" ref="AF12:AF21" si="55">(BR12-BX12)</f>
        <v>2.6134738774046484</v>
      </c>
      <c r="AG12">
        <f t="shared" ref="AG12:AG21" si="56">(AM12+BQ12*E12)</f>
        <v>34.354061126708984</v>
      </c>
      <c r="AH12" s="1">
        <v>2</v>
      </c>
      <c r="AI12">
        <f t="shared" ref="AI12:AI21" si="57">(AH12*BF12+BG12)</f>
        <v>4.644859790802002</v>
      </c>
      <c r="AJ12" s="1">
        <v>1</v>
      </c>
      <c r="AK12">
        <f t="shared" ref="AK12:AK21" si="58">AI12*(AJ12+1)*(AJ12+1)/(AJ12*AJ12+1)</f>
        <v>9.2897195816040039</v>
      </c>
      <c r="AL12" s="1">
        <v>33.121635437011719</v>
      </c>
      <c r="AM12" s="1">
        <v>34.354061126708984</v>
      </c>
      <c r="AN12" s="1">
        <v>31.980598449707031</v>
      </c>
      <c r="AO12" s="4">
        <v>37.738620758056641</v>
      </c>
      <c r="AP12" s="1">
        <v>39.192546844482422</v>
      </c>
      <c r="AQ12" s="1">
        <v>23.45503044128418</v>
      </c>
      <c r="AR12" s="1">
        <v>28.408727645874023</v>
      </c>
      <c r="AS12" s="1">
        <v>46.030570983886719</v>
      </c>
      <c r="AT12" s="1">
        <v>55.752212524414063</v>
      </c>
      <c r="AU12" s="1">
        <v>299.80838012695313</v>
      </c>
      <c r="AV12" s="1">
        <v>1699.2310791015625</v>
      </c>
      <c r="AW12" s="1">
        <v>5.6746214628219604E-2</v>
      </c>
      <c r="AX12" s="1">
        <v>99.827384948730469</v>
      </c>
      <c r="AY12" s="1">
        <v>0.9451712965965271</v>
      </c>
      <c r="AZ12" s="1">
        <v>6.1756990849971771E-2</v>
      </c>
      <c r="BA12" s="1">
        <v>3.1170384958386421E-2</v>
      </c>
      <c r="BB12" s="1">
        <v>1.8288508057594299E-2</v>
      </c>
      <c r="BC12" s="1">
        <v>1.1892484501004219E-2</v>
      </c>
      <c r="BD12" s="1">
        <v>1.931578665971756E-2</v>
      </c>
      <c r="BE12" s="1">
        <v>0.3333333432674408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111135</v>
      </c>
      <c r="BL12">
        <f t="shared" ref="BL12:BL21" si="59">AU12*0.000001/(AH12*0.0001)</f>
        <v>1.4990419006347655</v>
      </c>
      <c r="BM12">
        <f t="shared" ref="BM12:BM21" si="60">(AR12-AQ12)/(1000-AR12)*BL12</f>
        <v>7.642925460564374E-3</v>
      </c>
      <c r="BN12">
        <f t="shared" ref="BN12:BN21" si="61">(AM12+273.15)</f>
        <v>307.50406112670896</v>
      </c>
      <c r="BO12">
        <f t="shared" ref="BO12:BO21" si="62">(AL12+273.15)</f>
        <v>306.2716354370117</v>
      </c>
      <c r="BP12">
        <f t="shared" ref="BP12:BP21" si="63">(AV12*BH12+AW12*BI12)*BJ12</f>
        <v>271.87696657932611</v>
      </c>
      <c r="BQ12">
        <f t="shared" ref="BQ12:BQ21" si="64">((BP12+0.00000010773*(BO12^4-BN12^4))-BM12*44100)/(AI12*0.92*2*29.3+0.00000043092*BN12^3)</f>
        <v>-0.3062469622161158</v>
      </c>
      <c r="BR12">
        <f t="shared" ref="BR12:BR21" si="65">0.61365*EXP(17.502*AG12/(240.97+AG12))</f>
        <v>5.4494428680129561</v>
      </c>
      <c r="BS12">
        <f t="shared" ref="BS12:BS21" si="66">BR12*1000/AX12</f>
        <v>54.588656918256355</v>
      </c>
      <c r="BT12">
        <f t="shared" ref="BT12:BT21" si="67">(BS12-AR12)</f>
        <v>26.179929272382331</v>
      </c>
      <c r="BU12">
        <f t="shared" ref="BU12:BU21" si="68">IF(E12,AM12,(AL12+AM12)/2)</f>
        <v>33.737848281860352</v>
      </c>
      <c r="BV12">
        <f t="shared" ref="BV12:BV21" si="69">0.61365*EXP(17.502*BU12/(240.97+BU12))</f>
        <v>5.2653748924575376</v>
      </c>
      <c r="BW12">
        <f t="shared" ref="BW12:BW21" si="70">IF(BT12&lt;&gt;0,(1000-(BS12+AR12)/2)/BT12*BM12,0)</f>
        <v>0.27982329411675372</v>
      </c>
      <c r="BX12">
        <f t="shared" ref="BX12:BX21" si="71">AR12*AX12/1000</f>
        <v>2.8359689906083076</v>
      </c>
      <c r="BY12">
        <f t="shared" ref="BY12:BY21" si="72">(BV12-BX12)</f>
        <v>2.42940590184923</v>
      </c>
      <c r="BZ12">
        <f t="shared" ref="BZ12:BZ21" si="73">1/(1.6/G12+1.37/AK12)</f>
        <v>0.17565012600025914</v>
      </c>
      <c r="CA12">
        <f t="shared" ref="CA12:CA21" si="74">H12*AX12*0.001</f>
        <v>5.1247894138525458</v>
      </c>
      <c r="CB12">
        <f t="shared" ref="CB12:CB21" si="75">H12/AP12</f>
        <v>1.3098538577502381</v>
      </c>
      <c r="CC12">
        <f t="shared" ref="CC12:CC21" si="76">(1-BM12*AX12/BR12/G12)*100</f>
        <v>51.472207359446287</v>
      </c>
      <c r="CD12">
        <f t="shared" ref="CD12:CD21" si="77">(AP12-F12/(AK12/1.35))</f>
        <v>39.55280599461755</v>
      </c>
      <c r="CE12">
        <f t="shared" ref="CE12:CE21" si="78">F12*CC12/100/CD12</f>
        <v>-3.2261113297962093E-2</v>
      </c>
      <c r="CF12">
        <f t="shared" ref="CF12:CF21" si="79">(L12-K12)</f>
        <v>0</v>
      </c>
      <c r="CG12">
        <f t="shared" ref="CG12:CG21" si="80">AV12*W12</f>
        <v>1486.7156073065987</v>
      </c>
      <c r="CH12">
        <f t="shared" ref="CH12:CH21" si="81">(N12-M12)</f>
        <v>0</v>
      </c>
      <c r="CI12" t="e">
        <f t="shared" ref="CI12:CI21" si="82">(N12-O12)/(N12-K12)</f>
        <v>#DIV/0!</v>
      </c>
      <c r="CJ12" t="e">
        <f t="shared" ref="CJ12:CJ21" si="83">(L12-N12)/(L12-K12)</f>
        <v>#DIV/0!</v>
      </c>
    </row>
    <row r="13" spans="1:88" x14ac:dyDescent="0.35">
      <c r="A13" t="s">
        <v>153</v>
      </c>
      <c r="B13" s="1">
        <v>40</v>
      </c>
      <c r="C13" s="1" t="s">
        <v>97</v>
      </c>
      <c r="D13" s="1">
        <v>12452.000028325245</v>
      </c>
      <c r="E13" s="1">
        <v>0</v>
      </c>
      <c r="F13">
        <f t="shared" si="42"/>
        <v>-1.2533286202541505</v>
      </c>
      <c r="G13" s="3">
        <f t="shared" si="43"/>
        <v>0.35802691936005221</v>
      </c>
      <c r="H13">
        <f t="shared" si="44"/>
        <v>101.59457775941587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45"/>
        <v>#DIV/0!</v>
      </c>
      <c r="Q13" t="e">
        <f t="shared" si="46"/>
        <v>#DIV/0!</v>
      </c>
      <c r="R13" t="e">
        <f t="shared" si="47"/>
        <v>#DIV/0!</v>
      </c>
      <c r="S13" s="1">
        <v>-1</v>
      </c>
      <c r="T13" s="1">
        <v>0.87</v>
      </c>
      <c r="U13" s="1">
        <v>0.92</v>
      </c>
      <c r="V13" s="1">
        <v>9.8686618804931641</v>
      </c>
      <c r="W13">
        <f t="shared" si="48"/>
        <v>0.87493433094024653</v>
      </c>
      <c r="X13">
        <f t="shared" si="49"/>
        <v>-1.702242668860387E-4</v>
      </c>
      <c r="Y13" t="e">
        <f t="shared" si="50"/>
        <v>#DIV/0!</v>
      </c>
      <c r="Z13" t="e">
        <f t="shared" si="51"/>
        <v>#DIV/0!</v>
      </c>
      <c r="AA13" t="e">
        <f t="shared" si="52"/>
        <v>#DIV/0!</v>
      </c>
      <c r="AB13" s="1">
        <v>0</v>
      </c>
      <c r="AC13" s="1">
        <v>0.5</v>
      </c>
      <c r="AD13" t="e">
        <f t="shared" si="53"/>
        <v>#DIV/0!</v>
      </c>
      <c r="AE13">
        <f t="shared" si="54"/>
        <v>8.913877640811144</v>
      </c>
      <c r="AF13">
        <f t="shared" si="55"/>
        <v>2.4731130795367577</v>
      </c>
      <c r="AG13">
        <f t="shared" si="56"/>
        <v>34.214851379394531</v>
      </c>
      <c r="AH13" s="1">
        <v>2</v>
      </c>
      <c r="AI13">
        <f t="shared" si="57"/>
        <v>4.644859790802002</v>
      </c>
      <c r="AJ13" s="1">
        <v>1</v>
      </c>
      <c r="AK13">
        <f t="shared" si="58"/>
        <v>9.2897195816040039</v>
      </c>
      <c r="AL13" s="1">
        <v>33.562339782714844</v>
      </c>
      <c r="AM13" s="1">
        <v>34.214851379394531</v>
      </c>
      <c r="AN13" s="1">
        <v>32.408554077148438</v>
      </c>
      <c r="AO13" s="4">
        <v>99.713882446289063</v>
      </c>
      <c r="AP13" s="1">
        <v>99.955604553222656</v>
      </c>
      <c r="AQ13" s="1">
        <v>23.624486923217773</v>
      </c>
      <c r="AR13" s="1">
        <v>29.396306991577148</v>
      </c>
      <c r="AS13" s="1">
        <v>45.227455139160156</v>
      </c>
      <c r="AT13" s="1">
        <v>56.277206420898438</v>
      </c>
      <c r="AU13" s="1">
        <v>299.79598999023438</v>
      </c>
      <c r="AV13" s="1">
        <v>1700.9334716796875</v>
      </c>
      <c r="AW13" s="1">
        <v>0.11231062561273575</v>
      </c>
      <c r="AX13" s="1">
        <v>99.817459106445313</v>
      </c>
      <c r="AY13" s="1">
        <v>0.8143928050994873</v>
      </c>
      <c r="AZ13" s="1">
        <v>5.45622818171978E-2</v>
      </c>
      <c r="BA13" s="1">
        <v>1.0114490054547787E-2</v>
      </c>
      <c r="BB13" s="1">
        <v>1.4305606484413147E-2</v>
      </c>
      <c r="BC13" s="1">
        <v>1.6329564154148102E-2</v>
      </c>
      <c r="BD13" s="1">
        <v>1.6169236972928047E-2</v>
      </c>
      <c r="BE13" s="1">
        <v>0.3333333432674408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1.4989799499511718</v>
      </c>
      <c r="BM13">
        <f t="shared" si="60"/>
        <v>8.9138776408111443E-3</v>
      </c>
      <c r="BN13">
        <f t="shared" si="61"/>
        <v>307.36485137939451</v>
      </c>
      <c r="BO13">
        <f t="shared" si="62"/>
        <v>306.71233978271482</v>
      </c>
      <c r="BP13">
        <f t="shared" si="63"/>
        <v>272.14934938573788</v>
      </c>
      <c r="BQ13">
        <f t="shared" si="64"/>
        <v>-0.49097930384357985</v>
      </c>
      <c r="BR13">
        <f t="shared" si="65"/>
        <v>5.4073777505490224</v>
      </c>
      <c r="BS13">
        <f t="shared" si="66"/>
        <v>54.172664771827101</v>
      </c>
      <c r="BT13">
        <f t="shared" si="67"/>
        <v>24.776357780249953</v>
      </c>
      <c r="BU13">
        <f t="shared" si="68"/>
        <v>33.888595581054688</v>
      </c>
      <c r="BV13">
        <f t="shared" si="69"/>
        <v>5.3098973163607095</v>
      </c>
      <c r="BW13">
        <f t="shared" si="70"/>
        <v>0.34474057575912526</v>
      </c>
      <c r="BX13">
        <f t="shared" si="71"/>
        <v>2.9342646710122646</v>
      </c>
      <c r="BY13">
        <f t="shared" si="72"/>
        <v>2.3756326453484449</v>
      </c>
      <c r="BZ13">
        <f t="shared" si="73"/>
        <v>0.21661842127959613</v>
      </c>
      <c r="CA13">
        <f t="shared" si="74"/>
        <v>10.140912610937072</v>
      </c>
      <c r="CB13">
        <f t="shared" si="75"/>
        <v>1.0163970115884851</v>
      </c>
      <c r="CC13">
        <f t="shared" si="76"/>
        <v>54.040977041689061</v>
      </c>
      <c r="CD13">
        <f t="shared" si="77"/>
        <v>100.13774069010817</v>
      </c>
      <c r="CE13">
        <f t="shared" si="78"/>
        <v>-6.7637938229953495E-3</v>
      </c>
      <c r="CF13">
        <f t="shared" si="79"/>
        <v>0</v>
      </c>
      <c r="CG13">
        <f t="shared" si="80"/>
        <v>1488.2050890179382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153</v>
      </c>
      <c r="B14" s="1">
        <v>41</v>
      </c>
      <c r="C14" s="1" t="s">
        <v>98</v>
      </c>
      <c r="D14" s="1">
        <v>12632.000028325245</v>
      </c>
      <c r="E14" s="1">
        <v>0</v>
      </c>
      <c r="F14">
        <f t="shared" si="42"/>
        <v>2.1814772812570102</v>
      </c>
      <c r="G14" s="3">
        <f t="shared" si="43"/>
        <v>0.39271602046950277</v>
      </c>
      <c r="H14">
        <f t="shared" si="44"/>
        <v>275.98062285436049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si="45"/>
        <v>#DIV/0!</v>
      </c>
      <c r="Q14" t="e">
        <f t="shared" si="46"/>
        <v>#DIV/0!</v>
      </c>
      <c r="R14" t="e">
        <f t="shared" si="47"/>
        <v>#DIV/0!</v>
      </c>
      <c r="S14" s="1">
        <v>-1</v>
      </c>
      <c r="T14" s="1">
        <v>0.87</v>
      </c>
      <c r="U14" s="1">
        <v>0.92</v>
      </c>
      <c r="V14" s="1">
        <v>9.8686618804931641</v>
      </c>
      <c r="W14">
        <f t="shared" si="48"/>
        <v>0.87493433094024653</v>
      </c>
      <c r="X14">
        <f t="shared" si="49"/>
        <v>2.1370677931759367E-3</v>
      </c>
      <c r="Y14" t="e">
        <f t="shared" si="50"/>
        <v>#DIV/0!</v>
      </c>
      <c r="Z14" t="e">
        <f t="shared" si="51"/>
        <v>#DIV/0!</v>
      </c>
      <c r="AA14" t="e">
        <f t="shared" si="52"/>
        <v>#DIV/0!</v>
      </c>
      <c r="AB14" s="1">
        <v>0</v>
      </c>
      <c r="AC14" s="1">
        <v>0.5</v>
      </c>
      <c r="AD14" t="e">
        <f t="shared" si="53"/>
        <v>#DIV/0!</v>
      </c>
      <c r="AE14">
        <f t="shared" si="54"/>
        <v>9.4644366134535591</v>
      </c>
      <c r="AF14">
        <f t="shared" si="55"/>
        <v>2.4020810931404313</v>
      </c>
      <c r="AG14">
        <f t="shared" si="56"/>
        <v>34.150653839111328</v>
      </c>
      <c r="AH14" s="1">
        <v>2</v>
      </c>
      <c r="AI14">
        <f t="shared" si="57"/>
        <v>4.644859790802002</v>
      </c>
      <c r="AJ14" s="1">
        <v>1</v>
      </c>
      <c r="AK14">
        <f t="shared" si="58"/>
        <v>9.2897195816040039</v>
      </c>
      <c r="AL14" s="1">
        <v>33.780189514160156</v>
      </c>
      <c r="AM14" s="1">
        <v>34.150653839111328</v>
      </c>
      <c r="AN14" s="1">
        <v>32.614700317382813</v>
      </c>
      <c r="AO14" s="4">
        <v>299.95770263671875</v>
      </c>
      <c r="AP14" s="1">
        <v>296.62960815429688</v>
      </c>
      <c r="AQ14" s="1">
        <v>23.790136337280273</v>
      </c>
      <c r="AR14" s="1">
        <v>29.914974212646484</v>
      </c>
      <c r="AS14" s="1">
        <v>44.992519378662109</v>
      </c>
      <c r="AT14" s="1">
        <v>56.575973510742188</v>
      </c>
      <c r="AU14" s="1">
        <v>299.80575561523438</v>
      </c>
      <c r="AV14" s="1">
        <v>1701.51220703125</v>
      </c>
      <c r="AW14" s="1">
        <v>9.8122529685497284E-2</v>
      </c>
      <c r="AX14" s="1">
        <v>99.816009521484375</v>
      </c>
      <c r="AY14" s="1">
        <v>-0.37994009256362915</v>
      </c>
      <c r="AZ14" s="1">
        <v>6.703948974609375E-2</v>
      </c>
      <c r="BA14" s="1">
        <v>1.0168307460844517E-2</v>
      </c>
      <c r="BB14" s="1">
        <v>2.4032010696828365E-3</v>
      </c>
      <c r="BC14" s="1">
        <v>1.3320990838110447E-2</v>
      </c>
      <c r="BD14" s="1">
        <v>2.1806827280670404E-3</v>
      </c>
      <c r="BE14" s="1">
        <v>0.3333333432674408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si="59"/>
        <v>1.4990287780761717</v>
      </c>
      <c r="BM14">
        <f t="shared" si="60"/>
        <v>9.4644366134535585E-3</v>
      </c>
      <c r="BN14">
        <f t="shared" si="61"/>
        <v>307.30065383911131</v>
      </c>
      <c r="BO14">
        <f t="shared" si="62"/>
        <v>306.93018951416013</v>
      </c>
      <c r="BP14">
        <f t="shared" si="63"/>
        <v>272.24194703991816</v>
      </c>
      <c r="BQ14">
        <f t="shared" si="64"/>
        <v>-0.56962089274816174</v>
      </c>
      <c r="BR14">
        <f t="shared" si="65"/>
        <v>5.3880744439849124</v>
      </c>
      <c r="BS14">
        <f t="shared" si="66"/>
        <v>53.98006261535815</v>
      </c>
      <c r="BT14">
        <f t="shared" si="67"/>
        <v>24.065088402711666</v>
      </c>
      <c r="BU14">
        <f t="shared" si="68"/>
        <v>33.965421676635742</v>
      </c>
      <c r="BV14">
        <f t="shared" si="69"/>
        <v>5.3327131796985396</v>
      </c>
      <c r="BW14">
        <f t="shared" si="70"/>
        <v>0.37678760337779754</v>
      </c>
      <c r="BX14">
        <f t="shared" si="71"/>
        <v>2.9859933508444811</v>
      </c>
      <c r="BY14">
        <f t="shared" si="72"/>
        <v>2.3467198288540585</v>
      </c>
      <c r="BZ14">
        <f t="shared" si="73"/>
        <v>0.23687332951272433</v>
      </c>
      <c r="CA14">
        <f t="shared" si="74"/>
        <v>27.547284478576035</v>
      </c>
      <c r="CB14">
        <f t="shared" si="75"/>
        <v>0.93038798308631598</v>
      </c>
      <c r="CC14">
        <f t="shared" si="76"/>
        <v>55.35397843309854</v>
      </c>
      <c r="CD14">
        <f t="shared" si="77"/>
        <v>296.31259166054514</v>
      </c>
      <c r="CE14">
        <f t="shared" si="78"/>
        <v>4.0752046918522376E-3</v>
      </c>
      <c r="CF14">
        <f t="shared" si="79"/>
        <v>0</v>
      </c>
      <c r="CG14">
        <f t="shared" si="80"/>
        <v>1488.711444445549</v>
      </c>
      <c r="CH14">
        <f t="shared" si="81"/>
        <v>0</v>
      </c>
      <c r="CI14" t="e">
        <f t="shared" si="82"/>
        <v>#DIV/0!</v>
      </c>
      <c r="CJ14" t="e">
        <f t="shared" si="83"/>
        <v>#DIV/0!</v>
      </c>
    </row>
    <row r="15" spans="1:88" x14ac:dyDescent="0.35">
      <c r="A15" t="s">
        <v>153</v>
      </c>
      <c r="B15" s="1">
        <v>42</v>
      </c>
      <c r="C15" s="1" t="s">
        <v>99</v>
      </c>
      <c r="D15" s="1">
        <v>12805.000028325245</v>
      </c>
      <c r="E15" s="1">
        <v>0</v>
      </c>
      <c r="F15">
        <f t="shared" si="42"/>
        <v>3.8100305574035245</v>
      </c>
      <c r="G15" s="3">
        <f t="shared" si="43"/>
        <v>0.35621559709285822</v>
      </c>
      <c r="H15">
        <f t="shared" si="44"/>
        <v>361.91089830276695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9.8686618804931641</v>
      </c>
      <c r="W15">
        <f t="shared" si="48"/>
        <v>0.87493433094024653</v>
      </c>
      <c r="X15">
        <f t="shared" si="49"/>
        <v>3.2303328451668309E-3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8.9404448257150833</v>
      </c>
      <c r="AF15">
        <f t="shared" si="55"/>
        <v>2.491374084450467</v>
      </c>
      <c r="AG15">
        <f t="shared" si="56"/>
        <v>34.400276184082031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33.846775054931641</v>
      </c>
      <c r="AM15" s="1">
        <v>34.400276184082031</v>
      </c>
      <c r="AN15" s="1">
        <v>32.697669982910156</v>
      </c>
      <c r="AO15" s="4">
        <v>400.18829345703125</v>
      </c>
      <c r="AP15" s="1">
        <v>395.2889404296875</v>
      </c>
      <c r="AQ15" s="1">
        <v>23.988956451416016</v>
      </c>
      <c r="AR15" s="1">
        <v>29.775671005249023</v>
      </c>
      <c r="AS15" s="1">
        <v>45.200229644775391</v>
      </c>
      <c r="AT15" s="1">
        <v>56.103618621826172</v>
      </c>
      <c r="AU15" s="1">
        <v>299.79833984375</v>
      </c>
      <c r="AV15" s="1">
        <v>1701.864990234375</v>
      </c>
      <c r="AW15" s="1">
        <v>8.3936944603919983E-2</v>
      </c>
      <c r="AX15" s="1">
        <v>99.816268920898438</v>
      </c>
      <c r="AY15" s="1">
        <v>-1.208895206451416</v>
      </c>
      <c r="AZ15" s="1">
        <v>7.3525145649909973E-2</v>
      </c>
      <c r="BA15" s="1">
        <v>2.693391777575016E-2</v>
      </c>
      <c r="BB15" s="1">
        <v>6.6139851696789265E-3</v>
      </c>
      <c r="BC15" s="1">
        <v>1.6813300549983978E-2</v>
      </c>
      <c r="BD15" s="1">
        <v>4.1770082898437977E-3</v>
      </c>
      <c r="BE15" s="1">
        <v>0.3333333432674408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1.4989916992187498</v>
      </c>
      <c r="BM15">
        <f t="shared" si="60"/>
        <v>8.9404448257150836E-3</v>
      </c>
      <c r="BN15">
        <f t="shared" si="61"/>
        <v>307.55027618408201</v>
      </c>
      <c r="BO15">
        <f t="shared" si="62"/>
        <v>306.99677505493162</v>
      </c>
      <c r="BP15">
        <f t="shared" si="63"/>
        <v>272.29839235115651</v>
      </c>
      <c r="BQ15">
        <f t="shared" si="64"/>
        <v>-0.49018953058783266</v>
      </c>
      <c r="BR15">
        <f t="shared" si="65"/>
        <v>5.4634704688106019</v>
      </c>
      <c r="BS15">
        <f t="shared" si="66"/>
        <v>54.735270391044644</v>
      </c>
      <c r="BT15">
        <f t="shared" si="67"/>
        <v>24.95959938579562</v>
      </c>
      <c r="BU15">
        <f t="shared" si="68"/>
        <v>34.123525619506836</v>
      </c>
      <c r="BV15">
        <f t="shared" si="69"/>
        <v>5.3799353933448728</v>
      </c>
      <c r="BW15">
        <f t="shared" si="70"/>
        <v>0.34306087966406418</v>
      </c>
      <c r="BX15">
        <f t="shared" si="71"/>
        <v>2.9720963843601349</v>
      </c>
      <c r="BY15">
        <f t="shared" si="72"/>
        <v>2.4078390089847379</v>
      </c>
      <c r="BZ15">
        <f t="shared" si="73"/>
        <v>0.21555734815597669</v>
      </c>
      <c r="CA15">
        <f t="shared" si="74"/>
        <v>36.124595550392918</v>
      </c>
      <c r="CB15">
        <f t="shared" si="75"/>
        <v>0.91556039465551986</v>
      </c>
      <c r="CC15">
        <f t="shared" si="76"/>
        <v>54.145820347987517</v>
      </c>
      <c r="CD15">
        <f t="shared" si="77"/>
        <v>394.73525942701434</v>
      </c>
      <c r="CE15">
        <f t="shared" si="78"/>
        <v>5.2262174496640794E-3</v>
      </c>
      <c r="CF15">
        <f t="shared" si="79"/>
        <v>0</v>
      </c>
      <c r="CG15">
        <f t="shared" si="80"/>
        <v>1489.0201065813421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153</v>
      </c>
      <c r="B16" s="1">
        <v>43</v>
      </c>
      <c r="C16" s="1" t="s">
        <v>100</v>
      </c>
      <c r="D16" s="1">
        <v>13016.000028325245</v>
      </c>
      <c r="E16" s="1">
        <v>0</v>
      </c>
      <c r="F16">
        <f t="shared" si="42"/>
        <v>7.3725845948763649</v>
      </c>
      <c r="G16" s="3">
        <f t="shared" si="43"/>
        <v>0.28364805247460606</v>
      </c>
      <c r="H16">
        <f t="shared" si="44"/>
        <v>619.2354296231955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9.8686618804931641</v>
      </c>
      <c r="W16">
        <f t="shared" si="48"/>
        <v>0.87493433094024653</v>
      </c>
      <c r="X16">
        <f t="shared" si="49"/>
        <v>5.6366490503786644E-3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7.819630309670913</v>
      </c>
      <c r="AF16">
        <f t="shared" si="55"/>
        <v>2.7139940220083623</v>
      </c>
      <c r="AG16">
        <f t="shared" si="56"/>
        <v>34.971286773681641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33.888011932373047</v>
      </c>
      <c r="AM16" s="1">
        <v>34.971286773681641</v>
      </c>
      <c r="AN16" s="1">
        <v>32.740577697753906</v>
      </c>
      <c r="AO16" s="4">
        <v>700.10076904296875</v>
      </c>
      <c r="AP16" s="1">
        <v>691.574951171875</v>
      </c>
      <c r="AQ16" s="1">
        <v>24.245395660400391</v>
      </c>
      <c r="AR16" s="1">
        <v>29.308971405029297</v>
      </c>
      <c r="AS16" s="1">
        <v>45.576644897460938</v>
      </c>
      <c r="AT16" s="1">
        <v>55.095184326171875</v>
      </c>
      <c r="AU16" s="1">
        <v>299.80572509765625</v>
      </c>
      <c r="AV16" s="1">
        <v>1697.7083740234375</v>
      </c>
      <c r="AW16" s="1">
        <v>2.9555141925811768E-2</v>
      </c>
      <c r="AX16" s="1">
        <v>99.812522888183594</v>
      </c>
      <c r="AY16" s="1">
        <v>-4.3482356071472168</v>
      </c>
      <c r="AZ16" s="1">
        <v>9.5859438180923462E-2</v>
      </c>
      <c r="BA16" s="1">
        <v>3.0727708712220192E-2</v>
      </c>
      <c r="BB16" s="1">
        <v>1.2934104539453983E-2</v>
      </c>
      <c r="BC16" s="1">
        <v>4.9521729350090027E-2</v>
      </c>
      <c r="BD16" s="1">
        <v>9.6228998154401779E-3</v>
      </c>
      <c r="BE16" s="1">
        <v>0.3333333432674408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1.499028625488281</v>
      </c>
      <c r="BM16">
        <f t="shared" si="60"/>
        <v>7.8196303096709132E-3</v>
      </c>
      <c r="BN16">
        <f t="shared" si="61"/>
        <v>308.12128677368162</v>
      </c>
      <c r="BO16">
        <f t="shared" si="62"/>
        <v>307.03801193237302</v>
      </c>
      <c r="BP16">
        <f t="shared" si="63"/>
        <v>271.63333377227173</v>
      </c>
      <c r="BQ16">
        <f t="shared" si="64"/>
        <v>-0.32999789736208424</v>
      </c>
      <c r="BR16">
        <f t="shared" si="65"/>
        <v>5.6393964012019673</v>
      </c>
      <c r="BS16">
        <f t="shared" si="66"/>
        <v>56.499888370916956</v>
      </c>
      <c r="BT16">
        <f t="shared" si="67"/>
        <v>27.190916965887659</v>
      </c>
      <c r="BU16">
        <f t="shared" si="68"/>
        <v>34.429649353027344</v>
      </c>
      <c r="BV16">
        <f t="shared" si="69"/>
        <v>5.4724023796064865</v>
      </c>
      <c r="BW16">
        <f t="shared" si="70"/>
        <v>0.27524388157593144</v>
      </c>
      <c r="BX16">
        <f t="shared" si="71"/>
        <v>2.925402379193605</v>
      </c>
      <c r="BY16">
        <f t="shared" si="72"/>
        <v>2.5470000004128814</v>
      </c>
      <c r="BZ16">
        <f t="shared" si="73"/>
        <v>0.17276325056165232</v>
      </c>
      <c r="CA16">
        <f t="shared" si="74"/>
        <v>61.807450492439401</v>
      </c>
      <c r="CB16">
        <f t="shared" si="75"/>
        <v>0.89539886974492056</v>
      </c>
      <c r="CC16">
        <f t="shared" si="76"/>
        <v>51.206853461402432</v>
      </c>
      <c r="CD16">
        <f t="shared" si="77"/>
        <v>690.50355293260066</v>
      </c>
      <c r="CE16">
        <f t="shared" si="78"/>
        <v>5.4674137066819265E-3</v>
      </c>
      <c r="CF16">
        <f t="shared" si="79"/>
        <v>0</v>
      </c>
      <c r="CG16">
        <f t="shared" si="80"/>
        <v>1485.3833403578501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153</v>
      </c>
      <c r="B17" s="1">
        <v>44</v>
      </c>
      <c r="C17" s="1" t="s">
        <v>101</v>
      </c>
      <c r="D17" s="1">
        <v>13222.000028325245</v>
      </c>
      <c r="E17" s="1">
        <v>0</v>
      </c>
      <c r="F17">
        <f t="shared" si="42"/>
        <v>9.6514764017309052</v>
      </c>
      <c r="G17" s="3">
        <f t="shared" si="43"/>
        <v>0.2234464115596429</v>
      </c>
      <c r="H17">
        <f t="shared" si="44"/>
        <v>873.00596140793812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9.8686618804931641</v>
      </c>
      <c r="W17">
        <f t="shared" si="48"/>
        <v>0.87493433094024653</v>
      </c>
      <c r="X17">
        <f t="shared" si="49"/>
        <v>7.1521653141729379E-3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6.6813540517002661</v>
      </c>
      <c r="AF17">
        <f t="shared" si="55"/>
        <v>2.9235822237884732</v>
      </c>
      <c r="AG17">
        <f t="shared" si="56"/>
        <v>35.469455718994141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33.899585723876953</v>
      </c>
      <c r="AM17" s="1">
        <v>35.469455718994141</v>
      </c>
      <c r="AN17" s="1">
        <v>32.771072387695313</v>
      </c>
      <c r="AO17" s="4">
        <v>999.8441162109375</v>
      </c>
      <c r="AP17" s="1">
        <v>988.99774169921875</v>
      </c>
      <c r="AQ17" s="1">
        <v>24.458154678344727</v>
      </c>
      <c r="AR17" s="1">
        <v>28.786891937255859</v>
      </c>
      <c r="AS17" s="1">
        <v>45.946994781494141</v>
      </c>
      <c r="AT17" s="1">
        <v>54.078941345214844</v>
      </c>
      <c r="AU17" s="1">
        <v>299.8111572265625</v>
      </c>
      <c r="AV17" s="1">
        <v>1702.14599609375</v>
      </c>
      <c r="AW17" s="1">
        <v>0.1170380488038063</v>
      </c>
      <c r="AX17" s="1">
        <v>99.812744140625</v>
      </c>
      <c r="AY17" s="1">
        <v>-8.0315704345703125</v>
      </c>
      <c r="AZ17" s="1">
        <v>0.11064405739307404</v>
      </c>
      <c r="BA17" s="1">
        <v>2.5601610541343689E-2</v>
      </c>
      <c r="BB17" s="1">
        <v>8.1006297841668129E-3</v>
      </c>
      <c r="BC17" s="1">
        <v>5.2736245095729828E-2</v>
      </c>
      <c r="BD17" s="1">
        <v>7.3488224297761917E-3</v>
      </c>
      <c r="BE17" s="1">
        <v>0.3333333432674408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1.4990557861328124</v>
      </c>
      <c r="BM17">
        <f t="shared" si="60"/>
        <v>6.6813540517002661E-3</v>
      </c>
      <c r="BN17">
        <f t="shared" si="61"/>
        <v>308.61945571899412</v>
      </c>
      <c r="BO17">
        <f t="shared" si="62"/>
        <v>307.04958572387693</v>
      </c>
      <c r="BP17">
        <f t="shared" si="63"/>
        <v>272.34335328765155</v>
      </c>
      <c r="BQ17">
        <f t="shared" si="64"/>
        <v>-0.15979278251943765</v>
      </c>
      <c r="BR17">
        <f t="shared" si="65"/>
        <v>5.7968809033256132</v>
      </c>
      <c r="BS17">
        <f t="shared" si="66"/>
        <v>58.077562672342282</v>
      </c>
      <c r="BT17">
        <f t="shared" si="67"/>
        <v>29.290670735086422</v>
      </c>
      <c r="BU17">
        <f t="shared" si="68"/>
        <v>34.684520721435547</v>
      </c>
      <c r="BV17">
        <f t="shared" si="69"/>
        <v>5.5504391917028491</v>
      </c>
      <c r="BW17">
        <f t="shared" si="70"/>
        <v>0.21819807479407391</v>
      </c>
      <c r="BX17">
        <f t="shared" si="71"/>
        <v>2.87329867953714</v>
      </c>
      <c r="BY17">
        <f t="shared" si="72"/>
        <v>2.677140512165709</v>
      </c>
      <c r="BZ17">
        <f t="shared" si="73"/>
        <v>0.13683581159709116</v>
      </c>
      <c r="CA17">
        <f t="shared" si="74"/>
        <v>87.137120659250868</v>
      </c>
      <c r="CB17">
        <f t="shared" si="75"/>
        <v>0.88271785121370183</v>
      </c>
      <c r="CC17">
        <f t="shared" si="76"/>
        <v>48.514762622985877</v>
      </c>
      <c r="CD17">
        <f t="shared" si="77"/>
        <v>987.59517049910005</v>
      </c>
      <c r="CE17">
        <f t="shared" si="78"/>
        <v>4.7412047018687955E-3</v>
      </c>
      <c r="CF17">
        <f t="shared" si="79"/>
        <v>0</v>
      </c>
      <c r="CG17">
        <f t="shared" si="80"/>
        <v>1489.2659682549047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153</v>
      </c>
      <c r="B18" s="1">
        <v>45</v>
      </c>
      <c r="C18" s="1" t="s">
        <v>102</v>
      </c>
      <c r="D18" s="1">
        <v>13436.000028325245</v>
      </c>
      <c r="E18" s="1">
        <v>0</v>
      </c>
      <c r="F18">
        <f t="shared" si="42"/>
        <v>11.74789315972478</v>
      </c>
      <c r="G18" s="3">
        <f t="shared" si="43"/>
        <v>0.1908742106812332</v>
      </c>
      <c r="H18">
        <f t="shared" si="44"/>
        <v>1124.434869471376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9.8686618804931641</v>
      </c>
      <c r="W18">
        <f t="shared" si="48"/>
        <v>0.87493433094024653</v>
      </c>
      <c r="X18">
        <f t="shared" si="49"/>
        <v>8.5620211167518681E-3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6.0514321762498335</v>
      </c>
      <c r="AF18">
        <f t="shared" si="55"/>
        <v>3.087670650603803</v>
      </c>
      <c r="AG18">
        <f t="shared" si="56"/>
        <v>35.8314208984375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34.021316528320313</v>
      </c>
      <c r="AM18" s="1">
        <v>35.8314208984375</v>
      </c>
      <c r="AN18" s="1">
        <v>32.874862670898438</v>
      </c>
      <c r="AO18" s="4">
        <v>1299.9097900390625</v>
      </c>
      <c r="AP18" s="1">
        <v>1286.8780517578125</v>
      </c>
      <c r="AQ18" s="1">
        <v>24.394237518310547</v>
      </c>
      <c r="AR18" s="1">
        <v>28.316747665405273</v>
      </c>
      <c r="AS18" s="1">
        <v>45.511058807373047</v>
      </c>
      <c r="AT18" s="1">
        <v>52.829078674316406</v>
      </c>
      <c r="AU18" s="1">
        <v>299.81185913085938</v>
      </c>
      <c r="AV18" s="1">
        <v>1701.71435546875</v>
      </c>
      <c r="AW18" s="1">
        <v>8.2754679024219513E-3</v>
      </c>
      <c r="AX18" s="1">
        <v>99.800338745117188</v>
      </c>
      <c r="AY18" s="1">
        <v>-12.112576484680176</v>
      </c>
      <c r="AZ18" s="1">
        <v>0.12192478775978088</v>
      </c>
      <c r="BA18" s="1">
        <v>3.5016771405935287E-2</v>
      </c>
      <c r="BB18" s="1">
        <v>8.4942616522312164E-3</v>
      </c>
      <c r="BC18" s="1">
        <v>3.587721660733223E-2</v>
      </c>
      <c r="BD18" s="1">
        <v>6.291691679507494E-3</v>
      </c>
      <c r="BE18" s="1">
        <v>0.3333333432674408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1.4990592956542967</v>
      </c>
      <c r="BM18">
        <f t="shared" si="60"/>
        <v>6.0514321762498331E-3</v>
      </c>
      <c r="BN18">
        <f t="shared" si="61"/>
        <v>308.98142089843748</v>
      </c>
      <c r="BO18">
        <f t="shared" si="62"/>
        <v>307.17131652832029</v>
      </c>
      <c r="BP18">
        <f t="shared" si="63"/>
        <v>272.27429078919522</v>
      </c>
      <c r="BQ18">
        <f t="shared" si="64"/>
        <v>-6.6133740623295384E-2</v>
      </c>
      <c r="BR18">
        <f t="shared" si="65"/>
        <v>5.9136916597712554</v>
      </c>
      <c r="BS18">
        <f t="shared" si="66"/>
        <v>59.255226326179049</v>
      </c>
      <c r="BT18">
        <f t="shared" si="67"/>
        <v>30.938478660773775</v>
      </c>
      <c r="BU18">
        <f t="shared" si="68"/>
        <v>34.926368713378906</v>
      </c>
      <c r="BV18">
        <f t="shared" si="69"/>
        <v>5.6253811340316098</v>
      </c>
      <c r="BW18">
        <f t="shared" si="70"/>
        <v>0.18703131169184384</v>
      </c>
      <c r="BX18">
        <f t="shared" si="71"/>
        <v>2.8260210091674525</v>
      </c>
      <c r="BY18">
        <f t="shared" si="72"/>
        <v>2.7993601248641573</v>
      </c>
      <c r="BZ18">
        <f t="shared" si="73"/>
        <v>0.11723386103955651</v>
      </c>
      <c r="CA18">
        <f t="shared" si="74"/>
        <v>112.21898087006497</v>
      </c>
      <c r="CB18">
        <f t="shared" si="75"/>
        <v>0.87376956032116093</v>
      </c>
      <c r="CC18">
        <f t="shared" si="76"/>
        <v>46.496245986406159</v>
      </c>
      <c r="CD18">
        <f t="shared" si="77"/>
        <v>1285.1708252235439</v>
      </c>
      <c r="CE18">
        <f t="shared" si="78"/>
        <v>4.2502749008605095E-3</v>
      </c>
      <c r="CF18">
        <f t="shared" si="79"/>
        <v>0</v>
      </c>
      <c r="CG18">
        <f t="shared" si="80"/>
        <v>1488.8883110534637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153</v>
      </c>
      <c r="B19" s="1">
        <v>46</v>
      </c>
      <c r="C19" s="1" t="s">
        <v>103</v>
      </c>
      <c r="D19" s="1">
        <v>13548.000028325245</v>
      </c>
      <c r="E19" s="1">
        <v>0</v>
      </c>
      <c r="F19">
        <f t="shared" si="42"/>
        <v>11.807071025937937</v>
      </c>
      <c r="G19" s="3">
        <f t="shared" si="43"/>
        <v>0.18055503250865382</v>
      </c>
      <c r="H19">
        <f t="shared" si="44"/>
        <v>1117.7796997576654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9.8686618804931641</v>
      </c>
      <c r="W19">
        <f t="shared" si="48"/>
        <v>0.87493433094024653</v>
      </c>
      <c r="X19">
        <f t="shared" si="49"/>
        <v>8.6031300933900184E-3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5.8254070186163762</v>
      </c>
      <c r="AF19">
        <f t="shared" si="55"/>
        <v>3.138512182019527</v>
      </c>
      <c r="AG19">
        <f t="shared" si="56"/>
        <v>35.928634643554688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34.048049926757813</v>
      </c>
      <c r="AM19" s="1">
        <v>35.928634643554688</v>
      </c>
      <c r="AN19" s="1">
        <v>32.905433654785156</v>
      </c>
      <c r="AO19" s="4">
        <v>1300.138427734375</v>
      </c>
      <c r="AP19" s="1">
        <v>1287.2598876953125</v>
      </c>
      <c r="AQ19" s="1">
        <v>24.349124908447266</v>
      </c>
      <c r="AR19" s="1">
        <v>28.125831604003906</v>
      </c>
      <c r="AS19" s="1">
        <v>45.358089447021484</v>
      </c>
      <c r="AT19" s="1">
        <v>52.393424987792969</v>
      </c>
      <c r="AU19" s="1">
        <v>299.81478881835938</v>
      </c>
      <c r="AV19" s="1">
        <v>1701.44482421875</v>
      </c>
      <c r="AW19" s="1">
        <v>2.2461818531155586E-2</v>
      </c>
      <c r="AX19" s="1">
        <v>99.797859191894531</v>
      </c>
      <c r="AY19" s="1">
        <v>-12.054122924804688</v>
      </c>
      <c r="AZ19" s="1">
        <v>0.12789669632911682</v>
      </c>
      <c r="BA19" s="1">
        <v>3.1257539987564087E-2</v>
      </c>
      <c r="BB19" s="1">
        <v>6.9340923801064491E-3</v>
      </c>
      <c r="BC19" s="1">
        <v>2.9247701168060303E-2</v>
      </c>
      <c r="BD19" s="1">
        <v>3.1671628821641207E-3</v>
      </c>
      <c r="BE19" s="1">
        <v>0.66666668653488159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1.4990739440917966</v>
      </c>
      <c r="BM19">
        <f t="shared" si="60"/>
        <v>5.8254070186163761E-3</v>
      </c>
      <c r="BN19">
        <f t="shared" si="61"/>
        <v>309.07863464355466</v>
      </c>
      <c r="BO19">
        <f t="shared" si="62"/>
        <v>307.19804992675779</v>
      </c>
      <c r="BP19">
        <f t="shared" si="63"/>
        <v>272.23116579015914</v>
      </c>
      <c r="BQ19">
        <f t="shared" si="64"/>
        <v>-3.1843643613387242E-2</v>
      </c>
      <c r="BR19">
        <f t="shared" si="65"/>
        <v>5.945409964090846</v>
      </c>
      <c r="BS19">
        <f t="shared" si="66"/>
        <v>59.574524065279007</v>
      </c>
      <c r="BT19">
        <f t="shared" si="67"/>
        <v>31.448692461275101</v>
      </c>
      <c r="BU19">
        <f t="shared" si="68"/>
        <v>34.98834228515625</v>
      </c>
      <c r="BV19">
        <f t="shared" si="69"/>
        <v>5.644725980791824</v>
      </c>
      <c r="BW19">
        <f t="shared" si="70"/>
        <v>0.17711266984309601</v>
      </c>
      <c r="BX19">
        <f t="shared" si="71"/>
        <v>2.806897782071319</v>
      </c>
      <c r="BY19">
        <f t="shared" si="72"/>
        <v>2.837828198720505</v>
      </c>
      <c r="BZ19">
        <f t="shared" si="73"/>
        <v>0.11099963070172239</v>
      </c>
      <c r="CA19">
        <f t="shared" si="74"/>
        <v>111.55202108397364</v>
      </c>
      <c r="CB19">
        <f t="shared" si="75"/>
        <v>0.8683403487068323</v>
      </c>
      <c r="CC19">
        <f t="shared" si="76"/>
        <v>45.842813368366166</v>
      </c>
      <c r="CD19">
        <f t="shared" si="77"/>
        <v>1285.5440613191772</v>
      </c>
      <c r="CE19">
        <f t="shared" si="78"/>
        <v>4.210430196485729E-3</v>
      </c>
      <c r="CF19">
        <f t="shared" si="79"/>
        <v>0</v>
      </c>
      <c r="CG19">
        <f t="shared" si="80"/>
        <v>1488.6524889095774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153</v>
      </c>
      <c r="B20" s="1">
        <v>47</v>
      </c>
      <c r="C20" s="1" t="s">
        <v>104</v>
      </c>
      <c r="D20" s="1">
        <v>13820.000028325245</v>
      </c>
      <c r="E20" s="1">
        <v>0</v>
      </c>
      <c r="F20">
        <f t="shared" si="42"/>
        <v>14.340234132514373</v>
      </c>
      <c r="G20" s="3">
        <f t="shared" si="43"/>
        <v>0.16421918351299475</v>
      </c>
      <c r="H20">
        <f t="shared" si="44"/>
        <v>1457.3850016580566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9.8686618804931641</v>
      </c>
      <c r="W20">
        <f t="shared" si="48"/>
        <v>0.87493433094024653</v>
      </c>
      <c r="X20">
        <f t="shared" si="49"/>
        <v>1.0305888315131483E-2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5.4750657007431442</v>
      </c>
      <c r="AF20">
        <f t="shared" si="55"/>
        <v>3.2362582770653479</v>
      </c>
      <c r="AG20">
        <f t="shared" si="56"/>
        <v>36.173664093017578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34.199260711669922</v>
      </c>
      <c r="AM20" s="1">
        <v>36.173664093017578</v>
      </c>
      <c r="AN20" s="1">
        <v>33.043853759765625</v>
      </c>
      <c r="AO20" s="4">
        <v>1699.9976806640625</v>
      </c>
      <c r="AP20" s="1">
        <v>1684.2806396484375</v>
      </c>
      <c r="AQ20" s="1">
        <v>24.406143188476563</v>
      </c>
      <c r="AR20" s="1">
        <v>27.956220626831055</v>
      </c>
      <c r="AS20" s="1">
        <v>45.079299926757813</v>
      </c>
      <c r="AT20" s="1">
        <v>51.636463165283203</v>
      </c>
      <c r="AU20" s="1">
        <v>299.82464599609375</v>
      </c>
      <c r="AV20" s="1">
        <v>1701.2615966796875</v>
      </c>
      <c r="AW20" s="1">
        <v>2.9555033892393112E-2</v>
      </c>
      <c r="AX20" s="1">
        <v>99.790130615234375</v>
      </c>
      <c r="AY20" s="1">
        <v>-18.056880950927734</v>
      </c>
      <c r="AZ20" s="1">
        <v>0.13573704659938812</v>
      </c>
      <c r="BA20" s="1">
        <v>5.7491522282361984E-2</v>
      </c>
      <c r="BB20" s="1">
        <v>2.3385901004076004E-3</v>
      </c>
      <c r="BC20" s="1">
        <v>2.3254500702023506E-2</v>
      </c>
      <c r="BD20" s="1">
        <v>2.8757883701473475E-3</v>
      </c>
      <c r="BE20" s="1">
        <v>0.3333333432674408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1.4991232299804684</v>
      </c>
      <c r="BM20">
        <f t="shared" si="60"/>
        <v>5.4750657007431444E-3</v>
      </c>
      <c r="BN20">
        <f t="shared" si="61"/>
        <v>309.32366409301756</v>
      </c>
      <c r="BO20">
        <f t="shared" si="62"/>
        <v>307.3492607116699</v>
      </c>
      <c r="BP20">
        <f t="shared" si="63"/>
        <v>272.20184938456441</v>
      </c>
      <c r="BQ20">
        <f t="shared" si="64"/>
        <v>2.2079405713724902E-2</v>
      </c>
      <c r="BR20">
        <f t="shared" si="65"/>
        <v>6.0260131849251284</v>
      </c>
      <c r="BS20">
        <f t="shared" si="66"/>
        <v>60.386865392128989</v>
      </c>
      <c r="BT20">
        <f t="shared" si="67"/>
        <v>32.430644765297934</v>
      </c>
      <c r="BU20">
        <f t="shared" si="68"/>
        <v>35.18646240234375</v>
      </c>
      <c r="BV20">
        <f t="shared" si="69"/>
        <v>5.7069569263818458</v>
      </c>
      <c r="BW20">
        <f t="shared" si="70"/>
        <v>0.16136662217282818</v>
      </c>
      <c r="BX20">
        <f t="shared" si="71"/>
        <v>2.7897549078597805</v>
      </c>
      <c r="BY20">
        <f t="shared" si="72"/>
        <v>2.9172020185220653</v>
      </c>
      <c r="BZ20">
        <f t="shared" si="73"/>
        <v>0.10110660228491099</v>
      </c>
      <c r="CA20">
        <f t="shared" si="74"/>
        <v>145.43263967214102</v>
      </c>
      <c r="CB20">
        <f t="shared" si="75"/>
        <v>0.86528632304546282</v>
      </c>
      <c r="CC20">
        <f t="shared" si="76"/>
        <v>44.789337300215252</v>
      </c>
      <c r="CD20">
        <f t="shared" si="77"/>
        <v>1682.1966891148572</v>
      </c>
      <c r="CE20">
        <f t="shared" si="78"/>
        <v>3.8181598363697146E-3</v>
      </c>
      <c r="CF20">
        <f t="shared" si="79"/>
        <v>0</v>
      </c>
      <c r="CG20">
        <f t="shared" si="80"/>
        <v>1488.492176845278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153</v>
      </c>
      <c r="B21" s="1">
        <v>48</v>
      </c>
      <c r="C21" s="1" t="s">
        <v>105</v>
      </c>
      <c r="D21" s="1">
        <v>14064.000028325245</v>
      </c>
      <c r="E21" s="1">
        <v>0</v>
      </c>
      <c r="F21">
        <f t="shared" si="42"/>
        <v>15.983695225625423</v>
      </c>
      <c r="G21" s="3">
        <f t="shared" si="43"/>
        <v>0.16181967192696556</v>
      </c>
      <c r="H21">
        <f t="shared" si="44"/>
        <v>1721.6557766170072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9.8686618804931641</v>
      </c>
      <c r="W21">
        <f t="shared" si="48"/>
        <v>0.87493433094024653</v>
      </c>
      <c r="X21">
        <f t="shared" si="49"/>
        <v>1.1407144746140154E-2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5.3877709773899847</v>
      </c>
      <c r="AF21">
        <f t="shared" si="55"/>
        <v>3.2311977948904165</v>
      </c>
      <c r="AG21">
        <f t="shared" si="56"/>
        <v>36.154079437255859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34.222766876220703</v>
      </c>
      <c r="AM21" s="1">
        <v>36.154079437255859</v>
      </c>
      <c r="AN21" s="1">
        <v>33.073856353759766</v>
      </c>
      <c r="AO21" s="4">
        <v>1999.966064453125</v>
      </c>
      <c r="AP21" s="1">
        <v>1982.1790771484375</v>
      </c>
      <c r="AQ21" s="1">
        <v>24.448263168334961</v>
      </c>
      <c r="AR21" s="1">
        <v>27.942007064819336</v>
      </c>
      <c r="AS21" s="1">
        <v>45.098045349121094</v>
      </c>
      <c r="AT21" s="1">
        <v>51.542716979980469</v>
      </c>
      <c r="AU21" s="1">
        <v>299.80593872070313</v>
      </c>
      <c r="AV21" s="1">
        <v>1701.6873779296875</v>
      </c>
      <c r="AW21" s="1">
        <v>3.4283924847841263E-2</v>
      </c>
      <c r="AX21" s="1">
        <v>99.790191650390625</v>
      </c>
      <c r="AY21" s="1">
        <v>-23.086830139160156</v>
      </c>
      <c r="AZ21" s="1">
        <v>0.13920345902442932</v>
      </c>
      <c r="BA21" s="1">
        <v>3.0561544001102448E-2</v>
      </c>
      <c r="BB21" s="1">
        <v>2.496983390301466E-3</v>
      </c>
      <c r="BC21" s="1">
        <v>4.3500076979398727E-2</v>
      </c>
      <c r="BD21" s="1">
        <v>2.0408197306096554E-3</v>
      </c>
      <c r="BE21" s="1">
        <v>0.3333333432674408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1.4990296936035155</v>
      </c>
      <c r="BM21">
        <f t="shared" si="60"/>
        <v>5.387770977389985E-3</v>
      </c>
      <c r="BN21">
        <f t="shared" si="61"/>
        <v>309.30407943725584</v>
      </c>
      <c r="BO21">
        <f t="shared" si="62"/>
        <v>307.37276687622068</v>
      </c>
      <c r="BP21">
        <f t="shared" si="63"/>
        <v>272.2699743830417</v>
      </c>
      <c r="BQ21">
        <f t="shared" si="64"/>
        <v>3.9033596874445978E-2</v>
      </c>
      <c r="BR21">
        <f t="shared" si="65"/>
        <v>6.0195360349853066</v>
      </c>
      <c r="BS21">
        <f t="shared" si="66"/>
        <v>60.321920776286461</v>
      </c>
      <c r="BT21">
        <f t="shared" si="67"/>
        <v>32.379913711467125</v>
      </c>
      <c r="BU21">
        <f t="shared" si="68"/>
        <v>35.188423156738281</v>
      </c>
      <c r="BV21">
        <f t="shared" si="69"/>
        <v>5.7075757807917284</v>
      </c>
      <c r="BW21">
        <f t="shared" si="70"/>
        <v>0.15904915957758625</v>
      </c>
      <c r="BX21">
        <f t="shared" si="71"/>
        <v>2.7883382400948902</v>
      </c>
      <c r="BY21">
        <f t="shared" si="72"/>
        <v>2.9192375406968383</v>
      </c>
      <c r="BZ21">
        <f t="shared" si="73"/>
        <v>9.9650979922906405E-2</v>
      </c>
      <c r="CA21">
        <f t="shared" si="74"/>
        <v>171.80435990461325</v>
      </c>
      <c r="CB21">
        <f t="shared" si="75"/>
        <v>0.86856722304514533</v>
      </c>
      <c r="CC21">
        <f t="shared" si="76"/>
        <v>44.804630092436156</v>
      </c>
      <c r="CD21">
        <f t="shared" si="77"/>
        <v>1979.8562956731685</v>
      </c>
      <c r="CE21">
        <f t="shared" si="78"/>
        <v>3.6171491519837299E-3</v>
      </c>
      <c r="CF21">
        <f t="shared" si="79"/>
        <v>0</v>
      </c>
      <c r="CG21">
        <f t="shared" si="80"/>
        <v>1488.8647074783735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154</v>
      </c>
      <c r="B22" s="1">
        <v>51</v>
      </c>
      <c r="C22" s="1" t="s">
        <v>106</v>
      </c>
      <c r="D22" s="1">
        <v>16056.000028325245</v>
      </c>
      <c r="E22" s="1">
        <v>0</v>
      </c>
      <c r="F22">
        <f t="shared" ref="F22:F31" si="84">(AO22-AP22*(1000-AQ22)/(1000-AR22))*BL22</f>
        <v>-4.0584446399761047</v>
      </c>
      <c r="G22" s="3">
        <f t="shared" ref="G22:G31" si="85">IF(BW22&lt;&gt;0,1/(1/BW22-1/AK22),0)</f>
        <v>0.33246010342388815</v>
      </c>
      <c r="H22">
        <f t="shared" ref="H22:H31" si="86">((BZ22-BM22/2)*AP22-F22)/(BZ22+BM22/2)</f>
        <v>60.078269411021807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ref="P22:P31" si="87">CF22/L22</f>
        <v>#DIV/0!</v>
      </c>
      <c r="Q22" t="e">
        <f t="shared" ref="Q22:Q31" si="88">CH22/N22</f>
        <v>#DIV/0!</v>
      </c>
      <c r="R22" t="e">
        <f t="shared" ref="R22:R31" si="89">(N22-O22)/N22</f>
        <v>#DIV/0!</v>
      </c>
      <c r="S22" s="1">
        <v>-1</v>
      </c>
      <c r="T22" s="1">
        <v>0.87</v>
      </c>
      <c r="U22" s="1">
        <v>0.92</v>
      </c>
      <c r="V22" s="1">
        <v>9.8166828155517578</v>
      </c>
      <c r="W22">
        <f t="shared" ref="W22:W31" si="90">(V22*U22+(100-V22)*T22)/100</f>
        <v>0.87490834140777596</v>
      </c>
      <c r="X22">
        <f t="shared" ref="X22:X31" si="91">(F22-S22)/CG22</f>
        <v>-2.0577645307371479E-3</v>
      </c>
      <c r="Y22" t="e">
        <f t="shared" ref="Y22:Y31" si="92">(N22-O22)/(N22-M22)</f>
        <v>#DIV/0!</v>
      </c>
      <c r="Z22" t="e">
        <f t="shared" ref="Z22:Z31" si="93">(L22-N22)/(L22-M22)</f>
        <v>#DIV/0!</v>
      </c>
      <c r="AA22" t="e">
        <f t="shared" ref="AA22:AA31" si="94">(L22-N22)/N22</f>
        <v>#DIV/0!</v>
      </c>
      <c r="AB22" s="1">
        <v>0</v>
      </c>
      <c r="AC22" s="1">
        <v>0.5</v>
      </c>
      <c r="AD22" t="e">
        <f t="shared" ref="AD22:AD31" si="95">R22*AC22*W22*AB22</f>
        <v>#DIV/0!</v>
      </c>
      <c r="AE22">
        <f t="shared" ref="AE22:AE31" si="96">BM22*1000</f>
        <v>7.8799829676578836</v>
      </c>
      <c r="AF22">
        <f t="shared" ref="AF22:AF31" si="97">(BR22-BX22)</f>
        <v>2.3335364713203566</v>
      </c>
      <c r="AG22">
        <f t="shared" ref="AG22:AG31" si="98">(AM22+BQ22*E22)</f>
        <v>35.719516754150391</v>
      </c>
      <c r="AH22" s="1">
        <v>2</v>
      </c>
      <c r="AI22">
        <f t="shared" ref="AI22:AI31" si="99">(AH22*BF22+BG22)</f>
        <v>4.644859790802002</v>
      </c>
      <c r="AJ22" s="1">
        <v>1</v>
      </c>
      <c r="AK22">
        <f t="shared" ref="AK22:AK31" si="100">AI22*(AJ22+1)*(AJ22+1)/(AJ22*AJ22+1)</f>
        <v>9.2897195816040039</v>
      </c>
      <c r="AL22" s="1">
        <v>33.925861358642578</v>
      </c>
      <c r="AM22" s="1">
        <v>35.719516754150391</v>
      </c>
      <c r="AN22" s="1">
        <v>32.637500762939453</v>
      </c>
      <c r="AO22" s="4">
        <v>39.454822540283203</v>
      </c>
      <c r="AP22" s="1">
        <v>41.941795349121094</v>
      </c>
      <c r="AQ22" s="1">
        <v>30.452718734741211</v>
      </c>
      <c r="AR22" s="1">
        <v>35.522846221923828</v>
      </c>
      <c r="AS22" s="1">
        <v>57.095413208007813</v>
      </c>
      <c r="AT22" s="1">
        <v>66.601325988769531</v>
      </c>
      <c r="AU22" s="1">
        <v>299.7977294921875</v>
      </c>
      <c r="AV22" s="1">
        <v>1698.800537109375</v>
      </c>
      <c r="AW22" s="1">
        <v>9.9304623901844025E-2</v>
      </c>
      <c r="AX22" s="1">
        <v>99.761878967285156</v>
      </c>
      <c r="AY22" s="1">
        <v>0.86552894115447998</v>
      </c>
      <c r="AZ22" s="1">
        <v>1.6394047066569328E-2</v>
      </c>
      <c r="BA22" s="1">
        <v>2.1404461935162544E-2</v>
      </c>
      <c r="BB22" s="1">
        <v>4.842766560614109E-3</v>
      </c>
      <c r="BC22" s="1">
        <v>2.9247179627418518E-2</v>
      </c>
      <c r="BD22" s="1">
        <v>4.6402295120060444E-3</v>
      </c>
      <c r="BE22" s="1">
        <v>0.3333333432674408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111135</v>
      </c>
      <c r="BL22">
        <f t="shared" ref="BL22:BL31" si="101">AU22*0.000001/(AH22*0.0001)</f>
        <v>1.4989886474609375</v>
      </c>
      <c r="BM22">
        <f t="shared" ref="BM22:BM31" si="102">(AR22-AQ22)/(1000-AR22)*BL22</f>
        <v>7.8799829676578833E-3</v>
      </c>
      <c r="BN22">
        <f t="shared" ref="BN22:BN31" si="103">(AM22+273.15)</f>
        <v>308.86951675415037</v>
      </c>
      <c r="BO22">
        <f t="shared" ref="BO22:BO31" si="104">(AL22+273.15)</f>
        <v>307.07586135864256</v>
      </c>
      <c r="BP22">
        <f t="shared" ref="BP22:BP31" si="105">(AV22*BH22+AW22*BI22)*BJ22</f>
        <v>271.80807986211585</v>
      </c>
      <c r="BQ22">
        <f t="shared" ref="BQ22:BQ31" si="106">((BP22+0.00000010773*(BO22^4-BN22^4))-BM22*44100)/(AI22*0.92*2*29.3+0.00000043092*BN22^3)</f>
        <v>-0.37351751876546091</v>
      </c>
      <c r="BR22">
        <f t="shared" ref="BR22:BR31" si="107">0.61365*EXP(17.502*AG22/(240.97+AG22))</f>
        <v>5.8773623566854045</v>
      </c>
      <c r="BS22">
        <f t="shared" ref="BS22:BS31" si="108">BR22*1000/AX22</f>
        <v>58.913909977705657</v>
      </c>
      <c r="BT22">
        <f t="shared" ref="BT22:BT31" si="109">(BS22-AR22)</f>
        <v>23.391063755781829</v>
      </c>
      <c r="BU22">
        <f t="shared" ref="BU22:BU31" si="110">IF(E22,AM22,(AL22+AM22)/2)</f>
        <v>34.822689056396484</v>
      </c>
      <c r="BV22">
        <f t="shared" ref="BV22:BV31" si="111">0.61365*EXP(17.502*BU22/(240.97+BU22))</f>
        <v>5.5931466922506763</v>
      </c>
      <c r="BW22">
        <f t="shared" ref="BW22:BW31" si="112">IF(BT22&lt;&gt;0,(1000-(BS22+AR22)/2)/BT22*BM22,0)</f>
        <v>0.32097313020298618</v>
      </c>
      <c r="BX22">
        <f t="shared" ref="BX22:BX31" si="113">AR22*AX22/1000</f>
        <v>3.5438258853650479</v>
      </c>
      <c r="BY22">
        <f t="shared" ref="BY22:BY31" si="114">(BV22-BX22)</f>
        <v>2.0493208068856283</v>
      </c>
      <c r="BZ22">
        <f t="shared" ref="BZ22:BZ31" si="115">1/(1.6/G22+1.37/AK22)</f>
        <v>0.20160955437984746</v>
      </c>
      <c r="CA22">
        <f t="shared" ref="CA22:CA31" si="116">H22*AX22*0.001</f>
        <v>5.993521041546308</v>
      </c>
      <c r="CB22">
        <f t="shared" ref="CB22:CB31" si="117">H22/AP22</f>
        <v>1.4324200695495686</v>
      </c>
      <c r="CC22">
        <f t="shared" ref="CC22:CC31" si="118">(1-BM22*AX22/BR22/G22)*100</f>
        <v>59.768345192130333</v>
      </c>
      <c r="CD22">
        <f t="shared" ref="CD22:CD31" si="119">(AP22-F22/(AK22/1.35))</f>
        <v>42.531576366280895</v>
      </c>
      <c r="CE22">
        <f t="shared" ref="CE22:CE31" si="120">F22*CC22/100/CD22</f>
        <v>-5.7032102007286541E-2</v>
      </c>
      <c r="CF22">
        <f t="shared" ref="CF22:CF31" si="121">(L22-K22)</f>
        <v>0</v>
      </c>
      <c r="CG22">
        <f t="shared" ref="CG22:CG31" si="122">AV22*W22</f>
        <v>1486.2947603050022</v>
      </c>
      <c r="CH22">
        <f t="shared" ref="CH22:CH31" si="123">(N22-M22)</f>
        <v>0</v>
      </c>
      <c r="CI22" t="e">
        <f t="shared" ref="CI22:CI31" si="124">(N22-O22)/(N22-K22)</f>
        <v>#DIV/0!</v>
      </c>
      <c r="CJ22" t="e">
        <f t="shared" ref="CJ22:CJ31" si="125">(L22-N22)/(L22-K22)</f>
        <v>#DIV/0!</v>
      </c>
    </row>
    <row r="23" spans="1:88" x14ac:dyDescent="0.35">
      <c r="A23" t="s">
        <v>154</v>
      </c>
      <c r="B23" s="1">
        <v>52</v>
      </c>
      <c r="C23" s="1" t="s">
        <v>107</v>
      </c>
      <c r="D23" s="1">
        <v>16218.000028325245</v>
      </c>
      <c r="E23" s="1">
        <v>0</v>
      </c>
      <c r="F23">
        <f t="shared" si="84"/>
        <v>1.1054386421077651</v>
      </c>
      <c r="G23" s="3">
        <f t="shared" si="85"/>
        <v>0.34428442555460359</v>
      </c>
      <c r="H23">
        <f t="shared" si="86"/>
        <v>89.752677916017859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87"/>
        <v>#DIV/0!</v>
      </c>
      <c r="Q23" t="e">
        <f t="shared" si="88"/>
        <v>#DIV/0!</v>
      </c>
      <c r="R23" t="e">
        <f t="shared" si="89"/>
        <v>#DIV/0!</v>
      </c>
      <c r="S23" s="1">
        <v>-1</v>
      </c>
      <c r="T23" s="1">
        <v>0.87</v>
      </c>
      <c r="U23" s="1">
        <v>0.92</v>
      </c>
      <c r="V23" s="1">
        <v>9.8166828155517578</v>
      </c>
      <c r="W23">
        <f t="shared" si="90"/>
        <v>0.87490834140777596</v>
      </c>
      <c r="X23">
        <f t="shared" si="91"/>
        <v>1.4169545931907296E-3</v>
      </c>
      <c r="Y23" t="e">
        <f t="shared" si="92"/>
        <v>#DIV/0!</v>
      </c>
      <c r="Z23" t="e">
        <f t="shared" si="93"/>
        <v>#DIV/0!</v>
      </c>
      <c r="AA23" t="e">
        <f t="shared" si="94"/>
        <v>#DIV/0!</v>
      </c>
      <c r="AB23" s="1">
        <v>0</v>
      </c>
      <c r="AC23" s="1">
        <v>0.5</v>
      </c>
      <c r="AD23" t="e">
        <f t="shared" si="95"/>
        <v>#DIV/0!</v>
      </c>
      <c r="AE23">
        <f t="shared" si="96"/>
        <v>7.9407255357681734</v>
      </c>
      <c r="AF23">
        <f t="shared" si="97"/>
        <v>2.2734539267757246</v>
      </c>
      <c r="AG23">
        <f t="shared" si="98"/>
        <v>35.641551971435547</v>
      </c>
      <c r="AH23" s="1">
        <v>2</v>
      </c>
      <c r="AI23">
        <f t="shared" si="99"/>
        <v>4.644859790802002</v>
      </c>
      <c r="AJ23" s="1">
        <v>1</v>
      </c>
      <c r="AK23">
        <f t="shared" si="100"/>
        <v>9.2897195816040039</v>
      </c>
      <c r="AL23" s="1">
        <v>33.956188201904297</v>
      </c>
      <c r="AM23" s="1">
        <v>35.641551971435547</v>
      </c>
      <c r="AN23" s="1">
        <v>32.665279388427734</v>
      </c>
      <c r="AO23" s="4">
        <v>99.899452209472656</v>
      </c>
      <c r="AP23" s="1">
        <v>98.63946533203125</v>
      </c>
      <c r="AQ23" s="1">
        <v>30.764928817749023</v>
      </c>
      <c r="AR23" s="1">
        <v>35.872283935546875</v>
      </c>
      <c r="AS23" s="1">
        <v>57.583644866943359</v>
      </c>
      <c r="AT23" s="1">
        <v>67.143241882324219</v>
      </c>
      <c r="AU23" s="1">
        <v>299.7979736328125</v>
      </c>
      <c r="AV23" s="1">
        <v>1698.337890625</v>
      </c>
      <c r="AW23" s="1">
        <v>2.8372611850500107E-2</v>
      </c>
      <c r="AX23" s="1">
        <v>99.762596130371094</v>
      </c>
      <c r="AY23" s="1">
        <v>0.79348647594451904</v>
      </c>
      <c r="AZ23" s="1">
        <v>1.1647800914943218E-2</v>
      </c>
      <c r="BA23" s="1">
        <v>2.1922735497355461E-2</v>
      </c>
      <c r="BB23" s="1">
        <v>8.5247429087758064E-3</v>
      </c>
      <c r="BC23" s="1">
        <v>1.2447611428797245E-2</v>
      </c>
      <c r="BD23" s="1">
        <v>8.60635656863451E-3</v>
      </c>
      <c r="BE23" s="1">
        <v>0.3333333432674408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01"/>
        <v>1.4989898681640623</v>
      </c>
      <c r="BM23">
        <f t="shared" si="102"/>
        <v>7.9407255357681738E-3</v>
      </c>
      <c r="BN23">
        <f t="shared" si="103"/>
        <v>308.79155197143552</v>
      </c>
      <c r="BO23">
        <f t="shared" si="104"/>
        <v>307.10618820190427</v>
      </c>
      <c r="BP23">
        <f t="shared" si="105"/>
        <v>271.7340564262704</v>
      </c>
      <c r="BQ23">
        <f t="shared" si="106"/>
        <v>-0.37879420705189915</v>
      </c>
      <c r="BR23">
        <f t="shared" si="107"/>
        <v>5.8521661013116866</v>
      </c>
      <c r="BS23">
        <f t="shared" si="108"/>
        <v>58.660924317406469</v>
      </c>
      <c r="BT23">
        <f t="shared" si="109"/>
        <v>22.788640381859594</v>
      </c>
      <c r="BU23">
        <f t="shared" si="110"/>
        <v>34.798870086669922</v>
      </c>
      <c r="BV23">
        <f t="shared" si="111"/>
        <v>5.5857639948483344</v>
      </c>
      <c r="BW23">
        <f t="shared" si="112"/>
        <v>0.33198094658662852</v>
      </c>
      <c r="BX23">
        <f t="shared" si="113"/>
        <v>3.578712174535962</v>
      </c>
      <c r="BY23">
        <f t="shared" si="114"/>
        <v>2.0070518203123724</v>
      </c>
      <c r="BZ23">
        <f t="shared" si="115"/>
        <v>0.20855948349590975</v>
      </c>
      <c r="CA23">
        <f t="shared" si="116"/>
        <v>8.9539601585549669</v>
      </c>
      <c r="CB23">
        <f t="shared" si="117"/>
        <v>0.90990637078070635</v>
      </c>
      <c r="CC23">
        <f t="shared" si="118"/>
        <v>60.681774737729064</v>
      </c>
      <c r="CD23">
        <f t="shared" si="119"/>
        <v>98.478820852535804</v>
      </c>
      <c r="CE23">
        <f t="shared" si="120"/>
        <v>6.811614729547933E-3</v>
      </c>
      <c r="CF23">
        <f t="shared" si="121"/>
        <v>0</v>
      </c>
      <c r="CG23">
        <f t="shared" si="122"/>
        <v>1485.8899870366995</v>
      </c>
      <c r="CH23">
        <f t="shared" si="123"/>
        <v>0</v>
      </c>
      <c r="CI23" t="e">
        <f t="shared" si="124"/>
        <v>#DIV/0!</v>
      </c>
      <c r="CJ23" t="e">
        <f t="shared" si="125"/>
        <v>#DIV/0!</v>
      </c>
    </row>
    <row r="24" spans="1:88" x14ac:dyDescent="0.35">
      <c r="A24" t="s">
        <v>154</v>
      </c>
      <c r="B24" s="1">
        <v>53</v>
      </c>
      <c r="C24" s="1" t="s">
        <v>108</v>
      </c>
      <c r="D24" s="1">
        <v>16393.000028325245</v>
      </c>
      <c r="E24" s="1">
        <v>0</v>
      </c>
      <c r="F24">
        <f t="shared" si="84"/>
        <v>17.890010575895403</v>
      </c>
      <c r="G24" s="3">
        <f t="shared" si="85"/>
        <v>0.36126676771237098</v>
      </c>
      <c r="H24">
        <f t="shared" si="86"/>
        <v>195.60188736871041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87"/>
        <v>#DIV/0!</v>
      </c>
      <c r="Q24" t="e">
        <f t="shared" si="88"/>
        <v>#DIV/0!</v>
      </c>
      <c r="R24" t="e">
        <f t="shared" si="89"/>
        <v>#DIV/0!</v>
      </c>
      <c r="S24" s="1">
        <v>-1</v>
      </c>
      <c r="T24" s="1">
        <v>0.87</v>
      </c>
      <c r="U24" s="1">
        <v>0.92</v>
      </c>
      <c r="V24" s="1">
        <v>9.8166828155517578</v>
      </c>
      <c r="W24">
        <f t="shared" si="90"/>
        <v>0.87490834140777596</v>
      </c>
      <c r="X24">
        <f t="shared" si="91"/>
        <v>1.2684742360238921E-2</v>
      </c>
      <c r="Y24" t="e">
        <f t="shared" si="92"/>
        <v>#DIV/0!</v>
      </c>
      <c r="Z24" t="e">
        <f t="shared" si="93"/>
        <v>#DIV/0!</v>
      </c>
      <c r="AA24" t="e">
        <f t="shared" si="94"/>
        <v>#DIV/0!</v>
      </c>
      <c r="AB24" s="1">
        <v>0</v>
      </c>
      <c r="AC24" s="1">
        <v>0.5</v>
      </c>
      <c r="AD24" t="e">
        <f t="shared" si="95"/>
        <v>#DIV/0!</v>
      </c>
      <c r="AE24">
        <f t="shared" si="96"/>
        <v>8.0300105049993444</v>
      </c>
      <c r="AF24">
        <f t="shared" si="97"/>
        <v>2.1940465892581793</v>
      </c>
      <c r="AG24">
        <f t="shared" si="98"/>
        <v>35.582122802734375</v>
      </c>
      <c r="AH24" s="1">
        <v>2</v>
      </c>
      <c r="AI24">
        <f t="shared" si="99"/>
        <v>4.644859790802002</v>
      </c>
      <c r="AJ24" s="1">
        <v>1</v>
      </c>
      <c r="AK24">
        <f t="shared" si="100"/>
        <v>9.2897195816040039</v>
      </c>
      <c r="AL24" s="1">
        <v>34.046398162841797</v>
      </c>
      <c r="AM24" s="1">
        <v>35.582122802734375</v>
      </c>
      <c r="AN24" s="1">
        <v>32.747875213623047</v>
      </c>
      <c r="AO24" s="4">
        <v>299.79617309570313</v>
      </c>
      <c r="AP24" s="1">
        <v>286.32754516601563</v>
      </c>
      <c r="AQ24" s="1">
        <v>31.319334030151367</v>
      </c>
      <c r="AR24" s="1">
        <v>36.480884552001953</v>
      </c>
      <c r="AS24" s="1">
        <v>58.319877624511719</v>
      </c>
      <c r="AT24" s="1">
        <v>67.931228637695313</v>
      </c>
      <c r="AU24" s="1">
        <v>299.79629516601563</v>
      </c>
      <c r="AV24" s="1">
        <v>1702.1114501953125</v>
      </c>
      <c r="AW24" s="1">
        <v>6.265673041343689E-2</v>
      </c>
      <c r="AX24" s="1">
        <v>99.750228881835938</v>
      </c>
      <c r="AY24" s="1">
        <v>-0.1883738785982132</v>
      </c>
      <c r="AZ24" s="1">
        <v>1.1968807317316532E-2</v>
      </c>
      <c r="BA24" s="1">
        <v>2.0926116034388542E-2</v>
      </c>
      <c r="BB24" s="1">
        <v>1.0158292017877102E-2</v>
      </c>
      <c r="BC24" s="1">
        <v>2.596554160118103E-2</v>
      </c>
      <c r="BD24" s="1">
        <v>1.0434238240122795E-2</v>
      </c>
      <c r="BE24" s="1">
        <v>0.3333333432674408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01"/>
        <v>1.4989814758300779</v>
      </c>
      <c r="BM24">
        <f t="shared" si="102"/>
        <v>8.030010504999345E-3</v>
      </c>
      <c r="BN24">
        <f t="shared" si="103"/>
        <v>308.73212280273435</v>
      </c>
      <c r="BO24">
        <f t="shared" si="104"/>
        <v>307.19639816284177</v>
      </c>
      <c r="BP24">
        <f t="shared" si="105"/>
        <v>272.3378259440251</v>
      </c>
      <c r="BQ24">
        <f t="shared" si="106"/>
        <v>-0.38432915121018346</v>
      </c>
      <c r="BR24">
        <f t="shared" si="107"/>
        <v>5.8330231731322071</v>
      </c>
      <c r="BS24">
        <f t="shared" si="108"/>
        <v>58.476288611247227</v>
      </c>
      <c r="BT24">
        <f t="shared" si="109"/>
        <v>21.995404059245274</v>
      </c>
      <c r="BU24">
        <f t="shared" si="110"/>
        <v>34.814260482788086</v>
      </c>
      <c r="BV24">
        <f t="shared" si="111"/>
        <v>5.5905332840907986</v>
      </c>
      <c r="BW24">
        <f t="shared" si="112"/>
        <v>0.34774341655121338</v>
      </c>
      <c r="BX24">
        <f t="shared" si="113"/>
        <v>3.6389765838740278</v>
      </c>
      <c r="BY24">
        <f t="shared" si="114"/>
        <v>1.9515567002167709</v>
      </c>
      <c r="BZ24">
        <f t="shared" si="115"/>
        <v>0.21851547026694987</v>
      </c>
      <c r="CA24">
        <f t="shared" si="116"/>
        <v>19.511333034747956</v>
      </c>
      <c r="CB24">
        <f t="shared" si="117"/>
        <v>0.68314030791308755</v>
      </c>
      <c r="CC24">
        <f t="shared" si="118"/>
        <v>61.989087186639601</v>
      </c>
      <c r="CD24">
        <f t="shared" si="119"/>
        <v>283.72773426049758</v>
      </c>
      <c r="CE24">
        <f t="shared" si="120"/>
        <v>3.9086253878194976E-2</v>
      </c>
      <c r="CF24">
        <f t="shared" si="121"/>
        <v>0</v>
      </c>
      <c r="CG24">
        <f t="shared" si="122"/>
        <v>1489.1915057815652</v>
      </c>
      <c r="CH24">
        <f t="shared" si="123"/>
        <v>0</v>
      </c>
      <c r="CI24" t="e">
        <f t="shared" si="124"/>
        <v>#DIV/0!</v>
      </c>
      <c r="CJ24" t="e">
        <f t="shared" si="125"/>
        <v>#DIV/0!</v>
      </c>
    </row>
    <row r="25" spans="1:88" x14ac:dyDescent="0.35">
      <c r="A25" t="s">
        <v>154</v>
      </c>
      <c r="B25" s="1">
        <v>54</v>
      </c>
      <c r="C25" s="1" t="s">
        <v>109</v>
      </c>
      <c r="D25" s="1">
        <v>16557.000028325245</v>
      </c>
      <c r="E25" s="1">
        <v>0</v>
      </c>
      <c r="F25">
        <f t="shared" si="84"/>
        <v>26.509205111327702</v>
      </c>
      <c r="G25" s="3">
        <f t="shared" si="85"/>
        <v>0.37963716732083885</v>
      </c>
      <c r="H25">
        <f t="shared" si="86"/>
        <v>253.31394901257906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si="87"/>
        <v>#DIV/0!</v>
      </c>
      <c r="Q25" t="e">
        <f t="shared" si="88"/>
        <v>#DIV/0!</v>
      </c>
      <c r="R25" t="e">
        <f t="shared" si="89"/>
        <v>#DIV/0!</v>
      </c>
      <c r="S25" s="1">
        <v>-1</v>
      </c>
      <c r="T25" s="1">
        <v>0.87</v>
      </c>
      <c r="U25" s="1">
        <v>0.92</v>
      </c>
      <c r="V25" s="1">
        <v>9.8166828155517578</v>
      </c>
      <c r="W25">
        <f t="shared" si="90"/>
        <v>0.87490834140777596</v>
      </c>
      <c r="X25">
        <f t="shared" si="91"/>
        <v>1.8514140686548972E-2</v>
      </c>
      <c r="Y25" t="e">
        <f t="shared" si="92"/>
        <v>#DIV/0!</v>
      </c>
      <c r="Z25" t="e">
        <f t="shared" si="93"/>
        <v>#DIV/0!</v>
      </c>
      <c r="AA25" t="e">
        <f t="shared" si="94"/>
        <v>#DIV/0!</v>
      </c>
      <c r="AB25" s="1">
        <v>0</v>
      </c>
      <c r="AC25" s="1">
        <v>0.5</v>
      </c>
      <c r="AD25" t="e">
        <f t="shared" si="95"/>
        <v>#DIV/0!</v>
      </c>
      <c r="AE25">
        <f t="shared" si="96"/>
        <v>8.191974949851625</v>
      </c>
      <c r="AF25">
        <f t="shared" si="97"/>
        <v>2.133803933964793</v>
      </c>
      <c r="AG25">
        <f t="shared" si="98"/>
        <v>35.471111297607422</v>
      </c>
      <c r="AH25" s="1">
        <v>2</v>
      </c>
      <c r="AI25">
        <f t="shared" si="99"/>
        <v>4.644859790802002</v>
      </c>
      <c r="AJ25" s="1">
        <v>1</v>
      </c>
      <c r="AK25">
        <f t="shared" si="100"/>
        <v>9.2897195816040039</v>
      </c>
      <c r="AL25" s="1">
        <v>34.076396942138672</v>
      </c>
      <c r="AM25" s="1">
        <v>35.471111297607422</v>
      </c>
      <c r="AN25" s="1">
        <v>32.762710571289063</v>
      </c>
      <c r="AO25" s="4">
        <v>400.0302734375</v>
      </c>
      <c r="AP25" s="1">
        <v>380.26785278320313</v>
      </c>
      <c r="AQ25" s="1">
        <v>31.469646453857422</v>
      </c>
      <c r="AR25" s="1">
        <v>36.733772277832031</v>
      </c>
      <c r="AS25" s="1">
        <v>58.492332458496094</v>
      </c>
      <c r="AT25" s="1">
        <v>68.276718139648438</v>
      </c>
      <c r="AU25" s="1">
        <v>299.80487060546875</v>
      </c>
      <c r="AV25" s="1">
        <v>1698.290283203125</v>
      </c>
      <c r="AW25" s="1">
        <v>9.5758400857448578E-2</v>
      </c>
      <c r="AX25" s="1">
        <v>99.734016418457031</v>
      </c>
      <c r="AY25" s="1">
        <v>-0.99418747425079346</v>
      </c>
      <c r="AZ25" s="1">
        <v>2.0457843318581581E-2</v>
      </c>
      <c r="BA25" s="1">
        <v>1.9483182579278946E-2</v>
      </c>
      <c r="BB25" s="1">
        <v>3.420788561925292E-3</v>
      </c>
      <c r="BC25" s="1">
        <v>2.4068575352430344E-2</v>
      </c>
      <c r="BD25" s="1">
        <v>1.6445323126390576E-3</v>
      </c>
      <c r="BE25" s="1">
        <v>0.66666668653488159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si="101"/>
        <v>1.4990243530273435</v>
      </c>
      <c r="BM25">
        <f t="shared" si="102"/>
        <v>8.1919749498516256E-3</v>
      </c>
      <c r="BN25">
        <f t="shared" si="103"/>
        <v>308.6211112976074</v>
      </c>
      <c r="BO25">
        <f t="shared" si="104"/>
        <v>307.22639694213865</v>
      </c>
      <c r="BP25">
        <f t="shared" si="105"/>
        <v>271.72643923894066</v>
      </c>
      <c r="BQ25">
        <f t="shared" si="106"/>
        <v>-0.40705040293240224</v>
      </c>
      <c r="BR25">
        <f t="shared" si="107"/>
        <v>5.7974105814339545</v>
      </c>
      <c r="BS25">
        <f t="shared" si="108"/>
        <v>58.128718662142148</v>
      </c>
      <c r="BT25">
        <f t="shared" si="109"/>
        <v>21.394946384310117</v>
      </c>
      <c r="BU25">
        <f t="shared" si="110"/>
        <v>34.773754119873047</v>
      </c>
      <c r="BV25">
        <f t="shared" si="111"/>
        <v>5.577988469060446</v>
      </c>
      <c r="BW25">
        <f t="shared" si="112"/>
        <v>0.3647318967269686</v>
      </c>
      <c r="BX25">
        <f t="shared" si="113"/>
        <v>3.6636066474691615</v>
      </c>
      <c r="BY25">
        <f t="shared" si="114"/>
        <v>1.9143818215912844</v>
      </c>
      <c r="BZ25">
        <f t="shared" si="115"/>
        <v>0.22925130595754578</v>
      </c>
      <c r="CA25">
        <f t="shared" si="116"/>
        <v>25.264017549844748</v>
      </c>
      <c r="CB25">
        <f t="shared" si="117"/>
        <v>0.66614610506399408</v>
      </c>
      <c r="CC25">
        <f t="shared" si="118"/>
        <v>62.878190174948841</v>
      </c>
      <c r="CD25">
        <f t="shared" si="119"/>
        <v>376.41548387304135</v>
      </c>
      <c r="CE25">
        <f t="shared" si="120"/>
        <v>4.4282207076768131E-2</v>
      </c>
      <c r="CF25">
        <f t="shared" si="121"/>
        <v>0</v>
      </c>
      <c r="CG25">
        <f t="shared" si="122"/>
        <v>1485.8483349061883</v>
      </c>
      <c r="CH25">
        <f t="shared" si="123"/>
        <v>0</v>
      </c>
      <c r="CI25" t="e">
        <f t="shared" si="124"/>
        <v>#DIV/0!</v>
      </c>
      <c r="CJ25" t="e">
        <f t="shared" si="125"/>
        <v>#DIV/0!</v>
      </c>
    </row>
    <row r="26" spans="1:88" x14ac:dyDescent="0.35">
      <c r="A26" t="s">
        <v>154</v>
      </c>
      <c r="B26" s="1">
        <v>55</v>
      </c>
      <c r="C26" s="1" t="s">
        <v>110</v>
      </c>
      <c r="D26" s="1">
        <v>16759.000028325245</v>
      </c>
      <c r="E26" s="1">
        <v>0</v>
      </c>
      <c r="F26">
        <f t="shared" si="84"/>
        <v>44.331871156297822</v>
      </c>
      <c r="G26" s="3">
        <f t="shared" si="85"/>
        <v>0.38486430697370821</v>
      </c>
      <c r="H26">
        <f t="shared" si="86"/>
        <v>456.57388602520484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9.8166828155517578</v>
      </c>
      <c r="W26">
        <f t="shared" si="90"/>
        <v>0.87490834140777596</v>
      </c>
      <c r="X26">
        <f t="shared" si="91"/>
        <v>3.0489313942745715E-2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8.0203936909402458</v>
      </c>
      <c r="AF26">
        <f t="shared" si="97"/>
        <v>2.0628147723657881</v>
      </c>
      <c r="AG26">
        <f t="shared" si="98"/>
        <v>35.225635528564453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33.859237670898438</v>
      </c>
      <c r="AM26" s="1">
        <v>35.225635528564453</v>
      </c>
      <c r="AN26" s="1">
        <v>32.600975036621094</v>
      </c>
      <c r="AO26" s="4">
        <v>699.94976806640625</v>
      </c>
      <c r="AP26" s="1">
        <v>666.80596923828125</v>
      </c>
      <c r="AQ26" s="1">
        <v>31.507415771484375</v>
      </c>
      <c r="AR26" s="1">
        <v>36.662025451660156</v>
      </c>
      <c r="AS26" s="1">
        <v>59.277473449707031</v>
      </c>
      <c r="AT26" s="1">
        <v>68.975257873535156</v>
      </c>
      <c r="AU26" s="1">
        <v>299.78408813476563</v>
      </c>
      <c r="AV26" s="1">
        <v>1699.3914794921875</v>
      </c>
      <c r="AW26" s="1">
        <v>0.3428407609462738</v>
      </c>
      <c r="AX26" s="1">
        <v>99.735816955566406</v>
      </c>
      <c r="AY26" s="1">
        <v>-3.8250987529754639</v>
      </c>
      <c r="AZ26" s="1">
        <v>2.4736598134040833E-2</v>
      </c>
      <c r="BA26" s="1">
        <v>2.7799801900982857E-2</v>
      </c>
      <c r="BB26" s="1">
        <v>7.4867592193186283E-3</v>
      </c>
      <c r="BC26" s="1">
        <v>4.0949776768684387E-2</v>
      </c>
      <c r="BD26" s="1">
        <v>6.0644936747848988E-3</v>
      </c>
      <c r="BE26" s="1">
        <v>0.66666668653488159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1.4989204406738279</v>
      </c>
      <c r="BM26">
        <f t="shared" si="102"/>
        <v>8.0203936909402467E-3</v>
      </c>
      <c r="BN26">
        <f t="shared" si="103"/>
        <v>308.37563552856443</v>
      </c>
      <c r="BO26">
        <f t="shared" si="104"/>
        <v>307.00923767089841</v>
      </c>
      <c r="BP26">
        <f t="shared" si="105"/>
        <v>271.90263064125247</v>
      </c>
      <c r="BQ26">
        <f t="shared" si="106"/>
        <v>-0.37616047833701932</v>
      </c>
      <c r="BR26">
        <f t="shared" si="107"/>
        <v>5.7193318320328821</v>
      </c>
      <c r="BS26">
        <f t="shared" si="108"/>
        <v>57.344813594708086</v>
      </c>
      <c r="BT26">
        <f t="shared" si="109"/>
        <v>20.682788143047929</v>
      </c>
      <c r="BU26">
        <f t="shared" si="110"/>
        <v>34.542436599731445</v>
      </c>
      <c r="BV26">
        <f t="shared" si="111"/>
        <v>5.5068172482572564</v>
      </c>
      <c r="BW26">
        <f t="shared" si="112"/>
        <v>0.36955403249697016</v>
      </c>
      <c r="BX26">
        <f t="shared" si="113"/>
        <v>3.6565170596670939</v>
      </c>
      <c r="BY26">
        <f t="shared" si="114"/>
        <v>1.8503001885901624</v>
      </c>
      <c r="BZ26">
        <f t="shared" si="115"/>
        <v>0.2322996792960596</v>
      </c>
      <c r="CA26">
        <f t="shared" si="116"/>
        <v>45.536769523301466</v>
      </c>
      <c r="CB26">
        <f t="shared" si="117"/>
        <v>0.68471775462173379</v>
      </c>
      <c r="CC26">
        <f t="shared" si="118"/>
        <v>63.659248358916585</v>
      </c>
      <c r="CD26">
        <f t="shared" si="119"/>
        <v>660.36357605996443</v>
      </c>
      <c r="CE26">
        <f t="shared" si="120"/>
        <v>4.2736057809130125E-2</v>
      </c>
      <c r="CF26">
        <f t="shared" si="121"/>
        <v>0</v>
      </c>
      <c r="CG26">
        <f t="shared" si="122"/>
        <v>1486.8117807250162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154</v>
      </c>
      <c r="B27" s="1">
        <v>56</v>
      </c>
      <c r="C27" s="1" t="s">
        <v>111</v>
      </c>
      <c r="D27" s="1">
        <v>16944.000028325245</v>
      </c>
      <c r="E27" s="1">
        <v>0</v>
      </c>
      <c r="F27">
        <f t="shared" si="84"/>
        <v>51.302448238505704</v>
      </c>
      <c r="G27" s="3">
        <f t="shared" si="85"/>
        <v>0.33864650527704082</v>
      </c>
      <c r="H27">
        <f t="shared" si="86"/>
        <v>681.82166872476114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9.8166828155517578</v>
      </c>
      <c r="W27">
        <f t="shared" si="90"/>
        <v>0.87490834140777596</v>
      </c>
      <c r="X27">
        <f t="shared" si="91"/>
        <v>3.5175958069935703E-2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7.302006121873446</v>
      </c>
      <c r="AF27">
        <f t="shared" si="97"/>
        <v>2.1242198109035764</v>
      </c>
      <c r="AG27">
        <f t="shared" si="98"/>
        <v>35.339614868164063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33.727001190185547</v>
      </c>
      <c r="AM27" s="1">
        <v>35.339614868164063</v>
      </c>
      <c r="AN27" s="1">
        <v>32.492115020751953</v>
      </c>
      <c r="AO27" s="4">
        <v>999.90509033203125</v>
      </c>
      <c r="AP27" s="1">
        <v>960.9986572265625</v>
      </c>
      <c r="AQ27" s="1">
        <v>31.711807250976563</v>
      </c>
      <c r="AR27" s="1">
        <v>36.405803680419922</v>
      </c>
      <c r="AS27" s="1">
        <v>60.109161376953125</v>
      </c>
      <c r="AT27" s="1">
        <v>69.006546020507813</v>
      </c>
      <c r="AU27" s="1">
        <v>299.79446411132813</v>
      </c>
      <c r="AV27" s="1">
        <v>1699.4700927734375</v>
      </c>
      <c r="AW27" s="1">
        <v>0.42322707176208496</v>
      </c>
      <c r="AX27" s="1">
        <v>99.743743896484375</v>
      </c>
      <c r="AY27" s="1">
        <v>-7.2467174530029297</v>
      </c>
      <c r="AZ27" s="1">
        <v>3.1818393617868423E-2</v>
      </c>
      <c r="BA27" s="1">
        <v>3.1386401504278183E-2</v>
      </c>
      <c r="BB27" s="1">
        <v>3.3783190883696079E-3</v>
      </c>
      <c r="BC27" s="1">
        <v>3.1857211142778397E-2</v>
      </c>
      <c r="BD27" s="1">
        <v>3.2953131012618542E-3</v>
      </c>
      <c r="BE27" s="1">
        <v>0.66666668653488159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1.4989723205566405</v>
      </c>
      <c r="BM27">
        <f t="shared" si="102"/>
        <v>7.302006121873446E-3</v>
      </c>
      <c r="BN27">
        <f t="shared" si="103"/>
        <v>308.48961486816404</v>
      </c>
      <c r="BO27">
        <f t="shared" si="104"/>
        <v>306.87700119018552</v>
      </c>
      <c r="BP27">
        <f t="shared" si="105"/>
        <v>271.91520876597133</v>
      </c>
      <c r="BQ27">
        <f t="shared" si="106"/>
        <v>-0.26740484333715353</v>
      </c>
      <c r="BR27">
        <f t="shared" si="107"/>
        <v>5.7554709695490693</v>
      </c>
      <c r="BS27">
        <f t="shared" si="108"/>
        <v>57.702576068552105</v>
      </c>
      <c r="BT27">
        <f t="shared" si="109"/>
        <v>21.296772388132183</v>
      </c>
      <c r="BU27">
        <f t="shared" si="110"/>
        <v>34.533308029174805</v>
      </c>
      <c r="BV27">
        <f t="shared" si="111"/>
        <v>5.5040248591298946</v>
      </c>
      <c r="BW27">
        <f t="shared" si="112"/>
        <v>0.32673571433893867</v>
      </c>
      <c r="BX27">
        <f t="shared" si="113"/>
        <v>3.631251158645493</v>
      </c>
      <c r="BY27">
        <f t="shared" si="114"/>
        <v>1.8727737004844016</v>
      </c>
      <c r="BZ27">
        <f t="shared" si="115"/>
        <v>0.20524754058213979</v>
      </c>
      <c r="CA27">
        <f t="shared" si="116"/>
        <v>68.007445908356189</v>
      </c>
      <c r="CB27">
        <f t="shared" si="117"/>
        <v>0.70949284226108622</v>
      </c>
      <c r="CC27">
        <f t="shared" si="118"/>
        <v>62.631953703594199</v>
      </c>
      <c r="CD27">
        <f t="shared" si="119"/>
        <v>953.54328631750604</v>
      </c>
      <c r="CE27">
        <f t="shared" si="120"/>
        <v>3.3697186158838106E-2</v>
      </c>
      <c r="CF27">
        <f t="shared" si="121"/>
        <v>0</v>
      </c>
      <c r="CG27">
        <f t="shared" si="122"/>
        <v>1486.8805601405275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154</v>
      </c>
      <c r="B28" s="1">
        <v>57</v>
      </c>
      <c r="C28" s="1" t="s">
        <v>112</v>
      </c>
      <c r="D28" s="1">
        <v>17192.000028325245</v>
      </c>
      <c r="E28" s="1">
        <v>0</v>
      </c>
      <c r="F28">
        <f t="shared" si="84"/>
        <v>54.221809359571459</v>
      </c>
      <c r="G28" s="3">
        <f t="shared" si="85"/>
        <v>0.25471668269846248</v>
      </c>
      <c r="H28">
        <f t="shared" si="86"/>
        <v>867.46489166783056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9.8166828155517578</v>
      </c>
      <c r="W28">
        <f t="shared" si="90"/>
        <v>0.87490834140777596</v>
      </c>
      <c r="X28">
        <f t="shared" si="91"/>
        <v>3.714230339995659E-2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6.1928078405110742</v>
      </c>
      <c r="AF28">
        <f t="shared" si="97"/>
        <v>2.3712168478292917</v>
      </c>
      <c r="AG28">
        <f t="shared" si="98"/>
        <v>36.071636199951172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33.874053955078125</v>
      </c>
      <c r="AM28" s="1">
        <v>36.071636199951172</v>
      </c>
      <c r="AN28" s="1">
        <v>32.625839233398438</v>
      </c>
      <c r="AO28" s="4">
        <v>1299.7447509765625</v>
      </c>
      <c r="AP28" s="1">
        <v>1258.373291015625</v>
      </c>
      <c r="AQ28" s="1">
        <v>32.326213836669922</v>
      </c>
      <c r="AR28" s="1">
        <v>36.307582855224609</v>
      </c>
      <c r="AS28" s="1">
        <v>60.766864776611328</v>
      </c>
      <c r="AT28" s="1">
        <v>68.251045227050781</v>
      </c>
      <c r="AU28" s="1">
        <v>299.79446411132813</v>
      </c>
      <c r="AV28" s="1">
        <v>1699.3359375</v>
      </c>
      <c r="AW28" s="1">
        <v>0.18442298471927643</v>
      </c>
      <c r="AX28" s="1">
        <v>99.734519958496094</v>
      </c>
      <c r="AY28" s="1">
        <v>-11.235054016113281</v>
      </c>
      <c r="AZ28" s="1">
        <v>4.6838954091072083E-2</v>
      </c>
      <c r="BA28" s="1">
        <v>3.3750433474779129E-2</v>
      </c>
      <c r="BB28" s="1">
        <v>1.0502304881811142E-2</v>
      </c>
      <c r="BC28" s="1">
        <v>3.3945377916097641E-2</v>
      </c>
      <c r="BD28" s="1">
        <v>1.0272733867168427E-2</v>
      </c>
      <c r="BE28" s="1">
        <v>0.66666668653488159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1.4989723205566405</v>
      </c>
      <c r="BM28">
        <f t="shared" si="102"/>
        <v>6.1928078405110746E-3</v>
      </c>
      <c r="BN28">
        <f t="shared" si="103"/>
        <v>309.22163619995115</v>
      </c>
      <c r="BO28">
        <f t="shared" si="104"/>
        <v>307.0240539550781</v>
      </c>
      <c r="BP28">
        <f t="shared" si="105"/>
        <v>271.89374392270111</v>
      </c>
      <c r="BQ28">
        <f t="shared" si="106"/>
        <v>-0.10986533006434668</v>
      </c>
      <c r="BR28">
        <f t="shared" si="107"/>
        <v>5.9923361947484413</v>
      </c>
      <c r="BS28">
        <f t="shared" si="108"/>
        <v>60.082869975632455</v>
      </c>
      <c r="BT28">
        <f t="shared" si="109"/>
        <v>23.775287120407846</v>
      </c>
      <c r="BU28">
        <f t="shared" si="110"/>
        <v>34.972845077514648</v>
      </c>
      <c r="BV28">
        <f t="shared" si="111"/>
        <v>5.6398831650754397</v>
      </c>
      <c r="BW28">
        <f t="shared" si="112"/>
        <v>0.24791894350798022</v>
      </c>
      <c r="BX28">
        <f t="shared" si="113"/>
        <v>3.6211193469191496</v>
      </c>
      <c r="BY28">
        <f t="shared" si="114"/>
        <v>2.0187638181562901</v>
      </c>
      <c r="BZ28">
        <f t="shared" si="115"/>
        <v>0.15554606435602164</v>
      </c>
      <c r="CA28">
        <f t="shared" si="116"/>
        <v>86.516194551339893</v>
      </c>
      <c r="CB28">
        <f t="shared" si="117"/>
        <v>0.6893541827860199</v>
      </c>
      <c r="CC28">
        <f t="shared" si="118"/>
        <v>59.534999991759399</v>
      </c>
      <c r="CD28">
        <f t="shared" si="119"/>
        <v>1250.4936729074127</v>
      </c>
      <c r="CE28">
        <f t="shared" si="120"/>
        <v>2.5814568195854249E-2</v>
      </c>
      <c r="CF28">
        <f t="shared" si="121"/>
        <v>0</v>
      </c>
      <c r="CG28">
        <f t="shared" si="122"/>
        <v>1486.7631865727531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154</v>
      </c>
      <c r="B29" s="1">
        <v>58</v>
      </c>
      <c r="C29" s="1" t="s">
        <v>113</v>
      </c>
      <c r="D29" s="1">
        <v>17390.000028325245</v>
      </c>
      <c r="E29" s="1">
        <v>0</v>
      </c>
      <c r="F29">
        <f t="shared" si="84"/>
        <v>55.969970505855869</v>
      </c>
      <c r="G29" s="3">
        <f t="shared" si="85"/>
        <v>0.21155883082976254</v>
      </c>
      <c r="H29">
        <f t="shared" si="86"/>
        <v>1165.6664060852322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9.8166828155517578</v>
      </c>
      <c r="W29">
        <f t="shared" si="90"/>
        <v>0.87490834140777596</v>
      </c>
      <c r="X29">
        <f t="shared" si="91"/>
        <v>3.8315084388631869E-2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5.4801948512547201</v>
      </c>
      <c r="AF29">
        <f t="shared" si="97"/>
        <v>2.5146219759944075</v>
      </c>
      <c r="AG29">
        <f t="shared" si="98"/>
        <v>36.329483032226563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33.78253173828125</v>
      </c>
      <c r="AM29" s="1">
        <v>36.329483032226563</v>
      </c>
      <c r="AN29" s="1">
        <v>32.537109375</v>
      </c>
      <c r="AO29" s="4">
        <v>1700.2451171875</v>
      </c>
      <c r="AP29" s="1">
        <v>1656.84814453125</v>
      </c>
      <c r="AQ29" s="1">
        <v>32.201011657714844</v>
      </c>
      <c r="AR29" s="1">
        <v>35.726421356201172</v>
      </c>
      <c r="AS29" s="1">
        <v>60.841415405273438</v>
      </c>
      <c r="AT29" s="1">
        <v>67.502418518066406</v>
      </c>
      <c r="AU29" s="1">
        <v>299.7896728515625</v>
      </c>
      <c r="AV29" s="1">
        <v>1699.4705810546875</v>
      </c>
      <c r="AW29" s="1">
        <v>0.18915055692195892</v>
      </c>
      <c r="AX29" s="1">
        <v>99.734046936035156</v>
      </c>
      <c r="AY29" s="1">
        <v>-17.476551055908203</v>
      </c>
      <c r="AZ29" s="1">
        <v>5.2224732935428619E-2</v>
      </c>
      <c r="BA29" s="1">
        <v>4.0848333388566971E-2</v>
      </c>
      <c r="BB29" s="1">
        <v>5.270869005471468E-3</v>
      </c>
      <c r="BC29" s="1">
        <v>4.6314593404531479E-2</v>
      </c>
      <c r="BD29" s="1">
        <v>4.4321753084659576E-3</v>
      </c>
      <c r="BE29" s="1">
        <v>0.66666668653488159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1.4989483642578125</v>
      </c>
      <c r="BM29">
        <f t="shared" si="102"/>
        <v>5.4801948512547202E-3</v>
      </c>
      <c r="BN29">
        <f t="shared" si="103"/>
        <v>309.47948303222654</v>
      </c>
      <c r="BO29">
        <f t="shared" si="104"/>
        <v>306.93253173828123</v>
      </c>
      <c r="BP29">
        <f t="shared" si="105"/>
        <v>271.91528689096958</v>
      </c>
      <c r="BQ29">
        <f t="shared" si="106"/>
        <v>-7.1966569209917881E-3</v>
      </c>
      <c r="BR29">
        <f t="shared" si="107"/>
        <v>6.0777625603903438</v>
      </c>
      <c r="BS29">
        <f t="shared" si="108"/>
        <v>60.939696594166499</v>
      </c>
      <c r="BT29">
        <f t="shared" si="109"/>
        <v>25.213275237965327</v>
      </c>
      <c r="BU29">
        <f t="shared" si="110"/>
        <v>35.056007385253906</v>
      </c>
      <c r="BV29">
        <f t="shared" si="111"/>
        <v>5.6659134218757448</v>
      </c>
      <c r="BW29">
        <f t="shared" si="112"/>
        <v>0.20684818696067173</v>
      </c>
      <c r="BX29">
        <f t="shared" si="113"/>
        <v>3.5631405843959363</v>
      </c>
      <c r="BY29">
        <f t="shared" si="114"/>
        <v>2.1027728374798085</v>
      </c>
      <c r="BZ29">
        <f t="shared" si="115"/>
        <v>0.12969524388536915</v>
      </c>
      <c r="CA29">
        <f t="shared" si="116"/>
        <v>116.25662805626396</v>
      </c>
      <c r="CB29">
        <f t="shared" si="117"/>
        <v>0.70354450402273816</v>
      </c>
      <c r="CC29">
        <f t="shared" si="118"/>
        <v>57.492598761542801</v>
      </c>
      <c r="CD29">
        <f t="shared" si="119"/>
        <v>1648.714480267311</v>
      </c>
      <c r="CE29">
        <f t="shared" si="120"/>
        <v>1.951738215137672E-2</v>
      </c>
      <c r="CF29">
        <f t="shared" si="121"/>
        <v>0</v>
      </c>
      <c r="CG29">
        <f t="shared" si="122"/>
        <v>1486.8809873418659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154</v>
      </c>
      <c r="B30" s="1">
        <v>59</v>
      </c>
      <c r="C30" s="1" t="s">
        <v>114</v>
      </c>
      <c r="D30" s="1">
        <v>17523.000028325245</v>
      </c>
      <c r="E30" s="1">
        <v>0</v>
      </c>
      <c r="F30">
        <f t="shared" si="84"/>
        <v>55.941175791638479</v>
      </c>
      <c r="G30" s="3">
        <f t="shared" si="85"/>
        <v>0.19245298593596813</v>
      </c>
      <c r="H30">
        <f t="shared" si="86"/>
        <v>1122.7244652653917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9.8166828155517578</v>
      </c>
      <c r="W30">
        <f t="shared" si="90"/>
        <v>0.87490834140777596</v>
      </c>
      <c r="X30">
        <f t="shared" si="91"/>
        <v>3.8309444055208808E-2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5.1752450020067506</v>
      </c>
      <c r="AF30">
        <f t="shared" si="97"/>
        <v>2.6043465406304254</v>
      </c>
      <c r="AG30">
        <f t="shared" si="98"/>
        <v>36.553047180175781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33.891914367675781</v>
      </c>
      <c r="AM30" s="1">
        <v>36.553047180175781</v>
      </c>
      <c r="AN30" s="1">
        <v>32.611858367919922</v>
      </c>
      <c r="AO30" s="4">
        <v>1699.9495849609375</v>
      </c>
      <c r="AP30" s="1">
        <v>1656.9119873046875</v>
      </c>
      <c r="AQ30" s="1">
        <v>32.248794555664063</v>
      </c>
      <c r="AR30" s="1">
        <v>35.578285217285156</v>
      </c>
      <c r="AS30" s="1">
        <v>60.560150146484375</v>
      </c>
      <c r="AT30" s="1">
        <v>66.812614440917969</v>
      </c>
      <c r="AU30" s="1">
        <v>299.812744140625</v>
      </c>
      <c r="AV30" s="1">
        <v>1698.8616943359375</v>
      </c>
      <c r="AW30" s="1">
        <v>1.6550684347748756E-2</v>
      </c>
      <c r="AX30" s="1">
        <v>99.733261108398438</v>
      </c>
      <c r="AY30" s="1">
        <v>-17.542779922485352</v>
      </c>
      <c r="AZ30" s="1">
        <v>5.4130174219608307E-2</v>
      </c>
      <c r="BA30" s="1">
        <v>3.3481460064649582E-2</v>
      </c>
      <c r="BB30" s="1">
        <v>2.3744276259094477E-3</v>
      </c>
      <c r="BC30" s="1">
        <v>4.1202325373888016E-2</v>
      </c>
      <c r="BD30" s="1">
        <v>1.6319465357810259E-3</v>
      </c>
      <c r="BE30" s="1">
        <v>0.66666668653488159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1.4990637207031248</v>
      </c>
      <c r="BM30">
        <f t="shared" si="102"/>
        <v>5.1752450020067509E-3</v>
      </c>
      <c r="BN30">
        <f t="shared" si="103"/>
        <v>309.70304718017576</v>
      </c>
      <c r="BO30">
        <f t="shared" si="104"/>
        <v>307.04191436767576</v>
      </c>
      <c r="BP30">
        <f t="shared" si="105"/>
        <v>271.81786501814713</v>
      </c>
      <c r="BQ30">
        <f t="shared" si="106"/>
        <v>3.7846664386388423E-2</v>
      </c>
      <c r="BR30">
        <f t="shared" si="107"/>
        <v>6.152684949994998</v>
      </c>
      <c r="BS30">
        <f t="shared" si="108"/>
        <v>61.691404468442535</v>
      </c>
      <c r="BT30">
        <f t="shared" si="109"/>
        <v>26.113119251157379</v>
      </c>
      <c r="BU30">
        <f t="shared" si="110"/>
        <v>35.222480773925781</v>
      </c>
      <c r="BV30">
        <f t="shared" si="111"/>
        <v>5.7183343731470702</v>
      </c>
      <c r="BW30">
        <f t="shared" si="112"/>
        <v>0.18854690307026903</v>
      </c>
      <c r="BX30">
        <f t="shared" si="113"/>
        <v>3.5483384093645727</v>
      </c>
      <c r="BY30">
        <f t="shared" si="114"/>
        <v>2.1699959637824975</v>
      </c>
      <c r="BZ30">
        <f t="shared" si="115"/>
        <v>0.11818663487290103</v>
      </c>
      <c r="CA30">
        <f t="shared" si="116"/>
        <v>111.97297224710032</v>
      </c>
      <c r="CB30">
        <f t="shared" si="117"/>
        <v>0.67760054478918763</v>
      </c>
      <c r="CC30">
        <f t="shared" si="118"/>
        <v>56.410528498230619</v>
      </c>
      <c r="CD30">
        <f t="shared" si="119"/>
        <v>1648.7825075442584</v>
      </c>
      <c r="CE30">
        <f t="shared" si="120"/>
        <v>1.9139403024834939E-2</v>
      </c>
      <c r="CF30">
        <f t="shared" si="121"/>
        <v>0</v>
      </c>
      <c r="CG30">
        <f t="shared" si="122"/>
        <v>1486.3482672726591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154</v>
      </c>
      <c r="B31" s="1">
        <v>60</v>
      </c>
      <c r="C31" s="1" t="s">
        <v>115</v>
      </c>
      <c r="D31" s="1">
        <v>17799.000028325245</v>
      </c>
      <c r="E31" s="1">
        <v>0</v>
      </c>
      <c r="F31">
        <f t="shared" si="84"/>
        <v>56.142820595719776</v>
      </c>
      <c r="G31" s="3">
        <f t="shared" si="85"/>
        <v>0.1706519262338527</v>
      </c>
      <c r="H31">
        <f t="shared" si="86"/>
        <v>1349.9586011406675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9.8166828155517578</v>
      </c>
      <c r="W31">
        <f t="shared" si="90"/>
        <v>0.87490834140777596</v>
      </c>
      <c r="X31">
        <f t="shared" si="91"/>
        <v>3.8442067421188726E-2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4.5791935936425396</v>
      </c>
      <c r="AF31">
        <f t="shared" si="97"/>
        <v>2.5959465419835333</v>
      </c>
      <c r="AG31">
        <f t="shared" si="98"/>
        <v>36.177009582519531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33.237091064453125</v>
      </c>
      <c r="AM31" s="1">
        <v>36.177009582519531</v>
      </c>
      <c r="AN31" s="1">
        <v>31.946325302124023</v>
      </c>
      <c r="AO31" s="4">
        <v>2000.15625</v>
      </c>
      <c r="AP31" s="1">
        <v>1956.72314453125</v>
      </c>
      <c r="AQ31" s="1">
        <v>31.455900192260742</v>
      </c>
      <c r="AR31" s="1">
        <v>34.405773162841797</v>
      </c>
      <c r="AS31" s="1">
        <v>61.271770477294922</v>
      </c>
      <c r="AT31" s="1">
        <v>67.017715454101563</v>
      </c>
      <c r="AU31" s="1">
        <v>299.78530883789063</v>
      </c>
      <c r="AV31" s="1">
        <v>1698.99609375</v>
      </c>
      <c r="AW31" s="1">
        <v>2.2461535409092903E-2</v>
      </c>
      <c r="AX31" s="1">
        <v>99.7266845703125</v>
      </c>
      <c r="AY31" s="1">
        <v>-23.090381622314453</v>
      </c>
      <c r="AZ31" s="1">
        <v>5.386810377240181E-2</v>
      </c>
      <c r="BA31" s="1">
        <v>0.120937280356884</v>
      </c>
      <c r="BB31" s="1">
        <v>1.786121167242527E-2</v>
      </c>
      <c r="BC31" s="1">
        <v>5.799386277794838E-2</v>
      </c>
      <c r="BD31" s="1">
        <v>1.7088161781430244E-2</v>
      </c>
      <c r="BE31" s="1">
        <v>0.66666668653488159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1.4989265441894528</v>
      </c>
      <c r="BM31">
        <f t="shared" si="102"/>
        <v>4.5791935936425393E-3</v>
      </c>
      <c r="BN31">
        <f t="shared" si="103"/>
        <v>309.32700958251951</v>
      </c>
      <c r="BO31">
        <f t="shared" si="104"/>
        <v>306.3870910644531</v>
      </c>
      <c r="BP31">
        <f t="shared" si="105"/>
        <v>271.83936892391648</v>
      </c>
      <c r="BQ31">
        <f t="shared" si="106"/>
        <v>0.12513713539365084</v>
      </c>
      <c r="BR31">
        <f t="shared" si="107"/>
        <v>6.0271202295919801</v>
      </c>
      <c r="BS31">
        <f t="shared" si="108"/>
        <v>60.43638425924555</v>
      </c>
      <c r="BT31">
        <f t="shared" si="109"/>
        <v>26.030611096403753</v>
      </c>
      <c r="BU31">
        <f t="shared" si="110"/>
        <v>34.707050323486328</v>
      </c>
      <c r="BV31">
        <f t="shared" si="111"/>
        <v>5.5573836334138749</v>
      </c>
      <c r="BW31">
        <f t="shared" si="112"/>
        <v>0.16757360315709013</v>
      </c>
      <c r="BX31">
        <f t="shared" si="113"/>
        <v>3.4311736876084469</v>
      </c>
      <c r="BY31">
        <f t="shared" si="114"/>
        <v>2.126209945805428</v>
      </c>
      <c r="BZ31">
        <f t="shared" si="115"/>
        <v>0.10500578720814296</v>
      </c>
      <c r="CA31">
        <f t="shared" si="116"/>
        <v>134.62689559893568</v>
      </c>
      <c r="CB31">
        <f t="shared" si="117"/>
        <v>0.68990782110059923</v>
      </c>
      <c r="CC31">
        <f t="shared" si="118"/>
        <v>55.600371537419981</v>
      </c>
      <c r="CD31">
        <f t="shared" si="119"/>
        <v>1948.5643613582563</v>
      </c>
      <c r="CE31">
        <f t="shared" si="120"/>
        <v>1.6019802815775787E-2</v>
      </c>
      <c r="CF31">
        <f t="shared" si="121"/>
        <v>0</v>
      </c>
      <c r="CG31">
        <f t="shared" si="122"/>
        <v>1486.4658544411027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156</v>
      </c>
      <c r="B32" s="1">
        <v>62</v>
      </c>
      <c r="C32" s="1" t="s">
        <v>116</v>
      </c>
      <c r="D32" s="1">
        <v>18814.000028325245</v>
      </c>
      <c r="E32" s="1">
        <v>0</v>
      </c>
      <c r="F32">
        <f t="shared" ref="F32:F43" si="126">(AO32-AP32*(1000-AQ32)/(1000-AR32))*BL32</f>
        <v>10.522763215308069</v>
      </c>
      <c r="G32" s="3">
        <f t="shared" ref="G32:G43" si="127">IF(BW32&lt;&gt;0,1/(1/BW32-1/AK32),0)</f>
        <v>0.64179845736852614</v>
      </c>
      <c r="H32">
        <f t="shared" ref="H32:H43" si="128">((BZ32-BM32/2)*AP32-F32)/(BZ32+BM32/2)</f>
        <v>352.96040082913385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ref="P32:P43" si="129">CF32/L32</f>
        <v>#DIV/0!</v>
      </c>
      <c r="Q32" t="e">
        <f t="shared" ref="Q32:Q43" si="130">CH32/N32</f>
        <v>#DIV/0!</v>
      </c>
      <c r="R32" t="e">
        <f t="shared" ref="R32:R43" si="131">(N32-O32)/N32</f>
        <v>#DIV/0!</v>
      </c>
      <c r="S32" s="1">
        <v>-1</v>
      </c>
      <c r="T32" s="1">
        <v>0.87</v>
      </c>
      <c r="U32" s="1">
        <v>0.92</v>
      </c>
      <c r="V32" s="1">
        <v>9.963078498840332</v>
      </c>
      <c r="W32">
        <f t="shared" ref="W32:W43" si="132">(V32*U32+(100-V32)*T32)/100</f>
        <v>0.87498153924942013</v>
      </c>
      <c r="X32">
        <f t="shared" ref="X32:X43" si="133">(F32-S32)/CG32</f>
        <v>7.7520228762661611E-3</v>
      </c>
      <c r="Y32" t="e">
        <f t="shared" ref="Y32:Y43" si="134">(N32-O32)/(N32-M32)</f>
        <v>#DIV/0!</v>
      </c>
      <c r="Z32" t="e">
        <f t="shared" ref="Z32:Z43" si="135">(L32-N32)/(L32-M32)</f>
        <v>#DIV/0!</v>
      </c>
      <c r="AA32" t="e">
        <f t="shared" ref="AA32:AA43" si="136">(L32-N32)/N32</f>
        <v>#DIV/0!</v>
      </c>
      <c r="AB32" s="1">
        <v>0</v>
      </c>
      <c r="AC32" s="1">
        <v>0.5</v>
      </c>
      <c r="AD32" t="e">
        <f t="shared" ref="AD32:AD43" si="137">R32*AC32*W32*AB32</f>
        <v>#DIV/0!</v>
      </c>
      <c r="AE32">
        <f t="shared" ref="AE32:AE43" si="138">BM32*1000</f>
        <v>10.025468055615221</v>
      </c>
      <c r="AF32">
        <f t="shared" ref="AF32:AF43" si="139">(BR32-BX32)</f>
        <v>1.5962056872574792</v>
      </c>
      <c r="AG32">
        <f t="shared" ref="AG32:AG43" si="140">(AM32+BQ32*E32)</f>
        <v>32.600536346435547</v>
      </c>
      <c r="AH32" s="1">
        <v>2</v>
      </c>
      <c r="AI32">
        <f t="shared" ref="AI32:AI43" si="141">(AH32*BF32+BG32)</f>
        <v>4.644859790802002</v>
      </c>
      <c r="AJ32" s="1">
        <v>1</v>
      </c>
      <c r="AK32">
        <f t="shared" ref="AK32:AK43" si="142">AI32*(AJ32+1)*(AJ32+1)/(AJ32*AJ32+1)</f>
        <v>9.2897195816040039</v>
      </c>
      <c r="AL32" s="1">
        <v>31.756376266479492</v>
      </c>
      <c r="AM32" s="1">
        <v>32.600536346435547</v>
      </c>
      <c r="AN32" s="1">
        <v>30.461540222167969</v>
      </c>
      <c r="AO32" s="4">
        <v>400.21945190429688</v>
      </c>
      <c r="AP32" s="1">
        <v>390.58700561523438</v>
      </c>
      <c r="AQ32" s="1">
        <v>27.065113067626953</v>
      </c>
      <c r="AR32" s="1">
        <v>33.5291748046875</v>
      </c>
      <c r="AS32" s="1">
        <v>57.307998657226563</v>
      </c>
      <c r="AT32" s="1">
        <v>70.995079040527344</v>
      </c>
      <c r="AU32" s="1">
        <v>299.79052734375</v>
      </c>
      <c r="AV32" s="1">
        <v>1698.8017578125</v>
      </c>
      <c r="AW32" s="1">
        <v>0.15368349850177765</v>
      </c>
      <c r="AX32" s="1">
        <v>99.722328186035156</v>
      </c>
      <c r="AY32" s="1">
        <v>-1.4616508483886719</v>
      </c>
      <c r="AZ32" s="1">
        <v>-4.1429899632930756E-2</v>
      </c>
      <c r="BA32" s="1">
        <v>2.8442686423659325E-2</v>
      </c>
      <c r="BB32" s="1">
        <v>1.6794921830296516E-2</v>
      </c>
      <c r="BC32" s="1">
        <v>4.8312537372112274E-2</v>
      </c>
      <c r="BD32" s="1">
        <v>1.5474071726202965E-2</v>
      </c>
      <c r="BE32" s="1">
        <v>0.66666668653488159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ref="BL32:BL43" si="143">AU32*0.000001/(AH32*0.0001)</f>
        <v>1.4989526367187498</v>
      </c>
      <c r="BM32">
        <f t="shared" ref="BM32:BM43" si="144">(AR32-AQ32)/(1000-AR32)*BL32</f>
        <v>1.0025468055615222E-2</v>
      </c>
      <c r="BN32">
        <f t="shared" ref="BN32:BN43" si="145">(AM32+273.15)</f>
        <v>305.75053634643552</v>
      </c>
      <c r="BO32">
        <f t="shared" ref="BO32:BO43" si="146">(AL32+273.15)</f>
        <v>304.90637626647947</v>
      </c>
      <c r="BP32">
        <f t="shared" ref="BP32:BP43" si="147">(AV32*BH32+AW32*BI32)*BJ32</f>
        <v>271.80827517461148</v>
      </c>
      <c r="BQ32">
        <f t="shared" ref="BQ32:BQ43" si="148">((BP32+0.00000010773*(BO32^4-BN32^4))-BM32*44100)/(AI32*0.92*2*29.3+0.00000043092*BN32^3)</f>
        <v>-0.68765998376538995</v>
      </c>
      <c r="BR32">
        <f t="shared" ref="BR32:BR43" si="149">0.61365*EXP(17.502*AG32/(240.97+AG32))</f>
        <v>4.9398130609374675</v>
      </c>
      <c r="BS32">
        <f t="shared" ref="BS32:BS43" si="150">BR32*1000/AX32</f>
        <v>49.535677222879215</v>
      </c>
      <c r="BT32">
        <f t="shared" ref="BT32:BT43" si="151">(BS32-AR32)</f>
        <v>16.006502418191715</v>
      </c>
      <c r="BU32">
        <f t="shared" ref="BU32:BU43" si="152">IF(E32,AM32,(AL32+AM32)/2)</f>
        <v>32.17845630645752</v>
      </c>
      <c r="BV32">
        <f t="shared" ref="BV32:BV43" si="153">0.61365*EXP(17.502*BU32/(240.97+BU32))</f>
        <v>4.8235276288206581</v>
      </c>
      <c r="BW32">
        <f t="shared" ref="BW32:BW43" si="154">IF(BT32&lt;&gt;0,(1000-(BS32+AR32)/2)/BT32*BM32,0)</f>
        <v>0.60032390551610526</v>
      </c>
      <c r="BX32">
        <f t="shared" ref="BX32:BX43" si="155">AR32*AX32/1000</f>
        <v>3.3436073736799883</v>
      </c>
      <c r="BY32">
        <f t="shared" ref="BY32:BY43" si="156">(BV32-BX32)</f>
        <v>1.4799202551406698</v>
      </c>
      <c r="BZ32">
        <f t="shared" ref="BZ32:BZ43" si="157">1/(1.6/G32+1.37/AK32)</f>
        <v>0.37872055376476171</v>
      </c>
      <c r="CA32">
        <f t="shared" ref="CA32:CA43" si="158">H32*AX32*0.001</f>
        <v>35.198032928157403</v>
      </c>
      <c r="CB32">
        <f t="shared" ref="CB32:CB43" si="159">H32/AP32</f>
        <v>0.90366652181161822</v>
      </c>
      <c r="CC32">
        <f t="shared" ref="CC32:CC43" si="160">(1-BM32*AX32/BR32/G32)*100</f>
        <v>68.465359535094336</v>
      </c>
      <c r="CD32">
        <f t="shared" ref="CD32:CD43" si="161">(AP32-F32/(AK32/1.35))</f>
        <v>389.05781733179072</v>
      </c>
      <c r="CE32">
        <f t="shared" ref="CE32:CE43" si="162">F32*CC32/100/CD32</f>
        <v>1.8517678729080334E-2</v>
      </c>
      <c r="CF32">
        <f t="shared" ref="CF32:CF43" si="163">(L32-K32)</f>
        <v>0</v>
      </c>
      <c r="CG32">
        <f t="shared" ref="CG32:CG43" si="164">AV32*W32</f>
        <v>1486.4201769304018</v>
      </c>
      <c r="CH32">
        <f t="shared" ref="CH32:CH43" si="165">(N32-M32)</f>
        <v>0</v>
      </c>
      <c r="CI32" t="e">
        <f t="shared" ref="CI32:CI43" si="166">(N32-O32)/(N32-K32)</f>
        <v>#DIV/0!</v>
      </c>
      <c r="CJ32" t="e">
        <f t="shared" ref="CJ32:CJ43" si="167">(L32-N32)/(L32-K32)</f>
        <v>#DIV/0!</v>
      </c>
    </row>
    <row r="33" spans="1:88" x14ac:dyDescent="0.35">
      <c r="A33" t="s">
        <v>156</v>
      </c>
      <c r="B33" s="1">
        <v>63</v>
      </c>
      <c r="C33" s="1" t="s">
        <v>117</v>
      </c>
      <c r="D33" s="1">
        <v>19114.000028325245</v>
      </c>
      <c r="E33" s="1">
        <v>0</v>
      </c>
      <c r="F33">
        <f t="shared" si="126"/>
        <v>3.3451710894831943</v>
      </c>
      <c r="G33" s="3">
        <f t="shared" si="127"/>
        <v>0.58502232250102615</v>
      </c>
      <c r="H33">
        <f t="shared" si="128"/>
        <v>181.89382305191461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129"/>
        <v>#DIV/0!</v>
      </c>
      <c r="Q33" t="e">
        <f t="shared" si="130"/>
        <v>#DIV/0!</v>
      </c>
      <c r="R33" t="e">
        <f t="shared" si="131"/>
        <v>#DIV/0!</v>
      </c>
      <c r="S33" s="1">
        <v>-1</v>
      </c>
      <c r="T33" s="1">
        <v>0.87</v>
      </c>
      <c r="U33" s="1">
        <v>0.92</v>
      </c>
      <c r="V33" s="1">
        <v>9.963078498840332</v>
      </c>
      <c r="W33">
        <f t="shared" si="132"/>
        <v>0.87498153924942013</v>
      </c>
      <c r="X33">
        <f t="shared" si="133"/>
        <v>2.9186456146977906E-3</v>
      </c>
      <c r="Y33" t="e">
        <f t="shared" si="134"/>
        <v>#DIV/0!</v>
      </c>
      <c r="Z33" t="e">
        <f t="shared" si="135"/>
        <v>#DIV/0!</v>
      </c>
      <c r="AA33" t="e">
        <f t="shared" si="136"/>
        <v>#DIV/0!</v>
      </c>
      <c r="AB33" s="1">
        <v>0</v>
      </c>
      <c r="AC33" s="1">
        <v>0.5</v>
      </c>
      <c r="AD33" t="e">
        <f t="shared" si="137"/>
        <v>#DIV/0!</v>
      </c>
      <c r="AE33">
        <f t="shared" si="138"/>
        <v>9.3505515800576351</v>
      </c>
      <c r="AF33">
        <f t="shared" si="139"/>
        <v>1.6261296701787575</v>
      </c>
      <c r="AG33">
        <f t="shared" si="140"/>
        <v>32.178821563720703</v>
      </c>
      <c r="AH33" s="1">
        <v>2</v>
      </c>
      <c r="AI33">
        <f t="shared" si="141"/>
        <v>4.644859790802002</v>
      </c>
      <c r="AJ33" s="1">
        <v>1</v>
      </c>
      <c r="AK33">
        <f t="shared" si="142"/>
        <v>9.2897195816040039</v>
      </c>
      <c r="AL33" s="1">
        <v>31.048328399658203</v>
      </c>
      <c r="AM33" s="1">
        <v>32.178821563720703</v>
      </c>
      <c r="AN33" s="1">
        <v>29.7744140625</v>
      </c>
      <c r="AO33" s="4">
        <v>200.0953369140625</v>
      </c>
      <c r="AP33" s="1">
        <v>196.63710021972656</v>
      </c>
      <c r="AQ33" s="1">
        <v>26.02595329284668</v>
      </c>
      <c r="AR33" s="1">
        <v>32.063873291015625</v>
      </c>
      <c r="AS33" s="1">
        <v>57.371356964111328</v>
      </c>
      <c r="AT33" s="1">
        <v>70.681289672851563</v>
      </c>
      <c r="AU33" s="1">
        <v>299.7965087890625</v>
      </c>
      <c r="AV33" s="1">
        <v>1701.4791259765625</v>
      </c>
      <c r="AW33" s="1">
        <v>8.3935469388961792E-2</v>
      </c>
      <c r="AX33" s="1">
        <v>99.722747802734375</v>
      </c>
      <c r="AY33" s="1">
        <v>7.8388974070549011E-2</v>
      </c>
      <c r="AZ33" s="1">
        <v>-4.4089030474424362E-2</v>
      </c>
      <c r="BA33" s="1">
        <v>1.4886247925460339E-2</v>
      </c>
      <c r="BB33" s="1">
        <v>9.896567091345787E-3</v>
      </c>
      <c r="BC33" s="1">
        <v>1.2212947010993958E-2</v>
      </c>
      <c r="BD33" s="1">
        <v>9.6096275374293327E-3</v>
      </c>
      <c r="BE33" s="1">
        <v>0.66666668653488159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43"/>
        <v>1.4989825439453124</v>
      </c>
      <c r="BM33">
        <f t="shared" si="144"/>
        <v>9.350551580057636E-3</v>
      </c>
      <c r="BN33">
        <f t="shared" si="145"/>
        <v>305.32882156372068</v>
      </c>
      <c r="BO33">
        <f t="shared" si="146"/>
        <v>304.19832839965818</v>
      </c>
      <c r="BP33">
        <f t="shared" si="147"/>
        <v>272.23665407128647</v>
      </c>
      <c r="BQ33">
        <f t="shared" si="148"/>
        <v>-0.5859320074474258</v>
      </c>
      <c r="BR33">
        <f t="shared" si="149"/>
        <v>4.8236272199575394</v>
      </c>
      <c r="BS33">
        <f t="shared" si="150"/>
        <v>48.370380141343006</v>
      </c>
      <c r="BT33">
        <f t="shared" si="151"/>
        <v>16.306506850327381</v>
      </c>
      <c r="BU33">
        <f t="shared" si="152"/>
        <v>31.613574981689453</v>
      </c>
      <c r="BV33">
        <f t="shared" si="153"/>
        <v>4.6716322105082364</v>
      </c>
      <c r="BW33">
        <f t="shared" si="154"/>
        <v>0.55036307559126973</v>
      </c>
      <c r="BX33">
        <f t="shared" si="155"/>
        <v>3.1974975497787819</v>
      </c>
      <c r="BY33">
        <f t="shared" si="156"/>
        <v>1.4741346607294545</v>
      </c>
      <c r="BZ33">
        <f t="shared" si="157"/>
        <v>0.34693151954026846</v>
      </c>
      <c r="CA33">
        <f t="shared" si="158"/>
        <v>18.138951843081273</v>
      </c>
      <c r="CB33">
        <f t="shared" si="159"/>
        <v>0.92502291199708753</v>
      </c>
      <c r="CC33">
        <f t="shared" si="160"/>
        <v>66.956557054706167</v>
      </c>
      <c r="CD33">
        <f t="shared" si="161"/>
        <v>196.15097349317335</v>
      </c>
      <c r="CE33">
        <f t="shared" si="162"/>
        <v>1.1418813525212013E-2</v>
      </c>
      <c r="CF33">
        <f t="shared" si="163"/>
        <v>0</v>
      </c>
      <c r="CG33">
        <f t="shared" si="164"/>
        <v>1488.7628246477307</v>
      </c>
      <c r="CH33">
        <f t="shared" si="165"/>
        <v>0</v>
      </c>
      <c r="CI33" t="e">
        <f t="shared" si="166"/>
        <v>#DIV/0!</v>
      </c>
      <c r="CJ33" t="e">
        <f t="shared" si="167"/>
        <v>#DIV/0!</v>
      </c>
    </row>
    <row r="34" spans="1:88" x14ac:dyDescent="0.35">
      <c r="A34" t="s">
        <v>156</v>
      </c>
      <c r="B34" s="1">
        <v>64</v>
      </c>
      <c r="C34" s="1" t="s">
        <v>118</v>
      </c>
      <c r="D34" s="1">
        <v>19396.000028325245</v>
      </c>
      <c r="E34" s="1">
        <v>0</v>
      </c>
      <c r="F34">
        <f t="shared" si="126"/>
        <v>-3.9493143224490237</v>
      </c>
      <c r="G34" s="3">
        <f t="shared" si="127"/>
        <v>0.56641318818088493</v>
      </c>
      <c r="H34">
        <f t="shared" si="128"/>
        <v>51.362823090966252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129"/>
        <v>#DIV/0!</v>
      </c>
      <c r="Q34" t="e">
        <f t="shared" si="130"/>
        <v>#DIV/0!</v>
      </c>
      <c r="R34" t="e">
        <f t="shared" si="131"/>
        <v>#DIV/0!</v>
      </c>
      <c r="S34" s="1">
        <v>-1</v>
      </c>
      <c r="T34" s="1">
        <v>0.87</v>
      </c>
      <c r="U34" s="1">
        <v>0.92</v>
      </c>
      <c r="V34" s="1">
        <v>9.963078498840332</v>
      </c>
      <c r="W34">
        <f t="shared" si="132"/>
        <v>0.87498153924942013</v>
      </c>
      <c r="X34">
        <f t="shared" si="133"/>
        <v>-1.9826840307702476E-3</v>
      </c>
      <c r="Y34" t="e">
        <f t="shared" si="134"/>
        <v>#DIV/0!</v>
      </c>
      <c r="Z34" t="e">
        <f t="shared" si="135"/>
        <v>#DIV/0!</v>
      </c>
      <c r="AA34" t="e">
        <f t="shared" si="136"/>
        <v>#DIV/0!</v>
      </c>
      <c r="AB34" s="1">
        <v>0</v>
      </c>
      <c r="AC34" s="1">
        <v>0.5</v>
      </c>
      <c r="AD34" t="e">
        <f t="shared" si="137"/>
        <v>#DIV/0!</v>
      </c>
      <c r="AE34">
        <f t="shared" si="138"/>
        <v>9.3014051487414804</v>
      </c>
      <c r="AF34">
        <f t="shared" si="139"/>
        <v>1.6681508672002194</v>
      </c>
      <c r="AG34">
        <f t="shared" si="140"/>
        <v>32.129840850830078</v>
      </c>
      <c r="AH34" s="1">
        <v>2</v>
      </c>
      <c r="AI34">
        <f t="shared" si="141"/>
        <v>4.644859790802002</v>
      </c>
      <c r="AJ34" s="1">
        <v>1</v>
      </c>
      <c r="AK34">
        <f t="shared" si="142"/>
        <v>9.2897195816040039</v>
      </c>
      <c r="AL34" s="1">
        <v>30.876432418823242</v>
      </c>
      <c r="AM34" s="1">
        <v>32.129840850830078</v>
      </c>
      <c r="AN34" s="1">
        <v>29.596145629882813</v>
      </c>
      <c r="AO34" s="4">
        <v>38.519001007080078</v>
      </c>
      <c r="AP34" s="1">
        <v>40.899761199951172</v>
      </c>
      <c r="AQ34" s="1">
        <v>25.499872207641602</v>
      </c>
      <c r="AR34" s="1">
        <v>31.509210586547852</v>
      </c>
      <c r="AS34" s="1">
        <v>56.764606475830078</v>
      </c>
      <c r="AT34" s="1">
        <v>70.141838073730469</v>
      </c>
      <c r="AU34" s="1">
        <v>299.81088256835938</v>
      </c>
      <c r="AV34" s="1">
        <v>1700.0772705078125</v>
      </c>
      <c r="AW34" s="1">
        <v>4.6104975044727325E-2</v>
      </c>
      <c r="AX34" s="1">
        <v>99.721229553222656</v>
      </c>
      <c r="AY34" s="1">
        <v>0.79974591732025146</v>
      </c>
      <c r="AZ34" s="1">
        <v>-4.3494604527950287E-2</v>
      </c>
      <c r="BA34" s="1">
        <v>1.0267647914588451E-2</v>
      </c>
      <c r="BB34" s="1">
        <v>3.3645613584667444E-3</v>
      </c>
      <c r="BC34" s="1">
        <v>9.1012464836239815E-3</v>
      </c>
      <c r="BD34" s="1">
        <v>3.5608869511634111E-3</v>
      </c>
      <c r="BE34" s="1">
        <v>0.3333333432674408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111135</v>
      </c>
      <c r="BL34">
        <f t="shared" si="143"/>
        <v>1.4990544128417966</v>
      </c>
      <c r="BM34">
        <f t="shared" si="144"/>
        <v>9.3014051487414796E-3</v>
      </c>
      <c r="BN34">
        <f t="shared" si="145"/>
        <v>305.27984085083006</v>
      </c>
      <c r="BO34">
        <f t="shared" si="146"/>
        <v>304.02643241882322</v>
      </c>
      <c r="BP34">
        <f t="shared" si="147"/>
        <v>272.01235720129989</v>
      </c>
      <c r="BQ34">
        <f t="shared" si="148"/>
        <v>-0.58419262700191554</v>
      </c>
      <c r="BR34">
        <f t="shared" si="149"/>
        <v>4.8102880891421913</v>
      </c>
      <c r="BS34">
        <f t="shared" si="150"/>
        <v>48.237352374148884</v>
      </c>
      <c r="BT34">
        <f t="shared" si="151"/>
        <v>16.728141787601032</v>
      </c>
      <c r="BU34">
        <f t="shared" si="152"/>
        <v>31.50313663482666</v>
      </c>
      <c r="BV34">
        <f t="shared" si="153"/>
        <v>4.6424273744338569</v>
      </c>
      <c r="BW34">
        <f t="shared" si="154"/>
        <v>0.53386250047822359</v>
      </c>
      <c r="BX34">
        <f t="shared" si="155"/>
        <v>3.1421372219419719</v>
      </c>
      <c r="BY34">
        <f t="shared" si="156"/>
        <v>1.500290152491885</v>
      </c>
      <c r="BZ34">
        <f t="shared" si="157"/>
        <v>0.3364434350896916</v>
      </c>
      <c r="CA34">
        <f t="shared" si="158"/>
        <v>5.1219638719558107</v>
      </c>
      <c r="CB34">
        <f t="shared" si="159"/>
        <v>1.255822077783368</v>
      </c>
      <c r="CC34">
        <f t="shared" si="160"/>
        <v>65.956692904951254</v>
      </c>
      <c r="CD34">
        <f t="shared" si="161"/>
        <v>41.473683188496878</v>
      </c>
      <c r="CE34">
        <f t="shared" si="162"/>
        <v>-6.2806987931841932E-2</v>
      </c>
      <c r="CF34">
        <f t="shared" si="163"/>
        <v>0</v>
      </c>
      <c r="CG34">
        <f t="shared" si="164"/>
        <v>1487.5362269918785</v>
      </c>
      <c r="CH34">
        <f t="shared" si="165"/>
        <v>0</v>
      </c>
      <c r="CI34" t="e">
        <f t="shared" si="166"/>
        <v>#DIV/0!</v>
      </c>
      <c r="CJ34" t="e">
        <f t="shared" si="167"/>
        <v>#DIV/0!</v>
      </c>
    </row>
    <row r="35" spans="1:88" x14ac:dyDescent="0.35">
      <c r="A35" t="s">
        <v>156</v>
      </c>
      <c r="B35" s="1">
        <v>65</v>
      </c>
      <c r="C35" s="1" t="s">
        <v>119</v>
      </c>
      <c r="D35" s="1">
        <v>19625.000028325245</v>
      </c>
      <c r="E35" s="1">
        <v>0</v>
      </c>
      <c r="F35">
        <f t="shared" si="126"/>
        <v>-0.9616471503887698</v>
      </c>
      <c r="G35" s="3">
        <f t="shared" si="127"/>
        <v>0.57218038537777738</v>
      </c>
      <c r="H35">
        <f t="shared" si="128"/>
        <v>100.14160879221996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129"/>
        <v>#DIV/0!</v>
      </c>
      <c r="Q35" t="e">
        <f t="shared" si="130"/>
        <v>#DIV/0!</v>
      </c>
      <c r="R35" t="e">
        <f t="shared" si="131"/>
        <v>#DIV/0!</v>
      </c>
      <c r="S35" s="1">
        <v>-1</v>
      </c>
      <c r="T35" s="1">
        <v>0.87</v>
      </c>
      <c r="U35" s="1">
        <v>0.92</v>
      </c>
      <c r="V35" s="1">
        <v>9.963078498840332</v>
      </c>
      <c r="W35">
        <f t="shared" si="132"/>
        <v>0.87498153924942013</v>
      </c>
      <c r="X35">
        <f t="shared" si="133"/>
        <v>2.5817046312518138E-5</v>
      </c>
      <c r="Y35" t="e">
        <f t="shared" si="134"/>
        <v>#DIV/0!</v>
      </c>
      <c r="Z35" t="e">
        <f t="shared" si="135"/>
        <v>#DIV/0!</v>
      </c>
      <c r="AA35" t="e">
        <f t="shared" si="136"/>
        <v>#DIV/0!</v>
      </c>
      <c r="AB35" s="1">
        <v>0</v>
      </c>
      <c r="AC35" s="1">
        <v>0.5</v>
      </c>
      <c r="AD35" t="e">
        <f t="shared" si="137"/>
        <v>#DIV/0!</v>
      </c>
      <c r="AE35">
        <f t="shared" si="138"/>
        <v>9.2160822770086241</v>
      </c>
      <c r="AF35">
        <f t="shared" si="139"/>
        <v>1.6382029504753843</v>
      </c>
      <c r="AG35">
        <f t="shared" si="140"/>
        <v>31.854656219482422</v>
      </c>
      <c r="AH35" s="1">
        <v>2</v>
      </c>
      <c r="AI35">
        <f t="shared" si="141"/>
        <v>4.644859790802002</v>
      </c>
      <c r="AJ35" s="1">
        <v>1</v>
      </c>
      <c r="AK35">
        <f t="shared" si="142"/>
        <v>9.2897195816040039</v>
      </c>
      <c r="AL35" s="1">
        <v>30.608081817626953</v>
      </c>
      <c r="AM35" s="1">
        <v>31.854656219482422</v>
      </c>
      <c r="AN35" s="1">
        <v>29.311546325683594</v>
      </c>
      <c r="AO35" s="4">
        <v>99.999465942382813</v>
      </c>
      <c r="AP35" s="1">
        <v>100.02601623535156</v>
      </c>
      <c r="AQ35" s="1">
        <v>25.106096267700195</v>
      </c>
      <c r="AR35" s="1">
        <v>31.063228607177734</v>
      </c>
      <c r="AS35" s="1">
        <v>56.75274658203125</v>
      </c>
      <c r="AT35" s="1">
        <v>70.218940734863281</v>
      </c>
      <c r="AU35" s="1">
        <v>299.802001953125</v>
      </c>
      <c r="AV35" s="1">
        <v>1697.8221435546875</v>
      </c>
      <c r="AW35" s="1">
        <v>9.9303767085075378E-2</v>
      </c>
      <c r="AX35" s="1">
        <v>99.723640441894531</v>
      </c>
      <c r="AY35" s="1">
        <v>0.62091827392578125</v>
      </c>
      <c r="AZ35" s="1">
        <v>-4.6566292643547058E-2</v>
      </c>
      <c r="BA35" s="1">
        <v>1.073839794844389E-2</v>
      </c>
      <c r="BB35" s="1">
        <v>6.6311773844063282E-3</v>
      </c>
      <c r="BC35" s="1">
        <v>1.8996274098753929E-2</v>
      </c>
      <c r="BD35" s="1">
        <v>7.6535232365131378E-3</v>
      </c>
      <c r="BE35" s="1">
        <v>0.3333333432674408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43"/>
        <v>1.4990100097656249</v>
      </c>
      <c r="BM35">
        <f t="shared" si="144"/>
        <v>9.2160822770086248E-3</v>
      </c>
      <c r="BN35">
        <f t="shared" si="145"/>
        <v>305.0046562194824</v>
      </c>
      <c r="BO35">
        <f t="shared" si="146"/>
        <v>303.75808181762693</v>
      </c>
      <c r="BP35">
        <f t="shared" si="147"/>
        <v>271.65153689686485</v>
      </c>
      <c r="BQ35">
        <f t="shared" si="148"/>
        <v>-0.57084186738799092</v>
      </c>
      <c r="BR35">
        <f t="shared" si="149"/>
        <v>4.7359411910619489</v>
      </c>
      <c r="BS35">
        <f t="shared" si="150"/>
        <v>47.490656880114763</v>
      </c>
      <c r="BT35">
        <f t="shared" si="151"/>
        <v>16.427428272937028</v>
      </c>
      <c r="BU35">
        <f t="shared" si="152"/>
        <v>31.231369018554688</v>
      </c>
      <c r="BV35">
        <f t="shared" si="153"/>
        <v>4.5712358876505519</v>
      </c>
      <c r="BW35">
        <f t="shared" si="154"/>
        <v>0.53898288849510934</v>
      </c>
      <c r="BX35">
        <f t="shared" si="155"/>
        <v>3.0977382405865646</v>
      </c>
      <c r="BY35">
        <f t="shared" si="156"/>
        <v>1.4734976470639873</v>
      </c>
      <c r="BZ35">
        <f t="shared" si="157"/>
        <v>0.33969747472339146</v>
      </c>
      <c r="CA35">
        <f t="shared" si="158"/>
        <v>9.9864857884682063</v>
      </c>
      <c r="CB35">
        <f t="shared" si="159"/>
        <v>1.0011556249185853</v>
      </c>
      <c r="CC35">
        <f t="shared" si="160"/>
        <v>66.083955165734778</v>
      </c>
      <c r="CD35">
        <f t="shared" si="161"/>
        <v>100.16576465742403</v>
      </c>
      <c r="CE35">
        <f t="shared" si="162"/>
        <v>-6.3444278979841997E-3</v>
      </c>
      <c r="CF35">
        <f t="shared" si="163"/>
        <v>0</v>
      </c>
      <c r="CG35">
        <f t="shared" si="164"/>
        <v>1485.5630325392303</v>
      </c>
      <c r="CH35">
        <f t="shared" si="165"/>
        <v>0</v>
      </c>
      <c r="CI35" t="e">
        <f t="shared" si="166"/>
        <v>#DIV/0!</v>
      </c>
      <c r="CJ35" t="e">
        <f t="shared" si="167"/>
        <v>#DIV/0!</v>
      </c>
    </row>
    <row r="36" spans="1:88" x14ac:dyDescent="0.35">
      <c r="A36" t="s">
        <v>156</v>
      </c>
      <c r="B36" s="1">
        <v>66</v>
      </c>
      <c r="C36" s="1" t="s">
        <v>120</v>
      </c>
      <c r="D36" s="1">
        <v>19793.000028325245</v>
      </c>
      <c r="E36" s="1">
        <v>0</v>
      </c>
      <c r="F36">
        <f t="shared" si="126"/>
        <v>7.6869319351683725</v>
      </c>
      <c r="G36" s="3">
        <f t="shared" si="127"/>
        <v>0.57464047765012738</v>
      </c>
      <c r="H36">
        <f t="shared" si="128"/>
        <v>263.14302400333361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si="129"/>
        <v>#DIV/0!</v>
      </c>
      <c r="Q36" t="e">
        <f t="shared" si="130"/>
        <v>#DIV/0!</v>
      </c>
      <c r="R36" t="e">
        <f t="shared" si="131"/>
        <v>#DIV/0!</v>
      </c>
      <c r="S36" s="1">
        <v>-1</v>
      </c>
      <c r="T36" s="1">
        <v>0.87</v>
      </c>
      <c r="U36" s="1">
        <v>0.92</v>
      </c>
      <c r="V36" s="1">
        <v>9.963078498840332</v>
      </c>
      <c r="W36">
        <f t="shared" si="132"/>
        <v>0.87498153924942013</v>
      </c>
      <c r="X36">
        <f t="shared" si="133"/>
        <v>5.8452051898745649E-3</v>
      </c>
      <c r="Y36" t="e">
        <f t="shared" si="134"/>
        <v>#DIV/0!</v>
      </c>
      <c r="Z36" t="e">
        <f t="shared" si="135"/>
        <v>#DIV/0!</v>
      </c>
      <c r="AA36" t="e">
        <f t="shared" si="136"/>
        <v>#DIV/0!</v>
      </c>
      <c r="AB36" s="1">
        <v>0</v>
      </c>
      <c r="AC36" s="1">
        <v>0.5</v>
      </c>
      <c r="AD36" t="e">
        <f t="shared" si="137"/>
        <v>#DIV/0!</v>
      </c>
      <c r="AE36">
        <f t="shared" si="138"/>
        <v>9.0932977669060104</v>
      </c>
      <c r="AF36">
        <f t="shared" si="139"/>
        <v>1.6106517965403437</v>
      </c>
      <c r="AG36">
        <f t="shared" si="140"/>
        <v>31.637516021728516</v>
      </c>
      <c r="AH36" s="1">
        <v>2</v>
      </c>
      <c r="AI36">
        <f t="shared" si="141"/>
        <v>4.644859790802002</v>
      </c>
      <c r="AJ36" s="1">
        <v>1</v>
      </c>
      <c r="AK36">
        <f t="shared" si="142"/>
        <v>9.2897195816040039</v>
      </c>
      <c r="AL36" s="1">
        <v>30.396875381469727</v>
      </c>
      <c r="AM36" s="1">
        <v>31.637516021728516</v>
      </c>
      <c r="AN36" s="1">
        <v>29.108652114868164</v>
      </c>
      <c r="AO36" s="4">
        <v>300.00076293945313</v>
      </c>
      <c r="AP36" s="1">
        <v>293.09439086914063</v>
      </c>
      <c r="AQ36" s="1">
        <v>24.877445220947266</v>
      </c>
      <c r="AR36" s="1">
        <v>30.757404327392578</v>
      </c>
      <c r="AS36" s="1">
        <v>56.921417236328125</v>
      </c>
      <c r="AT36" s="1">
        <v>70.375198364257813</v>
      </c>
      <c r="AU36" s="1">
        <v>299.7847900390625</v>
      </c>
      <c r="AV36" s="1">
        <v>1698.5086669921875</v>
      </c>
      <c r="AW36" s="1">
        <v>0.10166773945093155</v>
      </c>
      <c r="AX36" s="1">
        <v>99.726638793945313</v>
      </c>
      <c r="AY36" s="1">
        <v>-0.61204069852828979</v>
      </c>
      <c r="AZ36" s="1">
        <v>-4.8866651952266693E-2</v>
      </c>
      <c r="BA36" s="1">
        <v>2.5984922423958778E-2</v>
      </c>
      <c r="BB36" s="1">
        <v>6.4011593349277973E-3</v>
      </c>
      <c r="BC36" s="1">
        <v>9.4422586262226105E-3</v>
      </c>
      <c r="BD36" s="1">
        <v>2.842682646587491E-3</v>
      </c>
      <c r="BE36" s="1">
        <v>0.3333333432674408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si="143"/>
        <v>1.4989239501953122</v>
      </c>
      <c r="BM36">
        <f t="shared" si="144"/>
        <v>9.0932977669060111E-3</v>
      </c>
      <c r="BN36">
        <f t="shared" si="145"/>
        <v>304.78751602172849</v>
      </c>
      <c r="BO36">
        <f t="shared" si="146"/>
        <v>303.5468753814697</v>
      </c>
      <c r="BP36">
        <f t="shared" si="147"/>
        <v>271.76138064440966</v>
      </c>
      <c r="BQ36">
        <f t="shared" si="148"/>
        <v>-0.54946583607165211</v>
      </c>
      <c r="BR36">
        <f t="shared" si="149"/>
        <v>4.6779843481375538</v>
      </c>
      <c r="BS36">
        <f t="shared" si="150"/>
        <v>46.908071952602171</v>
      </c>
      <c r="BT36">
        <f t="shared" si="151"/>
        <v>16.150667625209593</v>
      </c>
      <c r="BU36">
        <f t="shared" si="152"/>
        <v>31.017195701599121</v>
      </c>
      <c r="BV36">
        <f t="shared" si="153"/>
        <v>4.5158034114756136</v>
      </c>
      <c r="BW36">
        <f t="shared" si="154"/>
        <v>0.54116525203281207</v>
      </c>
      <c r="BX36">
        <f t="shared" si="155"/>
        <v>3.0673325515972101</v>
      </c>
      <c r="BY36">
        <f t="shared" si="156"/>
        <v>1.4484708598784035</v>
      </c>
      <c r="BZ36">
        <f t="shared" si="157"/>
        <v>0.34108453888612994</v>
      </c>
      <c r="CA36">
        <f t="shared" si="158"/>
        <v>26.242369305926932</v>
      </c>
      <c r="CB36">
        <f t="shared" si="159"/>
        <v>0.89780982578005197</v>
      </c>
      <c r="CC36">
        <f t="shared" si="160"/>
        <v>66.265240717351006</v>
      </c>
      <c r="CD36">
        <f t="shared" si="161"/>
        <v>291.97731106696585</v>
      </c>
      <c r="CE36">
        <f t="shared" si="162"/>
        <v>1.7445752657986428E-2</v>
      </c>
      <c r="CF36">
        <f t="shared" si="163"/>
        <v>0</v>
      </c>
      <c r="CG36">
        <f t="shared" si="164"/>
        <v>1486.1637278733049</v>
      </c>
      <c r="CH36">
        <f t="shared" si="165"/>
        <v>0</v>
      </c>
      <c r="CI36" t="e">
        <f t="shared" si="166"/>
        <v>#DIV/0!</v>
      </c>
      <c r="CJ36" t="e">
        <f t="shared" si="167"/>
        <v>#DIV/0!</v>
      </c>
    </row>
    <row r="37" spans="1:88" x14ac:dyDescent="0.35">
      <c r="A37" t="s">
        <v>156</v>
      </c>
      <c r="B37" s="1">
        <v>67</v>
      </c>
      <c r="C37" s="1" t="s">
        <v>121</v>
      </c>
      <c r="D37" s="1">
        <v>19980.000028325245</v>
      </c>
      <c r="E37" s="1">
        <v>0</v>
      </c>
      <c r="F37">
        <f t="shared" si="126"/>
        <v>11.235506099418847</v>
      </c>
      <c r="G37" s="3">
        <f t="shared" si="127"/>
        <v>0.57422346093099752</v>
      </c>
      <c r="H37">
        <f t="shared" si="128"/>
        <v>347.38861156612512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9.963078498840332</v>
      </c>
      <c r="W37">
        <f t="shared" si="132"/>
        <v>0.87498153924942013</v>
      </c>
      <c r="X37">
        <f t="shared" si="133"/>
        <v>8.2329906334794121E-3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9.0217090548528365</v>
      </c>
      <c r="AF37">
        <f t="shared" si="139"/>
        <v>1.5996148739884184</v>
      </c>
      <c r="AG37">
        <f t="shared" si="140"/>
        <v>31.519218444824219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30.236467361450195</v>
      </c>
      <c r="AM37" s="1">
        <v>31.519218444824219</v>
      </c>
      <c r="AN37" s="1">
        <v>28.943130493164063</v>
      </c>
      <c r="AO37" s="4">
        <v>399.95556640625</v>
      </c>
      <c r="AP37" s="1">
        <v>390.112060546875</v>
      </c>
      <c r="AQ37" s="1">
        <v>24.717092514038086</v>
      </c>
      <c r="AR37" s="1">
        <v>30.551872253417969</v>
      </c>
      <c r="AS37" s="1">
        <v>57.080902099609375</v>
      </c>
      <c r="AT37" s="1">
        <v>70.555564880371094</v>
      </c>
      <c r="AU37" s="1">
        <v>299.79122924804688</v>
      </c>
      <c r="AV37" s="1">
        <v>1698.49951171875</v>
      </c>
      <c r="AW37" s="1">
        <v>7.3294959962368011E-2</v>
      </c>
      <c r="AX37" s="1">
        <v>99.733833312988281</v>
      </c>
      <c r="AY37" s="1">
        <v>-1.4069550037384033</v>
      </c>
      <c r="AZ37" s="1">
        <v>-4.8512935638427734E-2</v>
      </c>
      <c r="BA37" s="1">
        <v>1.3206644915044308E-2</v>
      </c>
      <c r="BB37" s="1">
        <v>3.4621059894561768E-3</v>
      </c>
      <c r="BC37" s="1">
        <v>1.2043705210089684E-2</v>
      </c>
      <c r="BD37" s="1">
        <v>3.5908150020986795E-3</v>
      </c>
      <c r="BE37" s="1">
        <v>0.66666668653488159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1.4989561462402343</v>
      </c>
      <c r="BM37">
        <f t="shared" si="144"/>
        <v>9.0217090548528368E-3</v>
      </c>
      <c r="BN37">
        <f t="shared" si="145"/>
        <v>304.6692184448242</v>
      </c>
      <c r="BO37">
        <f t="shared" si="146"/>
        <v>303.38646736145017</v>
      </c>
      <c r="BP37">
        <f t="shared" si="147"/>
        <v>271.7599158006924</v>
      </c>
      <c r="BQ37">
        <f t="shared" si="148"/>
        <v>-0.53934205617980402</v>
      </c>
      <c r="BR37">
        <f t="shared" si="149"/>
        <v>4.6466702087105176</v>
      </c>
      <c r="BS37">
        <f t="shared" si="150"/>
        <v>46.59071103913324</v>
      </c>
      <c r="BT37">
        <f t="shared" si="151"/>
        <v>16.038838785715271</v>
      </c>
      <c r="BU37">
        <f t="shared" si="152"/>
        <v>30.877842903137207</v>
      </c>
      <c r="BV37">
        <f t="shared" si="153"/>
        <v>4.4800512626217222</v>
      </c>
      <c r="BW37">
        <f t="shared" si="154"/>
        <v>0.54079539046650793</v>
      </c>
      <c r="BX37">
        <f t="shared" si="155"/>
        <v>3.0470553347220992</v>
      </c>
      <c r="BY37">
        <f t="shared" si="156"/>
        <v>1.4329959278996229</v>
      </c>
      <c r="BZ37">
        <f t="shared" si="157"/>
        <v>0.34084945603902955</v>
      </c>
      <c r="CA37">
        <f t="shared" si="158"/>
        <v>34.646397880766358</v>
      </c>
      <c r="CB37">
        <f t="shared" si="159"/>
        <v>0.8904841626253277</v>
      </c>
      <c r="CC37">
        <f t="shared" si="160"/>
        <v>66.278370973149208</v>
      </c>
      <c r="CD37">
        <f t="shared" si="161"/>
        <v>388.47929509028882</v>
      </c>
      <c r="CE37">
        <f t="shared" si="162"/>
        <v>1.9168873366990885E-2</v>
      </c>
      <c r="CF37">
        <f t="shared" si="163"/>
        <v>0</v>
      </c>
      <c r="CG37">
        <f t="shared" si="164"/>
        <v>1486.1557171780603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156</v>
      </c>
      <c r="B38" s="1">
        <v>68</v>
      </c>
      <c r="C38" s="1" t="s">
        <v>122</v>
      </c>
      <c r="D38" s="1">
        <v>20148.000028325245</v>
      </c>
      <c r="E38" s="1">
        <v>0</v>
      </c>
      <c r="F38">
        <f t="shared" si="126"/>
        <v>19.64897205325051</v>
      </c>
      <c r="G38" s="3">
        <f t="shared" si="127"/>
        <v>0.57060533228189747</v>
      </c>
      <c r="H38">
        <f t="shared" si="128"/>
        <v>608.08996608131588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9.963078498840332</v>
      </c>
      <c r="W38">
        <f t="shared" si="132"/>
        <v>0.87498153924942013</v>
      </c>
      <c r="X38">
        <f t="shared" si="133"/>
        <v>1.3885029604558743E-2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8.7986067447685503</v>
      </c>
      <c r="AF38">
        <f t="shared" si="139"/>
        <v>1.5700304694851539</v>
      </c>
      <c r="AG38">
        <f t="shared" si="140"/>
        <v>31.303073883056641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30.017278671264648</v>
      </c>
      <c r="AM38" s="1">
        <v>31.303073883056641</v>
      </c>
      <c r="AN38" s="1">
        <v>28.733249664306641</v>
      </c>
      <c r="AO38" s="4">
        <v>699.9637451171875</v>
      </c>
      <c r="AP38" s="1">
        <v>682.84649658203125</v>
      </c>
      <c r="AQ38" s="1">
        <v>24.587812423706055</v>
      </c>
      <c r="AR38" s="1">
        <v>30.28010368347168</v>
      </c>
      <c r="AS38" s="1">
        <v>57.500030517578125</v>
      </c>
      <c r="AT38" s="1">
        <v>70.811782836914063</v>
      </c>
      <c r="AU38" s="1">
        <v>299.78030395507813</v>
      </c>
      <c r="AV38" s="1">
        <v>1699.62353515625</v>
      </c>
      <c r="AW38" s="1">
        <v>0.15013514459133148</v>
      </c>
      <c r="AX38" s="1">
        <v>99.732025146484375</v>
      </c>
      <c r="AY38" s="1">
        <v>-4.6224546432495117</v>
      </c>
      <c r="AZ38" s="1">
        <v>-5.2560426294803619E-2</v>
      </c>
      <c r="BA38" s="1">
        <v>1.4419334009289742E-2</v>
      </c>
      <c r="BB38" s="1">
        <v>4.6034534461796284E-3</v>
      </c>
      <c r="BC38" s="1">
        <v>1.7766395583748817E-2</v>
      </c>
      <c r="BD38" s="1">
        <v>3.0202907510101795E-3</v>
      </c>
      <c r="BE38" s="1">
        <v>0.66666668653488159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1.4989015197753903</v>
      </c>
      <c r="BM38">
        <f t="shared" si="144"/>
        <v>8.7986067447685511E-3</v>
      </c>
      <c r="BN38">
        <f t="shared" si="145"/>
        <v>304.45307388305662</v>
      </c>
      <c r="BO38">
        <f t="shared" si="146"/>
        <v>303.16727867126463</v>
      </c>
      <c r="BP38">
        <f t="shared" si="147"/>
        <v>271.93975954667258</v>
      </c>
      <c r="BQ38">
        <f t="shared" si="148"/>
        <v>-0.50125291520288573</v>
      </c>
      <c r="BR38">
        <f t="shared" si="149"/>
        <v>4.5899265314833055</v>
      </c>
      <c r="BS38">
        <f t="shared" si="150"/>
        <v>46.02259429447777</v>
      </c>
      <c r="BT38">
        <f t="shared" si="151"/>
        <v>15.74249061100609</v>
      </c>
      <c r="BU38">
        <f t="shared" si="152"/>
        <v>30.660176277160645</v>
      </c>
      <c r="BV38">
        <f t="shared" si="153"/>
        <v>4.4247003461120782</v>
      </c>
      <c r="BW38">
        <f t="shared" si="154"/>
        <v>0.53758507705987957</v>
      </c>
      <c r="BX38">
        <f t="shared" si="155"/>
        <v>3.0198960619981516</v>
      </c>
      <c r="BY38">
        <f t="shared" si="156"/>
        <v>1.4048042841139265</v>
      </c>
      <c r="BZ38">
        <f t="shared" si="157"/>
        <v>0.33880910493480965</v>
      </c>
      <c r="CA38">
        <f t="shared" si="158"/>
        <v>60.646043788546628</v>
      </c>
      <c r="CB38">
        <f t="shared" si="159"/>
        <v>0.89052220246437952</v>
      </c>
      <c r="CC38">
        <f t="shared" si="160"/>
        <v>66.495203440306241</v>
      </c>
      <c r="CD38">
        <f t="shared" si="161"/>
        <v>679.99106999580613</v>
      </c>
      <c r="CE38">
        <f t="shared" si="162"/>
        <v>1.9214405184495183E-2</v>
      </c>
      <c r="CF38">
        <f t="shared" si="163"/>
        <v>0</v>
      </c>
      <c r="CG38">
        <f t="shared" si="164"/>
        <v>1487.1392169355565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156</v>
      </c>
      <c r="B39" s="1">
        <v>69</v>
      </c>
      <c r="C39" s="1" t="s">
        <v>123</v>
      </c>
      <c r="D39" s="1">
        <v>20274.000028325245</v>
      </c>
      <c r="E39" s="1">
        <v>0</v>
      </c>
      <c r="F39">
        <f t="shared" si="126"/>
        <v>19.611366240131808</v>
      </c>
      <c r="G39" s="3">
        <f t="shared" si="127"/>
        <v>0.55503796955727236</v>
      </c>
      <c r="H39">
        <f t="shared" si="128"/>
        <v>606.85240428039458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9.963078498840332</v>
      </c>
      <c r="W39">
        <f t="shared" si="132"/>
        <v>0.87498153924942013</v>
      </c>
      <c r="X39">
        <f t="shared" si="133"/>
        <v>1.3860608334083462E-2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8.6060550603402728</v>
      </c>
      <c r="AF39">
        <f t="shared" si="139"/>
        <v>1.5764533236704481</v>
      </c>
      <c r="AG39">
        <f t="shared" si="140"/>
        <v>31.257375717163086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29.868825912475586</v>
      </c>
      <c r="AM39" s="1">
        <v>31.257375717163086</v>
      </c>
      <c r="AN39" s="1">
        <v>28.605409622192383</v>
      </c>
      <c r="AO39" s="4">
        <v>700.10272216796875</v>
      </c>
      <c r="AP39" s="1">
        <v>683.09747314453125</v>
      </c>
      <c r="AQ39" s="1">
        <v>24.528465270996094</v>
      </c>
      <c r="AR39" s="1">
        <v>30.097028732299805</v>
      </c>
      <c r="AS39" s="1">
        <v>57.851043701171875</v>
      </c>
      <c r="AT39" s="1">
        <v>70.984649658203125</v>
      </c>
      <c r="AU39" s="1">
        <v>299.79144287109375</v>
      </c>
      <c r="AV39" s="1">
        <v>1699.517333984375</v>
      </c>
      <c r="AW39" s="1">
        <v>0.43267619609832764</v>
      </c>
      <c r="AX39" s="1">
        <v>99.729240417480469</v>
      </c>
      <c r="AY39" s="1">
        <v>-4.6107845306396484</v>
      </c>
      <c r="AZ39" s="1">
        <v>-4.7376826405525208E-2</v>
      </c>
      <c r="BA39" s="1">
        <v>2.8710337355732918E-2</v>
      </c>
      <c r="BB39" s="1">
        <v>3.1737510580569506E-3</v>
      </c>
      <c r="BC39" s="1">
        <v>1.5819406136870384E-2</v>
      </c>
      <c r="BD39" s="1">
        <v>1.4098645187914371E-3</v>
      </c>
      <c r="BE39" s="1">
        <v>0.66666668653488159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1.4989572143554686</v>
      </c>
      <c r="BM39">
        <f t="shared" si="144"/>
        <v>8.6060550603402723E-3</v>
      </c>
      <c r="BN39">
        <f t="shared" si="145"/>
        <v>304.40737571716306</v>
      </c>
      <c r="BO39">
        <f t="shared" si="146"/>
        <v>303.01882591247556</v>
      </c>
      <c r="BP39">
        <f t="shared" si="147"/>
        <v>271.92276735955238</v>
      </c>
      <c r="BQ39">
        <f t="shared" si="148"/>
        <v>-0.47365563377735903</v>
      </c>
      <c r="BR39">
        <f t="shared" si="149"/>
        <v>4.5780071379657929</v>
      </c>
      <c r="BS39">
        <f t="shared" si="150"/>
        <v>45.904361838129105</v>
      </c>
      <c r="BT39">
        <f t="shared" si="151"/>
        <v>15.807333105829301</v>
      </c>
      <c r="BU39">
        <f t="shared" si="152"/>
        <v>30.563100814819336</v>
      </c>
      <c r="BV39">
        <f t="shared" si="153"/>
        <v>4.4002075481117933</v>
      </c>
      <c r="BW39">
        <f t="shared" si="154"/>
        <v>0.52374546224571139</v>
      </c>
      <c r="BX39">
        <f t="shared" si="155"/>
        <v>3.0015538142953448</v>
      </c>
      <c r="BY39">
        <f t="shared" si="156"/>
        <v>1.3986537338164484</v>
      </c>
      <c r="BZ39">
        <f t="shared" si="157"/>
        <v>0.33001552034883547</v>
      </c>
      <c r="CA39">
        <f t="shared" si="158"/>
        <v>60.520929324405522</v>
      </c>
      <c r="CB39">
        <f t="shared" si="159"/>
        <v>0.88838332469134373</v>
      </c>
      <c r="CC39">
        <f t="shared" si="160"/>
        <v>66.222502358074848</v>
      </c>
      <c r="CD39">
        <f t="shared" si="161"/>
        <v>680.24751150773375</v>
      </c>
      <c r="CE39">
        <f t="shared" si="162"/>
        <v>1.9091782404373162E-2</v>
      </c>
      <c r="CF39">
        <f t="shared" si="163"/>
        <v>0</v>
      </c>
      <c r="CG39">
        <f t="shared" si="164"/>
        <v>1487.0462928707193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156</v>
      </c>
      <c r="B40" s="1">
        <v>70</v>
      </c>
      <c r="C40" s="1" t="s">
        <v>124</v>
      </c>
      <c r="D40" s="1">
        <v>20480.000028325245</v>
      </c>
      <c r="E40" s="1">
        <v>0</v>
      </c>
      <c r="F40">
        <f t="shared" si="126"/>
        <v>25.930022928834511</v>
      </c>
      <c r="G40" s="3">
        <f t="shared" si="127"/>
        <v>0.50046365382661651</v>
      </c>
      <c r="H40">
        <f t="shared" si="128"/>
        <v>865.36982616007901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9.963078498840332</v>
      </c>
      <c r="W40">
        <f t="shared" si="132"/>
        <v>0.87498153924942013</v>
      </c>
      <c r="X40">
        <f t="shared" si="133"/>
        <v>1.8112478014603611E-2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8.1947123972898765</v>
      </c>
      <c r="AF40">
        <f t="shared" si="139"/>
        <v>1.6552557157325283</v>
      </c>
      <c r="AG40">
        <f t="shared" si="140"/>
        <v>31.467670440673828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29.884548187255859</v>
      </c>
      <c r="AM40" s="1">
        <v>31.467670440673828</v>
      </c>
      <c r="AN40" s="1">
        <v>28.577020645141602</v>
      </c>
      <c r="AO40" s="4">
        <v>999.98663330078125</v>
      </c>
      <c r="AP40" s="1">
        <v>977.344970703125</v>
      </c>
      <c r="AQ40" s="1">
        <v>24.556144714355469</v>
      </c>
      <c r="AR40" s="1">
        <v>29.859813690185547</v>
      </c>
      <c r="AS40" s="1">
        <v>57.862644195556641</v>
      </c>
      <c r="AT40" s="1">
        <v>70.359893798828125</v>
      </c>
      <c r="AU40" s="1">
        <v>299.793212890625</v>
      </c>
      <c r="AV40" s="1">
        <v>1699.260498046875</v>
      </c>
      <c r="AW40" s="1">
        <v>9.8120301961898804E-2</v>
      </c>
      <c r="AX40" s="1">
        <v>99.726898193359375</v>
      </c>
      <c r="AY40" s="1">
        <v>-8.5290460586547852</v>
      </c>
      <c r="AZ40" s="1">
        <v>-4.6169284731149673E-2</v>
      </c>
      <c r="BA40" s="1">
        <v>1.8656643107533455E-2</v>
      </c>
      <c r="BB40" s="1">
        <v>6.8205683492124081E-3</v>
      </c>
      <c r="BC40" s="1">
        <v>1.9966030493378639E-2</v>
      </c>
      <c r="BD40" s="1">
        <v>5.068464670330286E-3</v>
      </c>
      <c r="BE40" s="1">
        <v>0.66666668653488159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1.4989660644531246</v>
      </c>
      <c r="BM40">
        <f t="shared" si="144"/>
        <v>8.1947123972898762E-3</v>
      </c>
      <c r="BN40">
        <f t="shared" si="145"/>
        <v>304.61767044067381</v>
      </c>
      <c r="BO40">
        <f t="shared" si="146"/>
        <v>303.03454818725584</v>
      </c>
      <c r="BP40">
        <f t="shared" si="147"/>
        <v>271.8816736104709</v>
      </c>
      <c r="BQ40">
        <f t="shared" si="148"/>
        <v>-0.4137123502085992</v>
      </c>
      <c r="BR40">
        <f t="shared" si="149"/>
        <v>4.633082315686341</v>
      </c>
      <c r="BS40">
        <f t="shared" si="150"/>
        <v>46.457699974818318</v>
      </c>
      <c r="BT40">
        <f t="shared" si="151"/>
        <v>16.597886284632771</v>
      </c>
      <c r="BU40">
        <f t="shared" si="152"/>
        <v>30.676109313964844</v>
      </c>
      <c r="BV40">
        <f t="shared" si="153"/>
        <v>4.4287316853317709</v>
      </c>
      <c r="BW40">
        <f t="shared" si="154"/>
        <v>0.47488048926488907</v>
      </c>
      <c r="BX40">
        <f t="shared" si="155"/>
        <v>2.9778265999538127</v>
      </c>
      <c r="BY40">
        <f t="shared" si="156"/>
        <v>1.4509050853779581</v>
      </c>
      <c r="BZ40">
        <f t="shared" si="157"/>
        <v>0.29899744234066183</v>
      </c>
      <c r="CA40">
        <f t="shared" si="158"/>
        <v>86.300648553071298</v>
      </c>
      <c r="CB40">
        <f t="shared" si="159"/>
        <v>0.88542925179991627</v>
      </c>
      <c r="CC40">
        <f t="shared" si="160"/>
        <v>64.754516808597302</v>
      </c>
      <c r="CD40">
        <f t="shared" si="161"/>
        <v>973.57676966686915</v>
      </c>
      <c r="CE40">
        <f t="shared" si="162"/>
        <v>1.7246571178635088E-2</v>
      </c>
      <c r="CF40">
        <f t="shared" si="163"/>
        <v>0</v>
      </c>
      <c r="CG40">
        <f t="shared" si="164"/>
        <v>1486.8215661667909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156</v>
      </c>
      <c r="B41" s="1">
        <v>71</v>
      </c>
      <c r="C41" s="1" t="s">
        <v>125</v>
      </c>
      <c r="D41" s="1">
        <v>20710.000028325245</v>
      </c>
      <c r="E41" s="1">
        <v>0</v>
      </c>
      <c r="F41">
        <f t="shared" si="126"/>
        <v>30.842061348234118</v>
      </c>
      <c r="G41" s="3">
        <f t="shared" si="127"/>
        <v>0.42759686447567613</v>
      </c>
      <c r="H41">
        <f t="shared" si="128"/>
        <v>1118.6311582847259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9.963078498840332</v>
      </c>
      <c r="W41">
        <f t="shared" si="132"/>
        <v>0.87498153924942013</v>
      </c>
      <c r="X41">
        <f t="shared" si="133"/>
        <v>2.1404661570790004E-2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7.4652820450055799</v>
      </c>
      <c r="AF41">
        <f t="shared" si="139"/>
        <v>1.7517614815570584</v>
      </c>
      <c r="AG41">
        <f t="shared" si="140"/>
        <v>31.637134552001953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29.727327346801758</v>
      </c>
      <c r="AM41" s="1">
        <v>31.637134552001953</v>
      </c>
      <c r="AN41" s="1">
        <v>28.425006866455078</v>
      </c>
      <c r="AO41" s="4">
        <v>1300.228271484375</v>
      </c>
      <c r="AP41" s="1">
        <v>1273.310546875</v>
      </c>
      <c r="AQ41" s="1">
        <v>24.507831573486328</v>
      </c>
      <c r="AR41" s="1">
        <v>29.34211540222168</v>
      </c>
      <c r="AS41" s="1">
        <v>58.271903991699219</v>
      </c>
      <c r="AT41" s="1">
        <v>69.766304016113281</v>
      </c>
      <c r="AU41" s="1">
        <v>299.78524780273438</v>
      </c>
      <c r="AV41" s="1">
        <v>1700.1761474609375</v>
      </c>
      <c r="AW41" s="1">
        <v>5.9107830747961998E-3</v>
      </c>
      <c r="AX41" s="1">
        <v>99.724288940429688</v>
      </c>
      <c r="AY41" s="1">
        <v>-12.713469505310059</v>
      </c>
      <c r="AZ41" s="1">
        <v>-3.2180886715650558E-2</v>
      </c>
      <c r="BA41" s="1">
        <v>2.4758962914347649E-2</v>
      </c>
      <c r="BB41" s="1">
        <v>1.4804090606048703E-3</v>
      </c>
      <c r="BC41" s="1">
        <v>4.9750234931707382E-2</v>
      </c>
      <c r="BD41" s="1">
        <v>2.7921211440116167E-3</v>
      </c>
      <c r="BE41" s="1">
        <v>0.66666668653488159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1.4989262390136715</v>
      </c>
      <c r="BM41">
        <f t="shared" si="144"/>
        <v>7.4652820450055802E-3</v>
      </c>
      <c r="BN41">
        <f t="shared" si="145"/>
        <v>304.78713455200193</v>
      </c>
      <c r="BO41">
        <f t="shared" si="146"/>
        <v>302.87732734680174</v>
      </c>
      <c r="BP41">
        <f t="shared" si="147"/>
        <v>272.02817751344628</v>
      </c>
      <c r="BQ41">
        <f t="shared" si="148"/>
        <v>-0.30567149960679124</v>
      </c>
      <c r="BR41">
        <f t="shared" si="149"/>
        <v>4.6778830760516454</v>
      </c>
      <c r="BS41">
        <f t="shared" si="150"/>
        <v>46.908161750303172</v>
      </c>
      <c r="BT41">
        <f t="shared" si="151"/>
        <v>17.566046348081493</v>
      </c>
      <c r="BU41">
        <f t="shared" si="152"/>
        <v>30.682230949401855</v>
      </c>
      <c r="BV41">
        <f t="shared" si="153"/>
        <v>4.4302814176797991</v>
      </c>
      <c r="BW41">
        <f t="shared" si="154"/>
        <v>0.40878106491578903</v>
      </c>
      <c r="BX41">
        <f t="shared" si="155"/>
        <v>2.9261215944945871</v>
      </c>
      <c r="BY41">
        <f t="shared" si="156"/>
        <v>1.504159823185212</v>
      </c>
      <c r="BZ41">
        <f t="shared" si="157"/>
        <v>0.25711454798735384</v>
      </c>
      <c r="CA41">
        <f t="shared" si="158"/>
        <v>111.55469684655355</v>
      </c>
      <c r="CB41">
        <f t="shared" si="159"/>
        <v>0.87852186650782615</v>
      </c>
      <c r="CC41">
        <f t="shared" si="160"/>
        <v>62.78112048252963</v>
      </c>
      <c r="CD41">
        <f t="shared" si="161"/>
        <v>1268.8285189241706</v>
      </c>
      <c r="CE41">
        <f t="shared" si="162"/>
        <v>1.5260526860436812E-2</v>
      </c>
      <c r="CF41">
        <f t="shared" si="163"/>
        <v>0</v>
      </c>
      <c r="CG41">
        <f t="shared" si="164"/>
        <v>1487.6227425005202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156</v>
      </c>
      <c r="B42" s="1">
        <v>72</v>
      </c>
      <c r="C42" s="1" t="s">
        <v>126</v>
      </c>
      <c r="D42" s="1">
        <v>20952.000028325245</v>
      </c>
      <c r="E42" s="1">
        <v>0</v>
      </c>
      <c r="F42">
        <f t="shared" si="126"/>
        <v>36.32271020078722</v>
      </c>
      <c r="G42" s="3">
        <f t="shared" si="127"/>
        <v>0.37918474311193084</v>
      </c>
      <c r="H42">
        <f t="shared" si="128"/>
        <v>1460.0760711704631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9.963078498840332</v>
      </c>
      <c r="W42">
        <f t="shared" si="132"/>
        <v>0.87498153924942013</v>
      </c>
      <c r="X42">
        <f t="shared" si="133"/>
        <v>2.5061794961966373E-2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7.1646823526373762</v>
      </c>
      <c r="AF42">
        <f t="shared" si="139"/>
        <v>1.884907718024627</v>
      </c>
      <c r="AG42">
        <f t="shared" si="140"/>
        <v>32.165225982666016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30.091419219970703</v>
      </c>
      <c r="AM42" s="1">
        <v>32.165225982666016</v>
      </c>
      <c r="AN42" s="1">
        <v>28.778371810913086</v>
      </c>
      <c r="AO42" s="4">
        <v>1699.832275390625</v>
      </c>
      <c r="AP42" s="1">
        <v>1667.6300048828125</v>
      </c>
      <c r="AQ42" s="1">
        <v>24.792816162109375</v>
      </c>
      <c r="AR42" s="1">
        <v>29.431827545166016</v>
      </c>
      <c r="AS42" s="1">
        <v>57.727615356445313</v>
      </c>
      <c r="AT42" s="1">
        <v>68.529090881347656</v>
      </c>
      <c r="AU42" s="1">
        <v>299.79718017578125</v>
      </c>
      <c r="AV42" s="1">
        <v>1702.010009765625</v>
      </c>
      <c r="AW42" s="1">
        <v>1.1821675579994917E-3</v>
      </c>
      <c r="AX42" s="1">
        <v>99.722442626953125</v>
      </c>
      <c r="AY42" s="1">
        <v>-19.079198837280273</v>
      </c>
      <c r="AZ42" s="1">
        <v>-1.470528170466423E-2</v>
      </c>
      <c r="BA42" s="1">
        <v>2.8637433424592018E-2</v>
      </c>
      <c r="BB42" s="1">
        <v>3.5793781280517578E-3</v>
      </c>
      <c r="BC42" s="1">
        <v>2.9772261157631874E-2</v>
      </c>
      <c r="BD42" s="1">
        <v>2.3927742149680853E-3</v>
      </c>
      <c r="BE42" s="1">
        <v>0.66666668653488159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1.4989859008789062</v>
      </c>
      <c r="BM42">
        <f t="shared" si="144"/>
        <v>7.1646823526373762E-3</v>
      </c>
      <c r="BN42">
        <f t="shared" si="145"/>
        <v>305.31522598266599</v>
      </c>
      <c r="BO42">
        <f t="shared" si="146"/>
        <v>303.24141921997068</v>
      </c>
      <c r="BP42">
        <f t="shared" si="147"/>
        <v>272.32159547563788</v>
      </c>
      <c r="BQ42">
        <f t="shared" si="148"/>
        <v>-0.26198117701820556</v>
      </c>
      <c r="BR42">
        <f t="shared" si="149"/>
        <v>4.8199214518038236</v>
      </c>
      <c r="BS42">
        <f t="shared" si="150"/>
        <v>48.333367342739841</v>
      </c>
      <c r="BT42">
        <f t="shared" si="151"/>
        <v>18.901539797573825</v>
      </c>
      <c r="BU42">
        <f t="shared" si="152"/>
        <v>31.128322601318359</v>
      </c>
      <c r="BV42">
        <f t="shared" si="153"/>
        <v>4.5444918185048415</v>
      </c>
      <c r="BW42">
        <f t="shared" si="154"/>
        <v>0.364314281622171</v>
      </c>
      <c r="BX42">
        <f t="shared" si="155"/>
        <v>2.9350137337791966</v>
      </c>
      <c r="BY42">
        <f t="shared" si="156"/>
        <v>1.6094780847256449</v>
      </c>
      <c r="BZ42">
        <f t="shared" si="157"/>
        <v>0.22898732688113455</v>
      </c>
      <c r="CA42">
        <f t="shared" si="158"/>
        <v>145.60235223828363</v>
      </c>
      <c r="CB42">
        <f t="shared" si="159"/>
        <v>0.87553957826098572</v>
      </c>
      <c r="CC42">
        <f t="shared" si="160"/>
        <v>60.90699700227831</v>
      </c>
      <c r="CD42">
        <f t="shared" si="161"/>
        <v>1662.3515184505454</v>
      </c>
      <c r="CE42">
        <f t="shared" si="162"/>
        <v>1.3308299578996574E-2</v>
      </c>
      <c r="CF42">
        <f t="shared" si="163"/>
        <v>0</v>
      </c>
      <c r="CG42">
        <f t="shared" si="164"/>
        <v>1489.2273381626471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156</v>
      </c>
      <c r="B43" s="1">
        <v>73</v>
      </c>
      <c r="C43" s="1" t="s">
        <v>127</v>
      </c>
      <c r="D43" s="1">
        <v>21155.000028325245</v>
      </c>
      <c r="E43" s="1">
        <v>0</v>
      </c>
      <c r="F43">
        <f t="shared" si="126"/>
        <v>39.615814125806942</v>
      </c>
      <c r="G43" s="3">
        <f t="shared" si="127"/>
        <v>0.34513292941708873</v>
      </c>
      <c r="H43">
        <f t="shared" si="128"/>
        <v>1716.2066036294461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9.963078498840332</v>
      </c>
      <c r="W43">
        <f t="shared" si="132"/>
        <v>0.87498153924942013</v>
      </c>
      <c r="X43">
        <f t="shared" si="133"/>
        <v>2.7331935957062937E-2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6.7079926224244444</v>
      </c>
      <c r="AF43">
        <f t="shared" si="139"/>
        <v>1.9319687290965142</v>
      </c>
      <c r="AG43">
        <f t="shared" si="140"/>
        <v>32.2545166015625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30.038600921630859</v>
      </c>
      <c r="AM43" s="1">
        <v>32.2545166015625</v>
      </c>
      <c r="AN43" s="1">
        <v>28.731513977050781</v>
      </c>
      <c r="AO43" s="4">
        <v>1999.9798583984375</v>
      </c>
      <c r="AP43" s="1">
        <v>1964.7589111328125</v>
      </c>
      <c r="AQ43" s="1">
        <v>24.860977172851563</v>
      </c>
      <c r="AR43" s="1">
        <v>29.205327987670898</v>
      </c>
      <c r="AS43" s="1">
        <v>58.060317993164063</v>
      </c>
      <c r="AT43" s="1">
        <v>68.206108093261719</v>
      </c>
      <c r="AU43" s="1">
        <v>299.79547119140625</v>
      </c>
      <c r="AV43" s="1">
        <v>1698.3448486328125</v>
      </c>
      <c r="AW43" s="1">
        <v>4.1375786066055298E-2</v>
      </c>
      <c r="AX43" s="1">
        <v>99.719345092773438</v>
      </c>
      <c r="AY43" s="1">
        <v>-24.130779266357422</v>
      </c>
      <c r="AZ43" s="1">
        <v>-7.9812100157141685E-3</v>
      </c>
      <c r="BA43" s="1">
        <v>4.6678163111209869E-2</v>
      </c>
      <c r="BB43" s="1">
        <v>5.567457526922226E-3</v>
      </c>
      <c r="BC43" s="1">
        <v>5.2130594849586487E-2</v>
      </c>
      <c r="BD43" s="1">
        <v>4.6872245147824287E-3</v>
      </c>
      <c r="BE43" s="1">
        <v>0.66666668653488159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1.4989773559570312</v>
      </c>
      <c r="BM43">
        <f t="shared" si="144"/>
        <v>6.7079926224244447E-3</v>
      </c>
      <c r="BN43">
        <f t="shared" si="145"/>
        <v>305.40451660156248</v>
      </c>
      <c r="BO43">
        <f t="shared" si="146"/>
        <v>303.18860092163084</v>
      </c>
      <c r="BP43">
        <f t="shared" si="147"/>
        <v>271.73516970749552</v>
      </c>
      <c r="BQ43">
        <f t="shared" si="148"/>
        <v>-0.1941200863501199</v>
      </c>
      <c r="BR43">
        <f t="shared" si="149"/>
        <v>4.844304909246703</v>
      </c>
      <c r="BS43">
        <f t="shared" si="150"/>
        <v>48.57938953309236</v>
      </c>
      <c r="BT43">
        <f t="shared" si="151"/>
        <v>19.374061545421462</v>
      </c>
      <c r="BU43">
        <f t="shared" si="152"/>
        <v>31.14655876159668</v>
      </c>
      <c r="BV43">
        <f t="shared" si="153"/>
        <v>4.5492147769682667</v>
      </c>
      <c r="BW43">
        <f t="shared" si="154"/>
        <v>0.3327698196723608</v>
      </c>
      <c r="BX43">
        <f t="shared" si="155"/>
        <v>2.9123361801501888</v>
      </c>
      <c r="BY43">
        <f t="shared" si="156"/>
        <v>1.6368785968180779</v>
      </c>
      <c r="BZ43">
        <f t="shared" si="157"/>
        <v>0.20905764024466023</v>
      </c>
      <c r="CA43">
        <f t="shared" si="158"/>
        <v>171.1389985578214</v>
      </c>
      <c r="CB43">
        <f t="shared" si="159"/>
        <v>0.87349475495695317</v>
      </c>
      <c r="CC43">
        <f t="shared" si="160"/>
        <v>59.991328970569434</v>
      </c>
      <c r="CD43">
        <f t="shared" si="161"/>
        <v>1959.0018644749407</v>
      </c>
      <c r="CE43">
        <f t="shared" si="162"/>
        <v>1.21317155473724E-2</v>
      </c>
      <c r="CF43">
        <f t="shared" si="163"/>
        <v>0</v>
      </c>
      <c r="CG43">
        <f t="shared" si="164"/>
        <v>1486.0203898330617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155</v>
      </c>
      <c r="B44" s="1">
        <v>75</v>
      </c>
      <c r="C44" s="1" t="s">
        <v>128</v>
      </c>
      <c r="D44" s="1">
        <v>21869.999980496243</v>
      </c>
      <c r="E44" s="1">
        <v>0</v>
      </c>
      <c r="F44">
        <f t="shared" ref="F44:F56" si="168">(AO44-AP44*(1000-AQ44)/(1000-AR44))*BL44</f>
        <v>62.693703316159869</v>
      </c>
      <c r="G44" s="3">
        <f t="shared" ref="G44:G56" si="169">IF(BW44&lt;&gt;0,1/(1/BW44-1/AK44),0)</f>
        <v>0.56709847033376481</v>
      </c>
      <c r="H44">
        <f t="shared" ref="H44:H56" si="170">((BZ44-BM44/2)*AP44-F44)/(BZ44+BM44/2)</f>
        <v>162.46422005170953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ref="P44:P56" si="171">CF44/L44</f>
        <v>#DIV/0!</v>
      </c>
      <c r="Q44" t="e">
        <f t="shared" ref="Q44:Q56" si="172">CH44/N44</f>
        <v>#DIV/0!</v>
      </c>
      <c r="R44" t="e">
        <f t="shared" ref="R44:R56" si="173">(N44-O44)/N44</f>
        <v>#DIV/0!</v>
      </c>
      <c r="S44" s="1">
        <v>-1</v>
      </c>
      <c r="T44" s="1">
        <v>0.87</v>
      </c>
      <c r="U44" s="1">
        <v>0.92</v>
      </c>
      <c r="V44" s="1">
        <v>10.068973541259766</v>
      </c>
      <c r="W44">
        <f t="shared" ref="W44:W56" si="174">(V44*U44+(100-V44)*T44)/100</f>
        <v>0.87503448677062989</v>
      </c>
      <c r="X44">
        <f t="shared" ref="X44:X56" si="175">(F44-S44)/CG44</f>
        <v>4.2777339131476598E-2</v>
      </c>
      <c r="Y44" t="e">
        <f t="shared" ref="Y44:Y56" si="176">(N44-O44)/(N44-M44)</f>
        <v>#DIV/0!</v>
      </c>
      <c r="Z44" t="e">
        <f t="shared" ref="Z44:Z56" si="177">(L44-N44)/(L44-M44)</f>
        <v>#DIV/0!</v>
      </c>
      <c r="AA44" t="e">
        <f t="shared" ref="AA44:AA56" si="178">(L44-N44)/N44</f>
        <v>#DIV/0!</v>
      </c>
      <c r="AB44" s="1">
        <v>0</v>
      </c>
      <c r="AC44" s="1">
        <v>0.5</v>
      </c>
      <c r="AD44" t="e">
        <f t="shared" ref="AD44:AD56" si="179">R44*AC44*W44*AB44</f>
        <v>#DIV/0!</v>
      </c>
      <c r="AE44">
        <f t="shared" ref="AE44:AE56" si="180">BM44*1000</f>
        <v>9.5844541091792994</v>
      </c>
      <c r="AF44">
        <f t="shared" ref="AF44:AF56" si="181">(BR44-BX44)</f>
        <v>1.7204532588085804</v>
      </c>
      <c r="AG44">
        <f t="shared" ref="AG44:AG56" si="182">(AM44+BQ44*E44)</f>
        <v>31.445112228393555</v>
      </c>
      <c r="AH44" s="1">
        <v>2</v>
      </c>
      <c r="AI44">
        <f t="shared" ref="AI44:AI56" si="183">(AH44*BF44+BG44)</f>
        <v>4.644859790802002</v>
      </c>
      <c r="AJ44" s="1">
        <v>1</v>
      </c>
      <c r="AK44">
        <f t="shared" ref="AK44:AK56" si="184">AI44*(AJ44+1)*(AJ44+1)/(AJ44*AJ44+1)</f>
        <v>9.2897195816040039</v>
      </c>
      <c r="AL44" s="1">
        <v>30.574905395507813</v>
      </c>
      <c r="AM44" s="1">
        <v>31.445112228393555</v>
      </c>
      <c r="AN44" s="1">
        <v>29.254524230957031</v>
      </c>
      <c r="AO44" s="4">
        <v>400.06973266601563</v>
      </c>
      <c r="AP44" s="1">
        <v>355.96865844726563</v>
      </c>
      <c r="AQ44" s="1">
        <v>22.944675445556641</v>
      </c>
      <c r="AR44" s="1">
        <v>29.152368545532227</v>
      </c>
      <c r="AS44" s="1">
        <v>51.956626892089844</v>
      </c>
      <c r="AT44" s="1">
        <v>66.013519287109375</v>
      </c>
      <c r="AU44" s="1">
        <v>299.79074096679688</v>
      </c>
      <c r="AV44" s="1">
        <v>1701.600341796875</v>
      </c>
      <c r="AW44" s="1">
        <v>4.8469208180904388E-2</v>
      </c>
      <c r="AX44" s="1">
        <v>99.706947326660156</v>
      </c>
      <c r="AY44" s="1">
        <v>-24.130779266357422</v>
      </c>
      <c r="AZ44" s="1">
        <v>-7.9812100157141685E-3</v>
      </c>
      <c r="BA44" s="1">
        <v>4.6678163111209869E-2</v>
      </c>
      <c r="BB44" s="1">
        <v>5.567457526922226E-3</v>
      </c>
      <c r="BC44" s="1">
        <v>5.2130594849586487E-2</v>
      </c>
      <c r="BD44" s="1">
        <v>4.6872245147824287E-3</v>
      </c>
      <c r="BE44" s="1">
        <v>0.66666668653488159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ref="BL44:BL56" si="185">AU44*0.000001/(AH44*0.0001)</f>
        <v>1.498953704833984</v>
      </c>
      <c r="BM44">
        <f t="shared" ref="BM44:BM56" si="186">(AR44-AQ44)/(1000-AR44)*BL44</f>
        <v>9.5844541091793002E-3</v>
      </c>
      <c r="BN44">
        <f t="shared" ref="BN44:BN56" si="187">(AM44+273.15)</f>
        <v>304.59511222839353</v>
      </c>
      <c r="BO44">
        <f t="shared" ref="BO44:BO56" si="188">(AL44+273.15)</f>
        <v>303.72490539550779</v>
      </c>
      <c r="BP44">
        <f t="shared" ref="BP44:BP56" si="189">(AV44*BH44+AW44*BI44)*BJ44</f>
        <v>272.25604860210296</v>
      </c>
      <c r="BQ44">
        <f t="shared" ref="BQ44:BQ56" si="190">((BP44+0.00000010773*(BO44^4-BN44^4))-BM44*44100)/(AI44*0.92*2*29.3+0.00000043092*BN44^3)</f>
        <v>-0.61300629721671374</v>
      </c>
      <c r="BR44">
        <f t="shared" ref="BR44:BR56" si="191">0.61365*EXP(17.502*AG44/(240.97+AG44))</f>
        <v>4.6271469338253466</v>
      </c>
      <c r="BS44">
        <f t="shared" ref="BS44:BS56" si="192">BR44*1000/AX44</f>
        <v>46.407467662868825</v>
      </c>
      <c r="BT44">
        <f t="shared" ref="BT44:BT56" si="193">(BS44-AR44)</f>
        <v>17.255099117336599</v>
      </c>
      <c r="BU44">
        <f t="shared" ref="BU44:BU56" si="194">IF(E44,AM44,(AL44+AM44)/2)</f>
        <v>31.010008811950684</v>
      </c>
      <c r="BV44">
        <f t="shared" ref="BV44:BV56" si="195">0.61365*EXP(17.502*BU44/(240.97+BU44))</f>
        <v>4.5139534944571027</v>
      </c>
      <c r="BW44">
        <f t="shared" ref="BW44:BW56" si="196">IF(BT44&lt;&gt;0,(1000-(BS44+AR44)/2)/BT44*BM44,0)</f>
        <v>0.53447123978529476</v>
      </c>
      <c r="BX44">
        <f t="shared" ref="BX44:BX56" si="197">AR44*AX44/1000</f>
        <v>2.9066936750167662</v>
      </c>
      <c r="BY44">
        <f t="shared" ref="BY44:BY56" si="198">(BV44-BX44)</f>
        <v>1.6072598194403365</v>
      </c>
      <c r="BZ44">
        <f t="shared" ref="BZ44:BZ56" si="199">1/(1.6/G44+1.37/AK44)</f>
        <v>0.33683026561518026</v>
      </c>
      <c r="CA44">
        <f t="shared" ref="CA44:CA56" si="200">H44*AX44*0.001</f>
        <v>16.198811431162728</v>
      </c>
      <c r="CB44">
        <f t="shared" ref="CB44:CB56" si="201">H44/AP44</f>
        <v>0.45640034929023821</v>
      </c>
      <c r="CC44">
        <f t="shared" ref="CC44:CC56" si="202">(1-BM44*AX44/BR44/G44)*100</f>
        <v>63.581585402018035</v>
      </c>
      <c r="CD44">
        <f t="shared" ref="CD44:CD56" si="203">(AP44-F44/(AK44/1.35))</f>
        <v>346.8578883391541</v>
      </c>
      <c r="CE44">
        <f t="shared" ref="CE44:CE56" si="204">F44*CC44/100/CD44</f>
        <v>0.11492213916921414</v>
      </c>
      <c r="CF44">
        <f t="shared" ref="CF44:CF56" si="205">(L44-K44)</f>
        <v>0</v>
      </c>
      <c r="CG44">
        <f t="shared" ref="CG44:CG56" si="206">AV44*W44</f>
        <v>1488.958981772957</v>
      </c>
      <c r="CH44">
        <f t="shared" ref="CH44:CH56" si="207">(N44-M44)</f>
        <v>0</v>
      </c>
      <c r="CI44" t="e">
        <f t="shared" ref="CI44:CI56" si="208">(N44-O44)/(N44-K44)</f>
        <v>#DIV/0!</v>
      </c>
      <c r="CJ44" t="e">
        <f t="shared" ref="CJ44:CJ56" si="209">(L44-N44)/(L44-K44)</f>
        <v>#DIV/0!</v>
      </c>
    </row>
    <row r="45" spans="1:88" x14ac:dyDescent="0.35">
      <c r="A45" t="s">
        <v>155</v>
      </c>
      <c r="B45" s="1">
        <v>75</v>
      </c>
      <c r="C45" s="1" t="s">
        <v>128</v>
      </c>
      <c r="D45" s="1">
        <v>21890.000028325245</v>
      </c>
      <c r="E45" s="1">
        <v>0</v>
      </c>
      <c r="F45">
        <f t="shared" si="168"/>
        <v>28.140848797307839</v>
      </c>
      <c r="G45" s="3">
        <f t="shared" si="169"/>
        <v>0.56437959809622085</v>
      </c>
      <c r="H45">
        <f t="shared" si="170"/>
        <v>285.48916331583837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71"/>
        <v>#DIV/0!</v>
      </c>
      <c r="Q45" t="e">
        <f t="shared" si="172"/>
        <v>#DIV/0!</v>
      </c>
      <c r="R45" t="e">
        <f t="shared" si="173"/>
        <v>#DIV/0!</v>
      </c>
      <c r="S45" s="1">
        <v>-1</v>
      </c>
      <c r="T45" s="1">
        <v>0.87</v>
      </c>
      <c r="U45" s="1">
        <v>0.92</v>
      </c>
      <c r="V45" s="1">
        <v>10.068973541259766</v>
      </c>
      <c r="W45">
        <f t="shared" si="174"/>
        <v>0.87503448677062989</v>
      </c>
      <c r="X45">
        <f t="shared" si="175"/>
        <v>1.9571290515074353E-2</v>
      </c>
      <c r="Y45" t="e">
        <f t="shared" si="176"/>
        <v>#DIV/0!</v>
      </c>
      <c r="Z45" t="e">
        <f t="shared" si="177"/>
        <v>#DIV/0!</v>
      </c>
      <c r="AA45" t="e">
        <f t="shared" si="178"/>
        <v>#DIV/0!</v>
      </c>
      <c r="AB45" s="1">
        <v>0</v>
      </c>
      <c r="AC45" s="1">
        <v>0.5</v>
      </c>
      <c r="AD45" t="e">
        <f t="shared" si="179"/>
        <v>#DIV/0!</v>
      </c>
      <c r="AE45">
        <f t="shared" si="180"/>
        <v>9.5524289681748584</v>
      </c>
      <c r="AF45">
        <f t="shared" si="181"/>
        <v>1.7225082996884251</v>
      </c>
      <c r="AG45">
        <f t="shared" si="182"/>
        <v>31.445112228393555</v>
      </c>
      <c r="AH45" s="1">
        <v>2</v>
      </c>
      <c r="AI45">
        <f t="shared" si="183"/>
        <v>4.644859790802002</v>
      </c>
      <c r="AJ45" s="1">
        <v>1</v>
      </c>
      <c r="AK45">
        <f t="shared" si="184"/>
        <v>9.2897195816040039</v>
      </c>
      <c r="AL45" s="1">
        <v>30.574905395507813</v>
      </c>
      <c r="AM45" s="1">
        <v>31.445112228393555</v>
      </c>
      <c r="AN45" s="1">
        <v>29.254524230957031</v>
      </c>
      <c r="AO45" s="4">
        <v>400.06973266601563</v>
      </c>
      <c r="AP45" s="1">
        <v>378.88156127929688</v>
      </c>
      <c r="AQ45" s="1">
        <v>22.944675445556641</v>
      </c>
      <c r="AR45" s="1">
        <v>29.131757736206055</v>
      </c>
      <c r="AS45" s="1">
        <v>51.956626892089844</v>
      </c>
      <c r="AT45" s="1">
        <v>65.966842651367188</v>
      </c>
      <c r="AU45" s="1">
        <v>299.79074096679688</v>
      </c>
      <c r="AV45" s="1">
        <v>1701.600341796875</v>
      </c>
      <c r="AW45" s="1">
        <v>4.8469208180904388E-2</v>
      </c>
      <c r="AX45" s="1">
        <v>99.706947326660156</v>
      </c>
      <c r="AY45" s="1">
        <v>-1.2190315723419189</v>
      </c>
      <c r="AZ45" s="1">
        <v>-2.8593640774488449E-2</v>
      </c>
      <c r="BA45" s="1">
        <v>3.009759820997715E-2</v>
      </c>
      <c r="BB45" s="1">
        <v>6.0382336378097534E-3</v>
      </c>
      <c r="BC45" s="1">
        <v>1.9659945741295815E-2</v>
      </c>
      <c r="BD45" s="1">
        <v>8.8878218084573746E-3</v>
      </c>
      <c r="BE45" s="1">
        <v>0.66666668653488159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85"/>
        <v>1.498953704833984</v>
      </c>
      <c r="BM45">
        <f t="shared" si="186"/>
        <v>9.552428968174858E-3</v>
      </c>
      <c r="BN45">
        <f t="shared" si="187"/>
        <v>304.59511222839353</v>
      </c>
      <c r="BO45">
        <f t="shared" si="188"/>
        <v>303.72490539550779</v>
      </c>
      <c r="BP45">
        <f t="shared" si="189"/>
        <v>272.25604860210296</v>
      </c>
      <c r="BQ45">
        <f t="shared" si="190"/>
        <v>-0.60762794592808667</v>
      </c>
      <c r="BR45">
        <f t="shared" si="191"/>
        <v>4.6271469338253466</v>
      </c>
      <c r="BS45">
        <f t="shared" si="192"/>
        <v>46.407467662868825</v>
      </c>
      <c r="BT45">
        <f t="shared" si="193"/>
        <v>17.27570992666277</v>
      </c>
      <c r="BU45">
        <f t="shared" si="194"/>
        <v>31.010008811950684</v>
      </c>
      <c r="BV45">
        <f t="shared" si="195"/>
        <v>4.5139534944571027</v>
      </c>
      <c r="BW45">
        <f t="shared" si="196"/>
        <v>0.53205555457498022</v>
      </c>
      <c r="BX45">
        <f t="shared" si="197"/>
        <v>2.9046386341369215</v>
      </c>
      <c r="BY45">
        <f t="shared" si="198"/>
        <v>1.6093148603201812</v>
      </c>
      <c r="BZ45">
        <f t="shared" si="199"/>
        <v>0.33529523342119327</v>
      </c>
      <c r="CA45">
        <f t="shared" si="200"/>
        <v>28.465252969064576</v>
      </c>
      <c r="CB45">
        <f t="shared" si="201"/>
        <v>0.75350503294982663</v>
      </c>
      <c r="CC45">
        <f t="shared" si="202"/>
        <v>63.528414765873009</v>
      </c>
      <c r="CD45">
        <f t="shared" si="203"/>
        <v>374.79207875588509</v>
      </c>
      <c r="CE45">
        <f t="shared" si="204"/>
        <v>4.7699607745005451E-2</v>
      </c>
      <c r="CF45">
        <f t="shared" si="205"/>
        <v>0</v>
      </c>
      <c r="CG45">
        <f t="shared" si="206"/>
        <v>1488.958981772957</v>
      </c>
      <c r="CH45">
        <f t="shared" si="207"/>
        <v>0</v>
      </c>
      <c r="CI45" t="e">
        <f t="shared" si="208"/>
        <v>#DIV/0!</v>
      </c>
      <c r="CJ45" t="e">
        <f t="shared" si="209"/>
        <v>#DIV/0!</v>
      </c>
    </row>
    <row r="46" spans="1:88" x14ac:dyDescent="0.35">
      <c r="A46" t="s">
        <v>155</v>
      </c>
      <c r="B46" s="1">
        <v>76</v>
      </c>
      <c r="C46" s="1" t="s">
        <v>129</v>
      </c>
      <c r="D46" s="1">
        <v>22080.000028325245</v>
      </c>
      <c r="E46" s="1">
        <v>0</v>
      </c>
      <c r="F46">
        <f t="shared" si="168"/>
        <v>21.362899227671768</v>
      </c>
      <c r="G46" s="3">
        <f t="shared" si="169"/>
        <v>0.52070957820546304</v>
      </c>
      <c r="H46">
        <f t="shared" si="170"/>
        <v>111.74447628577975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71"/>
        <v>#DIV/0!</v>
      </c>
      <c r="Q46" t="e">
        <f t="shared" si="172"/>
        <v>#DIV/0!</v>
      </c>
      <c r="R46" t="e">
        <f t="shared" si="173"/>
        <v>#DIV/0!</v>
      </c>
      <c r="S46" s="1">
        <v>-1</v>
      </c>
      <c r="T46" s="1">
        <v>0.87</v>
      </c>
      <c r="U46" s="1">
        <v>0.92</v>
      </c>
      <c r="V46" s="1">
        <v>10.068973541259766</v>
      </c>
      <c r="W46">
        <f t="shared" si="174"/>
        <v>0.87503448677062989</v>
      </c>
      <c r="X46">
        <f t="shared" si="175"/>
        <v>1.5041856645763805E-2</v>
      </c>
      <c r="Y46" t="e">
        <f t="shared" si="176"/>
        <v>#DIV/0!</v>
      </c>
      <c r="Z46" t="e">
        <f t="shared" si="177"/>
        <v>#DIV/0!</v>
      </c>
      <c r="AA46" t="e">
        <f t="shared" si="178"/>
        <v>#DIV/0!</v>
      </c>
      <c r="AB46" s="1">
        <v>0</v>
      </c>
      <c r="AC46" s="1">
        <v>0.5</v>
      </c>
      <c r="AD46" t="e">
        <f t="shared" si="179"/>
        <v>#DIV/0!</v>
      </c>
      <c r="AE46">
        <f t="shared" si="180"/>
        <v>8.6258715822058409</v>
      </c>
      <c r="AF46">
        <f t="shared" si="181"/>
        <v>1.6777338593432711</v>
      </c>
      <c r="AG46">
        <f t="shared" si="182"/>
        <v>31.481632232666016</v>
      </c>
      <c r="AH46" s="1">
        <v>2</v>
      </c>
      <c r="AI46">
        <f t="shared" si="183"/>
        <v>4.644859790802002</v>
      </c>
      <c r="AJ46" s="1">
        <v>1</v>
      </c>
      <c r="AK46">
        <f t="shared" si="184"/>
        <v>9.2897195816040039</v>
      </c>
      <c r="AL46" s="1">
        <v>30.248632431030273</v>
      </c>
      <c r="AM46" s="1">
        <v>31.481632232666016</v>
      </c>
      <c r="AN46" s="1">
        <v>28.944650650024414</v>
      </c>
      <c r="AO46" s="4">
        <v>199.96903991699219</v>
      </c>
      <c r="AP46" s="1">
        <v>184.6539306640625</v>
      </c>
      <c r="AQ46" s="1">
        <v>24.095121383666992</v>
      </c>
      <c r="AR46" s="1">
        <v>29.679153442382813</v>
      </c>
      <c r="AS46" s="1">
        <v>55.587131500244141</v>
      </c>
      <c r="AT46" s="1">
        <v>68.46942138671875</v>
      </c>
      <c r="AU46" s="1">
        <v>299.77847290039063</v>
      </c>
      <c r="AV46" s="1">
        <v>1699.03173828125</v>
      </c>
      <c r="AW46" s="1">
        <v>8.6298286914825439E-2</v>
      </c>
      <c r="AX46" s="1">
        <v>99.700462341308594</v>
      </c>
      <c r="AY46" s="1">
        <v>-5.9932355880737305</v>
      </c>
      <c r="AZ46" s="1">
        <v>-8.1105813384056091E-2</v>
      </c>
      <c r="BA46" s="1">
        <v>13.090713500976563</v>
      </c>
      <c r="BB46" s="1">
        <v>0.26714122295379639</v>
      </c>
      <c r="BC46" s="1">
        <v>3.2501564025878906</v>
      </c>
      <c r="BD46" s="1">
        <v>0.2973347008228302</v>
      </c>
      <c r="BE46" s="1">
        <v>0.66666668653488159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85"/>
        <v>1.498892364501953</v>
      </c>
      <c r="BM46">
        <f t="shared" si="186"/>
        <v>8.6258715822058411E-3</v>
      </c>
      <c r="BN46">
        <f t="shared" si="187"/>
        <v>304.63163223266599</v>
      </c>
      <c r="BO46">
        <f t="shared" si="188"/>
        <v>303.39863243103025</v>
      </c>
      <c r="BP46">
        <f t="shared" si="189"/>
        <v>271.84507204878901</v>
      </c>
      <c r="BQ46">
        <f t="shared" si="190"/>
        <v>-0.47024911208074027</v>
      </c>
      <c r="BR46">
        <f t="shared" si="191"/>
        <v>4.6367591794474778</v>
      </c>
      <c r="BS46">
        <f t="shared" si="192"/>
        <v>46.506897466275269</v>
      </c>
      <c r="BT46">
        <f t="shared" si="193"/>
        <v>16.827744023892457</v>
      </c>
      <c r="BU46">
        <f t="shared" si="194"/>
        <v>30.865132331848145</v>
      </c>
      <c r="BV46">
        <f t="shared" si="195"/>
        <v>4.4768025617589791</v>
      </c>
      <c r="BW46">
        <f t="shared" si="196"/>
        <v>0.49307180003917367</v>
      </c>
      <c r="BX46">
        <f t="shared" si="197"/>
        <v>2.9590253201042067</v>
      </c>
      <c r="BY46">
        <f t="shared" si="198"/>
        <v>1.5177772416547723</v>
      </c>
      <c r="BZ46">
        <f t="shared" si="199"/>
        <v>0.31053923964318803</v>
      </c>
      <c r="CA46">
        <f t="shared" si="200"/>
        <v>11.140975949779635</v>
      </c>
      <c r="CB46">
        <f t="shared" si="201"/>
        <v>0.60515622864846796</v>
      </c>
      <c r="CC46">
        <f t="shared" si="202"/>
        <v>64.380316700800606</v>
      </c>
      <c r="CD46">
        <f t="shared" si="203"/>
        <v>181.54943286905186</v>
      </c>
      <c r="CE46">
        <f t="shared" si="204"/>
        <v>7.5756238738394238E-2</v>
      </c>
      <c r="CF46">
        <f t="shared" si="205"/>
        <v>0</v>
      </c>
      <c r="CG46">
        <f t="shared" si="206"/>
        <v>1486.7113651139448</v>
      </c>
      <c r="CH46">
        <f t="shared" si="207"/>
        <v>0</v>
      </c>
      <c r="CI46" t="e">
        <f t="shared" si="208"/>
        <v>#DIV/0!</v>
      </c>
      <c r="CJ46" t="e">
        <f t="shared" si="209"/>
        <v>#DIV/0!</v>
      </c>
    </row>
    <row r="47" spans="1:88" x14ac:dyDescent="0.35">
      <c r="A47" t="s">
        <v>155</v>
      </c>
      <c r="B47" s="1">
        <v>77</v>
      </c>
      <c r="C47" s="1" t="s">
        <v>130</v>
      </c>
      <c r="D47" s="1">
        <v>22377.000028325245</v>
      </c>
      <c r="E47" s="1">
        <v>0</v>
      </c>
      <c r="F47">
        <f t="shared" si="168"/>
        <v>-3.1747529843673554</v>
      </c>
      <c r="G47" s="3">
        <f t="shared" si="169"/>
        <v>0.52149576289912924</v>
      </c>
      <c r="H47">
        <f t="shared" si="170"/>
        <v>53.979117535964654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si="171"/>
        <v>#DIV/0!</v>
      </c>
      <c r="Q47" t="e">
        <f t="shared" si="172"/>
        <v>#DIV/0!</v>
      </c>
      <c r="R47" t="e">
        <f t="shared" si="173"/>
        <v>#DIV/0!</v>
      </c>
      <c r="S47" s="1">
        <v>-1</v>
      </c>
      <c r="T47" s="1">
        <v>0.87</v>
      </c>
      <c r="U47" s="1">
        <v>0.92</v>
      </c>
      <c r="V47" s="1">
        <v>10.068973541259766</v>
      </c>
      <c r="W47">
        <f t="shared" si="174"/>
        <v>0.87503448677062989</v>
      </c>
      <c r="X47">
        <f t="shared" si="175"/>
        <v>-1.4607319929912277E-3</v>
      </c>
      <c r="Y47" t="e">
        <f t="shared" si="176"/>
        <v>#DIV/0!</v>
      </c>
      <c r="Z47" t="e">
        <f t="shared" si="177"/>
        <v>#DIV/0!</v>
      </c>
      <c r="AA47" t="e">
        <f t="shared" si="178"/>
        <v>#DIV/0!</v>
      </c>
      <c r="AB47" s="1">
        <v>0</v>
      </c>
      <c r="AC47" s="1">
        <v>0.5</v>
      </c>
      <c r="AD47" t="e">
        <f t="shared" si="179"/>
        <v>#DIV/0!</v>
      </c>
      <c r="AE47">
        <f t="shared" si="180"/>
        <v>8.1832122946915771</v>
      </c>
      <c r="AF47">
        <f t="shared" si="181"/>
        <v>1.5864640784559372</v>
      </c>
      <c r="AG47">
        <f t="shared" si="182"/>
        <v>31.93524169921875</v>
      </c>
      <c r="AH47" s="1">
        <v>2</v>
      </c>
      <c r="AI47">
        <f t="shared" si="183"/>
        <v>4.644859790802002</v>
      </c>
      <c r="AJ47" s="1">
        <v>1</v>
      </c>
      <c r="AK47">
        <f t="shared" si="184"/>
        <v>9.2897195816040039</v>
      </c>
      <c r="AL47" s="1">
        <v>30.331933975219727</v>
      </c>
      <c r="AM47" s="1">
        <v>31.93524169921875</v>
      </c>
      <c r="AN47" s="1">
        <v>29.007087707519531</v>
      </c>
      <c r="AO47" s="4">
        <v>43.201808929443359</v>
      </c>
      <c r="AP47" s="1">
        <v>45.073692321777344</v>
      </c>
      <c r="AQ47" s="1">
        <v>26.523885726928711</v>
      </c>
      <c r="AR47" s="1">
        <v>31.809438705444336</v>
      </c>
      <c r="AS47" s="1">
        <v>60.893596649169922</v>
      </c>
      <c r="AT47" s="1">
        <v>73.028182983398438</v>
      </c>
      <c r="AU47" s="1">
        <v>299.79489135742188</v>
      </c>
      <c r="AV47" s="1">
        <v>1701.4305419921875</v>
      </c>
      <c r="AW47" s="1">
        <v>2.2461356595158577E-2</v>
      </c>
      <c r="AX47" s="1">
        <v>99.691940307617188</v>
      </c>
      <c r="AY47" s="1">
        <v>0.74853646755218506</v>
      </c>
      <c r="AZ47" s="1">
        <v>-8.352728933095932E-2</v>
      </c>
      <c r="BA47" s="1">
        <v>1.4255751855671406E-2</v>
      </c>
      <c r="BB47" s="1">
        <v>1.3531303964555264E-2</v>
      </c>
      <c r="BC47" s="1">
        <v>1.8056219443678856E-2</v>
      </c>
      <c r="BD47" s="1">
        <v>1.4233176596462727E-2</v>
      </c>
      <c r="BE47" s="1">
        <v>0.3333333432674408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111135</v>
      </c>
      <c r="BL47">
        <f t="shared" si="185"/>
        <v>1.4989744567871093</v>
      </c>
      <c r="BM47">
        <f t="shared" si="186"/>
        <v>8.1832122946915772E-3</v>
      </c>
      <c r="BN47">
        <f t="shared" si="187"/>
        <v>305.08524169921873</v>
      </c>
      <c r="BO47">
        <f t="shared" si="188"/>
        <v>303.4819339752197</v>
      </c>
      <c r="BP47">
        <f t="shared" si="189"/>
        <v>272.22888063396022</v>
      </c>
      <c r="BQ47">
        <f t="shared" si="190"/>
        <v>-0.41163361884786093</v>
      </c>
      <c r="BR47">
        <f t="shared" si="191"/>
        <v>4.7576087430979017</v>
      </c>
      <c r="BS47">
        <f t="shared" si="192"/>
        <v>47.723103075508959</v>
      </c>
      <c r="BT47">
        <f t="shared" si="193"/>
        <v>15.913664370064623</v>
      </c>
      <c r="BU47">
        <f t="shared" si="194"/>
        <v>31.133587837219238</v>
      </c>
      <c r="BV47">
        <f t="shared" si="195"/>
        <v>4.5458550161055671</v>
      </c>
      <c r="BW47">
        <f t="shared" si="196"/>
        <v>0.49377668619227533</v>
      </c>
      <c r="BX47">
        <f t="shared" si="197"/>
        <v>3.1711446646419645</v>
      </c>
      <c r="BY47">
        <f t="shared" si="198"/>
        <v>1.3747103514636025</v>
      </c>
      <c r="BZ47">
        <f t="shared" si="199"/>
        <v>0.31098659884645147</v>
      </c>
      <c r="CA47">
        <f t="shared" si="200"/>
        <v>5.3812829632532404</v>
      </c>
      <c r="CB47">
        <f t="shared" si="201"/>
        <v>1.1975747882071035</v>
      </c>
      <c r="CC47">
        <f t="shared" si="202"/>
        <v>67.119049821542262</v>
      </c>
      <c r="CD47">
        <f t="shared" si="203"/>
        <v>45.535053559998474</v>
      </c>
      <c r="CE47">
        <f t="shared" si="204"/>
        <v>-4.6796124539103243E-2</v>
      </c>
      <c r="CF47">
        <f t="shared" si="205"/>
        <v>0</v>
      </c>
      <c r="CG47">
        <f t="shared" si="206"/>
        <v>1488.8104010880083</v>
      </c>
      <c r="CH47">
        <f t="shared" si="207"/>
        <v>0</v>
      </c>
      <c r="CI47" t="e">
        <f t="shared" si="208"/>
        <v>#DIV/0!</v>
      </c>
      <c r="CJ47" t="e">
        <f t="shared" si="209"/>
        <v>#DIV/0!</v>
      </c>
    </row>
    <row r="48" spans="1:88" x14ac:dyDescent="0.35">
      <c r="A48" t="s">
        <v>155</v>
      </c>
      <c r="B48" s="1">
        <v>78</v>
      </c>
      <c r="C48" s="1" t="s">
        <v>131</v>
      </c>
      <c r="D48" s="1">
        <v>22528.000028325245</v>
      </c>
      <c r="E48" s="1">
        <v>0</v>
      </c>
      <c r="F48">
        <f t="shared" si="168"/>
        <v>2.5523568087018562</v>
      </c>
      <c r="G48" s="3">
        <f t="shared" si="169"/>
        <v>0.5362073926308496</v>
      </c>
      <c r="H48">
        <f t="shared" si="170"/>
        <v>87.541010872957486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10.068973541259766</v>
      </c>
      <c r="W48">
        <f t="shared" si="174"/>
        <v>0.87503448677062989</v>
      </c>
      <c r="X48">
        <f t="shared" si="175"/>
        <v>2.3854536342181759E-3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8.0835201930098055</v>
      </c>
      <c r="AF48">
        <f t="shared" si="181"/>
        <v>1.5259598646498125</v>
      </c>
      <c r="AG48">
        <f t="shared" si="182"/>
        <v>31.905649185180664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30.332269668579102</v>
      </c>
      <c r="AM48" s="1">
        <v>31.905649185180664</v>
      </c>
      <c r="AN48" s="1">
        <v>29.041086196899414</v>
      </c>
      <c r="AO48" s="4">
        <v>100.11077880859375</v>
      </c>
      <c r="AP48" s="1">
        <v>97.880203247070313</v>
      </c>
      <c r="AQ48" s="1">
        <v>27.120372772216797</v>
      </c>
      <c r="AR48" s="1">
        <v>32.33868408203125</v>
      </c>
      <c r="AS48" s="1">
        <v>62.257488250732422</v>
      </c>
      <c r="AT48" s="1">
        <v>74.23663330078125</v>
      </c>
      <c r="AU48" s="1">
        <v>299.794677734375</v>
      </c>
      <c r="AV48" s="1">
        <v>1701.8466796875</v>
      </c>
      <c r="AW48" s="1">
        <v>0.40194013714790344</v>
      </c>
      <c r="AX48" s="1">
        <v>99.685012817382813</v>
      </c>
      <c r="AY48" s="1">
        <v>0.61208820343017578</v>
      </c>
      <c r="AZ48" s="1">
        <v>-8.9253909885883331E-2</v>
      </c>
      <c r="BA48" s="1">
        <v>2.1552044898271561E-2</v>
      </c>
      <c r="BB48" s="1">
        <v>3.5178882535547018E-3</v>
      </c>
      <c r="BC48" s="1">
        <v>1.1247565969824791E-2</v>
      </c>
      <c r="BD48" s="1">
        <v>7.704608142375946E-3</v>
      </c>
      <c r="BE48" s="1">
        <v>0.3333333432674408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si="185"/>
        <v>1.498973388671875</v>
      </c>
      <c r="BM48">
        <f t="shared" si="186"/>
        <v>8.0835201930098063E-3</v>
      </c>
      <c r="BN48">
        <f t="shared" si="187"/>
        <v>305.05564918518064</v>
      </c>
      <c r="BO48">
        <f t="shared" si="188"/>
        <v>303.48226966857908</v>
      </c>
      <c r="BP48">
        <f t="shared" si="189"/>
        <v>272.29546266372199</v>
      </c>
      <c r="BQ48">
        <f t="shared" si="190"/>
        <v>-0.39325288157781424</v>
      </c>
      <c r="BR48">
        <f t="shared" si="191"/>
        <v>4.749642001864391</v>
      </c>
      <c r="BS48">
        <f t="shared" si="192"/>
        <v>47.646500387831232</v>
      </c>
      <c r="BT48">
        <f t="shared" si="193"/>
        <v>15.307816305799982</v>
      </c>
      <c r="BU48">
        <f t="shared" si="194"/>
        <v>31.118959426879883</v>
      </c>
      <c r="BV48">
        <f t="shared" si="195"/>
        <v>4.5420685223322073</v>
      </c>
      <c r="BW48">
        <f t="shared" si="196"/>
        <v>0.50694619735981894</v>
      </c>
      <c r="BX48">
        <f t="shared" si="197"/>
        <v>3.2236821372145785</v>
      </c>
      <c r="BY48">
        <f t="shared" si="198"/>
        <v>1.3183863851176287</v>
      </c>
      <c r="BZ48">
        <f t="shared" si="199"/>
        <v>0.31934649762825329</v>
      </c>
      <c r="CA48">
        <f t="shared" si="200"/>
        <v>8.7265267909174149</v>
      </c>
      <c r="CB48">
        <f t="shared" si="201"/>
        <v>0.8943689118828807</v>
      </c>
      <c r="CC48">
        <f t="shared" si="202"/>
        <v>68.359981930084984</v>
      </c>
      <c r="CD48">
        <f t="shared" si="203"/>
        <v>97.509289823744723</v>
      </c>
      <c r="CE48">
        <f t="shared" si="204"/>
        <v>1.7893583845946588E-2</v>
      </c>
      <c r="CF48">
        <f t="shared" si="205"/>
        <v>0</v>
      </c>
      <c r="CG48">
        <f t="shared" si="206"/>
        <v>1489.1745359226522</v>
      </c>
      <c r="CH48">
        <f t="shared" si="207"/>
        <v>0</v>
      </c>
      <c r="CI48" t="e">
        <f t="shared" si="208"/>
        <v>#DIV/0!</v>
      </c>
      <c r="CJ48" t="e">
        <f t="shared" si="209"/>
        <v>#DIV/0!</v>
      </c>
    </row>
    <row r="49" spans="1:88" x14ac:dyDescent="0.35">
      <c r="A49" t="s">
        <v>155</v>
      </c>
      <c r="B49" s="1">
        <v>79</v>
      </c>
      <c r="C49" s="1" t="s">
        <v>132</v>
      </c>
      <c r="D49" s="1">
        <v>22576.000028325245</v>
      </c>
      <c r="E49" s="1">
        <v>0</v>
      </c>
      <c r="F49">
        <f t="shared" si="168"/>
        <v>2.6167797559853958</v>
      </c>
      <c r="G49" s="3">
        <f t="shared" si="169"/>
        <v>0.53630219260075451</v>
      </c>
      <c r="H49">
        <f t="shared" si="170"/>
        <v>87.332242768632852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10.068973541259766</v>
      </c>
      <c r="W49">
        <f t="shared" si="174"/>
        <v>0.87503448677062989</v>
      </c>
      <c r="X49">
        <f t="shared" si="175"/>
        <v>2.4342947579503492E-3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7.985660965542773</v>
      </c>
      <c r="AF49">
        <f t="shared" si="181"/>
        <v>1.5071926895747585</v>
      </c>
      <c r="AG49">
        <f t="shared" si="182"/>
        <v>31.871877670288086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30.267204284667969</v>
      </c>
      <c r="AM49" s="1">
        <v>31.871877670288086</v>
      </c>
      <c r="AN49" s="1">
        <v>28.986648559570313</v>
      </c>
      <c r="AO49" s="4">
        <v>100.10690307617188</v>
      </c>
      <c r="AP49" s="1">
        <v>97.839874267578125</v>
      </c>
      <c r="AQ49" s="1">
        <v>27.281854629516602</v>
      </c>
      <c r="AR49" s="1">
        <v>32.436653137207031</v>
      </c>
      <c r="AS49" s="1">
        <v>62.860675811767578</v>
      </c>
      <c r="AT49" s="1">
        <v>74.737953186035156</v>
      </c>
      <c r="AU49" s="1">
        <v>299.78408813476563</v>
      </c>
      <c r="AV49" s="1">
        <v>1697.9454345703125</v>
      </c>
      <c r="AW49" s="1">
        <v>0.51306915283203125</v>
      </c>
      <c r="AX49" s="1">
        <v>99.682655334472656</v>
      </c>
      <c r="AY49" s="1">
        <v>0.60841083526611328</v>
      </c>
      <c r="AZ49" s="1">
        <v>-8.8506989181041718E-2</v>
      </c>
      <c r="BA49" s="1">
        <v>2.1467974409461021E-2</v>
      </c>
      <c r="BB49" s="1">
        <v>4.7405539080500603E-3</v>
      </c>
      <c r="BC49" s="1">
        <v>1.4127083122730255E-2</v>
      </c>
      <c r="BD49" s="1">
        <v>4.8738056793808937E-3</v>
      </c>
      <c r="BE49" s="1">
        <v>0.3333333432674408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1.4989204406738279</v>
      </c>
      <c r="BM49">
        <f t="shared" si="186"/>
        <v>7.9856609655427728E-3</v>
      </c>
      <c r="BN49">
        <f t="shared" si="187"/>
        <v>305.02187767028806</v>
      </c>
      <c r="BO49">
        <f t="shared" si="188"/>
        <v>303.41720428466795</v>
      </c>
      <c r="BP49">
        <f t="shared" si="189"/>
        <v>271.67126345892393</v>
      </c>
      <c r="BQ49">
        <f t="shared" si="190"/>
        <v>-0.38061436958240297</v>
      </c>
      <c r="BR49">
        <f t="shared" si="191"/>
        <v>4.7405644044548083</v>
      </c>
      <c r="BS49">
        <f t="shared" si="192"/>
        <v>47.556562257981973</v>
      </c>
      <c r="BT49">
        <f t="shared" si="193"/>
        <v>15.119909120774942</v>
      </c>
      <c r="BU49">
        <f t="shared" si="194"/>
        <v>31.069540977478027</v>
      </c>
      <c r="BV49">
        <f t="shared" si="195"/>
        <v>4.5292971017364776</v>
      </c>
      <c r="BW49">
        <f t="shared" si="196"/>
        <v>0.5070309322272597</v>
      </c>
      <c r="BX49">
        <f t="shared" si="197"/>
        <v>3.2333717148800498</v>
      </c>
      <c r="BY49">
        <f t="shared" si="198"/>
        <v>1.2959253868564278</v>
      </c>
      <c r="BZ49">
        <f t="shared" si="199"/>
        <v>0.31940029775347278</v>
      </c>
      <c r="CA49">
        <f t="shared" si="200"/>
        <v>8.7055098554921209</v>
      </c>
      <c r="CB49">
        <f t="shared" si="201"/>
        <v>0.89260379188337469</v>
      </c>
      <c r="CC49">
        <f t="shared" si="202"/>
        <v>68.689439470596312</v>
      </c>
      <c r="CD49">
        <f t="shared" si="203"/>
        <v>97.459598777069687</v>
      </c>
      <c r="CE49">
        <f t="shared" si="204"/>
        <v>1.8443040697078174E-2</v>
      </c>
      <c r="CF49">
        <f t="shared" si="205"/>
        <v>0</v>
      </c>
      <c r="CG49">
        <f t="shared" si="206"/>
        <v>1485.7608119037675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155</v>
      </c>
      <c r="B50" s="1">
        <v>80</v>
      </c>
      <c r="C50" s="1" t="s">
        <v>133</v>
      </c>
      <c r="D50" s="1">
        <v>22725.000028325245</v>
      </c>
      <c r="E50" s="1">
        <v>0</v>
      </c>
      <c r="F50">
        <f t="shared" si="168"/>
        <v>20.38813505617243</v>
      </c>
      <c r="G50" s="3">
        <f t="shared" si="169"/>
        <v>0.5304673335545611</v>
      </c>
      <c r="H50">
        <f t="shared" si="170"/>
        <v>214.44785097498024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10.068973541259766</v>
      </c>
      <c r="W50">
        <f t="shared" si="174"/>
        <v>0.87503448677062989</v>
      </c>
      <c r="X50">
        <f t="shared" si="175"/>
        <v>1.4377632610700556E-2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7.5986612462554035</v>
      </c>
      <c r="AF50">
        <f t="shared" si="181"/>
        <v>1.4492990141785684</v>
      </c>
      <c r="AG50">
        <f t="shared" si="182"/>
        <v>31.698041915893555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30.027284622192383</v>
      </c>
      <c r="AM50" s="1">
        <v>31.698041915893555</v>
      </c>
      <c r="AN50" s="1">
        <v>28.742568969726563</v>
      </c>
      <c r="AO50" s="4">
        <v>299.99884033203125</v>
      </c>
      <c r="AP50" s="1">
        <v>284.95217895507813</v>
      </c>
      <c r="AQ50" s="1">
        <v>27.647283554077148</v>
      </c>
      <c r="AR50" s="1">
        <v>32.551765441894531</v>
      </c>
      <c r="AS50" s="1">
        <v>64.58428955078125</v>
      </c>
      <c r="AT50" s="1">
        <v>76.04119873046875</v>
      </c>
      <c r="AU50" s="1">
        <v>299.77932739257813</v>
      </c>
      <c r="AV50" s="1">
        <v>1700.0447998046875</v>
      </c>
      <c r="AW50" s="1">
        <v>0.46577611565589905</v>
      </c>
      <c r="AX50" s="1">
        <v>99.680549621582031</v>
      </c>
      <c r="AY50" s="1">
        <v>-0.51696604490280151</v>
      </c>
      <c r="AZ50" s="1">
        <v>-0.10013971477746964</v>
      </c>
      <c r="BA50" s="1">
        <v>2.4528739973902702E-2</v>
      </c>
      <c r="BB50" s="1">
        <v>1.4894576743245125E-3</v>
      </c>
      <c r="BC50" s="1">
        <v>1.7616147175431252E-2</v>
      </c>
      <c r="BD50" s="1">
        <v>3.8567392621189356E-3</v>
      </c>
      <c r="BE50" s="1">
        <v>0.66666668653488159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1.4988966369628907</v>
      </c>
      <c r="BM50">
        <f t="shared" si="186"/>
        <v>7.5986612462554037E-3</v>
      </c>
      <c r="BN50">
        <f t="shared" si="187"/>
        <v>304.84804191589353</v>
      </c>
      <c r="BO50">
        <f t="shared" si="188"/>
        <v>303.17728462219236</v>
      </c>
      <c r="BP50">
        <f t="shared" si="189"/>
        <v>272.00716188891602</v>
      </c>
      <c r="BQ50">
        <f t="shared" si="190"/>
        <v>-0.31727550185185327</v>
      </c>
      <c r="BR50">
        <f t="shared" si="191"/>
        <v>4.6940768845794354</v>
      </c>
      <c r="BS50">
        <f t="shared" si="192"/>
        <v>47.091201868364415</v>
      </c>
      <c r="BT50">
        <f t="shared" si="193"/>
        <v>14.539436426469884</v>
      </c>
      <c r="BU50">
        <f t="shared" si="194"/>
        <v>30.862663269042969</v>
      </c>
      <c r="BV50">
        <f t="shared" si="195"/>
        <v>4.4761717309283631</v>
      </c>
      <c r="BW50">
        <f t="shared" si="196"/>
        <v>0.50181252337634341</v>
      </c>
      <c r="BX50">
        <f t="shared" si="197"/>
        <v>3.244777870400867</v>
      </c>
      <c r="BY50">
        <f t="shared" si="198"/>
        <v>1.2313938605274961</v>
      </c>
      <c r="BZ50">
        <f t="shared" si="199"/>
        <v>0.31608727466159803</v>
      </c>
      <c r="CA50">
        <f t="shared" si="200"/>
        <v>21.376279650353148</v>
      </c>
      <c r="CB50">
        <f t="shared" si="201"/>
        <v>0.75257487681393487</v>
      </c>
      <c r="CC50">
        <f t="shared" si="202"/>
        <v>69.581439077265912</v>
      </c>
      <c r="CD50">
        <f t="shared" si="203"/>
        <v>281.98933577299357</v>
      </c>
      <c r="CE50">
        <f t="shared" si="204"/>
        <v>5.0308135710924844E-2</v>
      </c>
      <c r="CF50">
        <f t="shared" si="205"/>
        <v>0</v>
      </c>
      <c r="CG50">
        <f t="shared" si="206"/>
        <v>1487.5978288841729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155</v>
      </c>
      <c r="B51" s="1">
        <v>81</v>
      </c>
      <c r="C51" s="1" t="s">
        <v>134</v>
      </c>
      <c r="D51" s="1">
        <v>22860.000028325245</v>
      </c>
      <c r="E51" s="1">
        <v>0</v>
      </c>
      <c r="F51">
        <f t="shared" si="168"/>
        <v>28.854136272787645</v>
      </c>
      <c r="G51" s="3">
        <f t="shared" si="169"/>
        <v>0.52720116818975593</v>
      </c>
      <c r="H51">
        <f t="shared" si="170"/>
        <v>279.54956061831456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10.068973541259766</v>
      </c>
      <c r="W51">
        <f t="shared" si="174"/>
        <v>0.87503448677062989</v>
      </c>
      <c r="X51">
        <f t="shared" si="175"/>
        <v>2.005598888004648E-2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7.3334102203313289</v>
      </c>
      <c r="AF51">
        <f t="shared" si="181"/>
        <v>1.4070734787798815</v>
      </c>
      <c r="AG51">
        <f t="shared" si="182"/>
        <v>31.570812225341797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29.821165084838867</v>
      </c>
      <c r="AM51" s="1">
        <v>31.570812225341797</v>
      </c>
      <c r="AN51" s="1">
        <v>28.553544998168945</v>
      </c>
      <c r="AO51" s="4">
        <v>400.1624755859375</v>
      </c>
      <c r="AP51" s="1">
        <v>379.05926513671875</v>
      </c>
      <c r="AQ51" s="1">
        <v>27.904457092285156</v>
      </c>
      <c r="AR51" s="1">
        <v>32.636959075927734</v>
      </c>
      <c r="AS51" s="1">
        <v>65.961036682128906</v>
      </c>
      <c r="AT51" s="1">
        <v>77.147804260253906</v>
      </c>
      <c r="AU51" s="1">
        <v>299.80209350585938</v>
      </c>
      <c r="AV51" s="1">
        <v>1701.1212158203125</v>
      </c>
      <c r="AW51" s="1">
        <v>0.36174610257148743</v>
      </c>
      <c r="AX51" s="1">
        <v>99.679367065429688</v>
      </c>
      <c r="AY51" s="1">
        <v>-1.3267713785171509</v>
      </c>
      <c r="AZ51" s="1">
        <v>-0.10222082585096359</v>
      </c>
      <c r="BA51" s="1">
        <v>2.0819447934627533E-2</v>
      </c>
      <c r="BB51" s="1">
        <v>5.2831168286502361E-3</v>
      </c>
      <c r="BC51" s="1">
        <v>2.5870298966765404E-2</v>
      </c>
      <c r="BD51" s="1">
        <v>4.2797182686626911E-3</v>
      </c>
      <c r="BE51" s="1">
        <v>0.66666668653488159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1.4990104675292968</v>
      </c>
      <c r="BM51">
        <f t="shared" si="186"/>
        <v>7.333410220331329E-3</v>
      </c>
      <c r="BN51">
        <f t="shared" si="187"/>
        <v>304.72081222534177</v>
      </c>
      <c r="BO51">
        <f t="shared" si="188"/>
        <v>302.97116508483884</v>
      </c>
      <c r="BP51">
        <f t="shared" si="189"/>
        <v>272.17938844756645</v>
      </c>
      <c r="BQ51">
        <f t="shared" si="190"/>
        <v>-0.27559886539515199</v>
      </c>
      <c r="BR51">
        <f t="shared" si="191"/>
        <v>4.6603049024086891</v>
      </c>
      <c r="BS51">
        <f t="shared" si="192"/>
        <v>46.752954393757918</v>
      </c>
      <c r="BT51">
        <f t="shared" si="193"/>
        <v>14.115995317830183</v>
      </c>
      <c r="BU51">
        <f t="shared" si="194"/>
        <v>30.695988655090332</v>
      </c>
      <c r="BV51">
        <f t="shared" si="195"/>
        <v>4.4337659955801252</v>
      </c>
      <c r="BW51">
        <f t="shared" si="196"/>
        <v>0.49888871881539559</v>
      </c>
      <c r="BX51">
        <f t="shared" si="197"/>
        <v>3.2532314236288076</v>
      </c>
      <c r="BY51">
        <f t="shared" si="198"/>
        <v>1.1805345719513176</v>
      </c>
      <c r="BZ51">
        <f t="shared" si="199"/>
        <v>0.31423126790614325</v>
      </c>
      <c r="CA51">
        <f t="shared" si="200"/>
        <v>27.865323265852563</v>
      </c>
      <c r="CB51">
        <f t="shared" si="201"/>
        <v>0.73748246337544832</v>
      </c>
      <c r="CC51">
        <f t="shared" si="202"/>
        <v>70.24769922887036</v>
      </c>
      <c r="CD51">
        <f t="shared" si="203"/>
        <v>374.86612629909439</v>
      </c>
      <c r="CE51">
        <f t="shared" si="204"/>
        <v>5.4070948111817209E-2</v>
      </c>
      <c r="CF51">
        <f t="shared" si="205"/>
        <v>0</v>
      </c>
      <c r="CG51">
        <f t="shared" si="206"/>
        <v>1488.539730019957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155</v>
      </c>
      <c r="B52" s="1">
        <v>82</v>
      </c>
      <c r="C52" s="1" t="s">
        <v>135</v>
      </c>
      <c r="D52" s="1">
        <v>23076.000028325245</v>
      </c>
      <c r="E52" s="1">
        <v>0</v>
      </c>
      <c r="F52">
        <f t="shared" si="168"/>
        <v>41.151179520488057</v>
      </c>
      <c r="G52" s="3">
        <f t="shared" si="169"/>
        <v>0.53575727085347769</v>
      </c>
      <c r="H52">
        <f t="shared" si="170"/>
        <v>526.74510454212805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10.068973541259766</v>
      </c>
      <c r="W52">
        <f t="shared" si="174"/>
        <v>0.87503448677062989</v>
      </c>
      <c r="X52">
        <f t="shared" si="175"/>
        <v>2.8306429748585653E-2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7.1982657062654427</v>
      </c>
      <c r="AF52">
        <f t="shared" si="181"/>
        <v>1.3607424773222232</v>
      </c>
      <c r="AG52">
        <f t="shared" si="182"/>
        <v>31.341690063476563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29.607938766479492</v>
      </c>
      <c r="AM52" s="1">
        <v>31.341690063476563</v>
      </c>
      <c r="AN52" s="1">
        <v>28.347873687744141</v>
      </c>
      <c r="AO52" s="4">
        <v>699.86639404296875</v>
      </c>
      <c r="AP52" s="1">
        <v>669.19830322265625</v>
      </c>
      <c r="AQ52" s="1">
        <v>27.851932525634766</v>
      </c>
      <c r="AR52" s="1">
        <v>32.498245239257813</v>
      </c>
      <c r="AS52" s="1">
        <v>66.647285461425781</v>
      </c>
      <c r="AT52" s="1">
        <v>77.765510559082031</v>
      </c>
      <c r="AU52" s="1">
        <v>299.77899169921875</v>
      </c>
      <c r="AV52" s="1">
        <v>1701.7645263671875</v>
      </c>
      <c r="AW52" s="1">
        <v>0.51306051015853882</v>
      </c>
      <c r="AX52" s="1">
        <v>99.675453186035156</v>
      </c>
      <c r="AY52" s="1">
        <v>-4.5408000946044922</v>
      </c>
      <c r="AZ52" s="1">
        <v>-0.10507288575172424</v>
      </c>
      <c r="BA52" s="1">
        <v>7.3780663311481476E-2</v>
      </c>
      <c r="BB52" s="1">
        <v>6.4114690758287907E-3</v>
      </c>
      <c r="BC52" s="1">
        <v>3.4524295479059219E-2</v>
      </c>
      <c r="BD52" s="1">
        <v>5.9662284329533577E-3</v>
      </c>
      <c r="BE52" s="1">
        <v>0.66666668653488159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1.4988949584960936</v>
      </c>
      <c r="BM52">
        <f t="shared" si="186"/>
        <v>7.1982657062654425E-3</v>
      </c>
      <c r="BN52">
        <f t="shared" si="187"/>
        <v>304.49169006347654</v>
      </c>
      <c r="BO52">
        <f t="shared" si="188"/>
        <v>302.75793876647947</v>
      </c>
      <c r="BP52">
        <f t="shared" si="189"/>
        <v>272.28231813276579</v>
      </c>
      <c r="BQ52">
        <f t="shared" si="190"/>
        <v>-0.25163229950164961</v>
      </c>
      <c r="BR52">
        <f t="shared" si="191"/>
        <v>4.6000197992961551</v>
      </c>
      <c r="BS52">
        <f t="shared" si="192"/>
        <v>46.149976270593292</v>
      </c>
      <c r="BT52">
        <f t="shared" si="193"/>
        <v>13.65173103133548</v>
      </c>
      <c r="BU52">
        <f t="shared" si="194"/>
        <v>30.474814414978027</v>
      </c>
      <c r="BV52">
        <f t="shared" si="195"/>
        <v>4.3780349395362546</v>
      </c>
      <c r="BW52">
        <f t="shared" si="196"/>
        <v>0.50654384359874094</v>
      </c>
      <c r="BX52">
        <f t="shared" si="197"/>
        <v>3.2392773219739319</v>
      </c>
      <c r="BY52">
        <f t="shared" si="198"/>
        <v>1.1387576175623226</v>
      </c>
      <c r="BZ52">
        <f t="shared" si="199"/>
        <v>0.31909103586927795</v>
      </c>
      <c r="CA52">
        <f t="shared" si="200"/>
        <v>52.50355700876208</v>
      </c>
      <c r="CB52">
        <f t="shared" si="201"/>
        <v>0.78712857161394945</v>
      </c>
      <c r="CC52">
        <f t="shared" si="202"/>
        <v>70.886909002922351</v>
      </c>
      <c r="CD52">
        <f t="shared" si="203"/>
        <v>663.21813429886333</v>
      </c>
      <c r="CE52">
        <f t="shared" si="204"/>
        <v>4.3983717681598353E-2</v>
      </c>
      <c r="CF52">
        <f t="shared" si="205"/>
        <v>0</v>
      </c>
      <c r="CG52">
        <f t="shared" si="206"/>
        <v>1489.1026489341759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155</v>
      </c>
      <c r="B53" s="1">
        <v>83</v>
      </c>
      <c r="C53" s="1" t="s">
        <v>136</v>
      </c>
      <c r="D53" s="1">
        <v>23249.000028325245</v>
      </c>
      <c r="E53" s="1">
        <v>0</v>
      </c>
      <c r="F53">
        <f t="shared" si="168"/>
        <v>42.784243873491867</v>
      </c>
      <c r="G53" s="3">
        <f t="shared" si="169"/>
        <v>0.52332141965726531</v>
      </c>
      <c r="H53">
        <f t="shared" si="170"/>
        <v>809.77164239914816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10.068973541259766</v>
      </c>
      <c r="W53">
        <f t="shared" si="174"/>
        <v>0.87503448677062989</v>
      </c>
      <c r="X53">
        <f t="shared" si="175"/>
        <v>2.9406715733646144E-2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7.0167883121140378</v>
      </c>
      <c r="AF53">
        <f t="shared" si="181"/>
        <v>1.3559059239400053</v>
      </c>
      <c r="AG53">
        <f t="shared" si="182"/>
        <v>31.40589714050293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29.552490234375</v>
      </c>
      <c r="AM53" s="1">
        <v>31.40589714050293</v>
      </c>
      <c r="AN53" s="1">
        <v>28.284904479980469</v>
      </c>
      <c r="AO53" s="4">
        <v>999.93548583984375</v>
      </c>
      <c r="AP53" s="1">
        <v>966.865966796875</v>
      </c>
      <c r="AQ53" s="1">
        <v>28.188873291015625</v>
      </c>
      <c r="AR53" s="1">
        <v>32.716949462890625</v>
      </c>
      <c r="AS53" s="1">
        <v>67.666542053222656</v>
      </c>
      <c r="AT53" s="1">
        <v>78.536048889160156</v>
      </c>
      <c r="AU53" s="1">
        <v>299.78384399414063</v>
      </c>
      <c r="AV53" s="1">
        <v>1701.5556640625</v>
      </c>
      <c r="AW53" s="1">
        <v>0.50478821992874146</v>
      </c>
      <c r="AX53" s="1">
        <v>99.671234130859375</v>
      </c>
      <c r="AY53" s="1">
        <v>-8.3689002990722656</v>
      </c>
      <c r="AZ53" s="1">
        <v>-0.10117369145154953</v>
      </c>
      <c r="BA53" s="1">
        <v>4.2705226689577103E-2</v>
      </c>
      <c r="BB53" s="1">
        <v>2.416989067569375E-3</v>
      </c>
      <c r="BC53" s="1">
        <v>3.0658718198537827E-2</v>
      </c>
      <c r="BD53" s="1">
        <v>5.4254988208413124E-3</v>
      </c>
      <c r="BE53" s="1">
        <v>0.66666668653488159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1.4989192199707029</v>
      </c>
      <c r="BM53">
        <f t="shared" si="186"/>
        <v>7.0167883121140381E-3</v>
      </c>
      <c r="BN53">
        <f t="shared" si="187"/>
        <v>304.55589714050291</v>
      </c>
      <c r="BO53">
        <f t="shared" si="188"/>
        <v>302.70249023437498</v>
      </c>
      <c r="BP53">
        <f t="shared" si="189"/>
        <v>272.24890016476274</v>
      </c>
      <c r="BQ53">
        <f t="shared" si="190"/>
        <v>-0.22677415719756219</v>
      </c>
      <c r="BR53">
        <f t="shared" si="191"/>
        <v>4.6168446539032706</v>
      </c>
      <c r="BS53">
        <f t="shared" si="192"/>
        <v>46.320733300460269</v>
      </c>
      <c r="BT53">
        <f t="shared" si="193"/>
        <v>13.603783837569644</v>
      </c>
      <c r="BU53">
        <f t="shared" si="194"/>
        <v>30.479193687438965</v>
      </c>
      <c r="BV53">
        <f t="shared" si="195"/>
        <v>4.3791324689597069</v>
      </c>
      <c r="BW53">
        <f t="shared" si="196"/>
        <v>0.49541311801693838</v>
      </c>
      <c r="BX53">
        <f t="shared" si="197"/>
        <v>3.2609387299632653</v>
      </c>
      <c r="BY53">
        <f t="shared" si="198"/>
        <v>1.1181937389964416</v>
      </c>
      <c r="BZ53">
        <f t="shared" si="199"/>
        <v>0.31202520566513603</v>
      </c>
      <c r="CA53">
        <f t="shared" si="200"/>
        <v>80.710938962096023</v>
      </c>
      <c r="CB53">
        <f t="shared" si="201"/>
        <v>0.83752212841024509</v>
      </c>
      <c r="CC53">
        <f t="shared" si="202"/>
        <v>71.053608098745613</v>
      </c>
      <c r="CD53">
        <f t="shared" si="203"/>
        <v>960.64847780575508</v>
      </c>
      <c r="CE53">
        <f t="shared" si="204"/>
        <v>3.164502903217984E-2</v>
      </c>
      <c r="CF53">
        <f t="shared" si="205"/>
        <v>0</v>
      </c>
      <c r="CG53">
        <f t="shared" si="206"/>
        <v>1488.919887214588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155</v>
      </c>
      <c r="B54" s="1">
        <v>84</v>
      </c>
      <c r="C54" s="1" t="s">
        <v>137</v>
      </c>
      <c r="D54" s="1">
        <v>23408.000028325245</v>
      </c>
      <c r="E54" s="1">
        <v>0</v>
      </c>
      <c r="F54">
        <f t="shared" si="168"/>
        <v>41.66178102653268</v>
      </c>
      <c r="G54" s="3">
        <f t="shared" si="169"/>
        <v>0.49403045958160602</v>
      </c>
      <c r="H54">
        <f t="shared" si="170"/>
        <v>1098.5973878343391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10.068973541259766</v>
      </c>
      <c r="W54">
        <f t="shared" si="174"/>
        <v>0.87503448677062989</v>
      </c>
      <c r="X54">
        <f t="shared" si="175"/>
        <v>2.8652030657397253E-2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6.7574846729495359</v>
      </c>
      <c r="AF54">
        <f t="shared" si="181"/>
        <v>1.3787790531891986</v>
      </c>
      <c r="AG54">
        <f t="shared" si="182"/>
        <v>31.531604766845703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29.502159118652344</v>
      </c>
      <c r="AM54" s="1">
        <v>31.531604766845703</v>
      </c>
      <c r="AN54" s="1">
        <v>28.239561080932617</v>
      </c>
      <c r="AO54" s="4">
        <v>1300.2376708984375</v>
      </c>
      <c r="AP54" s="1">
        <v>1266.7315673828125</v>
      </c>
      <c r="AQ54" s="1">
        <v>28.459112167358398</v>
      </c>
      <c r="AR54" s="1">
        <v>32.819499969482422</v>
      </c>
      <c r="AS54" s="1">
        <v>68.513740539550781</v>
      </c>
      <c r="AT54" s="1">
        <v>79.011131286621094</v>
      </c>
      <c r="AU54" s="1">
        <v>299.77642822265625</v>
      </c>
      <c r="AV54" s="1">
        <v>1701.6036376953125</v>
      </c>
      <c r="AW54" s="1">
        <v>0.45277252793312073</v>
      </c>
      <c r="AX54" s="1">
        <v>99.671272277832031</v>
      </c>
      <c r="AY54" s="1">
        <v>-12.784128189086914</v>
      </c>
      <c r="AZ54" s="1">
        <v>-0.10340967774391174</v>
      </c>
      <c r="BA54" s="1">
        <v>4.1497357189655304E-2</v>
      </c>
      <c r="BB54" s="1">
        <v>1.2428226182237267E-3</v>
      </c>
      <c r="BC54" s="1">
        <v>2.5446174666285515E-2</v>
      </c>
      <c r="BD54" s="1">
        <v>3.3402303233742714E-3</v>
      </c>
      <c r="BE54" s="1">
        <v>0.3333333432674408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1.4988821411132811</v>
      </c>
      <c r="BM54">
        <f t="shared" si="186"/>
        <v>6.7574846729495357E-3</v>
      </c>
      <c r="BN54">
        <f t="shared" si="187"/>
        <v>304.68160476684568</v>
      </c>
      <c r="BO54">
        <f t="shared" si="188"/>
        <v>302.65215911865232</v>
      </c>
      <c r="BP54">
        <f t="shared" si="189"/>
        <v>272.25657594584118</v>
      </c>
      <c r="BQ54">
        <f t="shared" si="190"/>
        <v>-0.19130681717427339</v>
      </c>
      <c r="BR54">
        <f t="shared" si="191"/>
        <v>4.6499403706697811</v>
      </c>
      <c r="BS54">
        <f t="shared" si="192"/>
        <v>46.652764276030801</v>
      </c>
      <c r="BT54">
        <f t="shared" si="193"/>
        <v>13.833264306548379</v>
      </c>
      <c r="BU54">
        <f t="shared" si="194"/>
        <v>30.516881942749023</v>
      </c>
      <c r="BV54">
        <f t="shared" si="195"/>
        <v>4.3885877796790647</v>
      </c>
      <c r="BW54">
        <f t="shared" si="196"/>
        <v>0.46908439146181624</v>
      </c>
      <c r="BX54">
        <f t="shared" si="197"/>
        <v>3.2711613174805825</v>
      </c>
      <c r="BY54">
        <f t="shared" si="198"/>
        <v>1.1174264621984822</v>
      </c>
      <c r="BZ54">
        <f t="shared" si="199"/>
        <v>0.2953213810574386</v>
      </c>
      <c r="CA54">
        <f t="shared" si="200"/>
        <v>109.49859936655145</v>
      </c>
      <c r="CB54">
        <f t="shared" si="201"/>
        <v>0.86726929060759528</v>
      </c>
      <c r="CC54">
        <f t="shared" si="202"/>
        <v>70.680675424815306</v>
      </c>
      <c r="CD54">
        <f t="shared" si="203"/>
        <v>1260.6771968615326</v>
      </c>
      <c r="CE54">
        <f t="shared" si="204"/>
        <v>2.3357944679945824E-2</v>
      </c>
      <c r="CF54">
        <f t="shared" si="205"/>
        <v>0</v>
      </c>
      <c r="CG54">
        <f t="shared" si="206"/>
        <v>1488.9618657977546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155</v>
      </c>
      <c r="B55" s="1">
        <v>85</v>
      </c>
      <c r="C55" s="1" t="s">
        <v>138</v>
      </c>
      <c r="D55" s="1">
        <v>23577.000028325245</v>
      </c>
      <c r="E55" s="1">
        <v>0</v>
      </c>
      <c r="F55">
        <f t="shared" si="168"/>
        <v>44.090749727366926</v>
      </c>
      <c r="G55" s="3">
        <f t="shared" si="169"/>
        <v>0.46658508928352543</v>
      </c>
      <c r="H55">
        <f t="shared" si="170"/>
        <v>1469.1072944413161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10.068973541259766</v>
      </c>
      <c r="W55">
        <f t="shared" si="174"/>
        <v>0.87503448677062989</v>
      </c>
      <c r="X55">
        <f t="shared" si="175"/>
        <v>3.0304681139989905E-2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6.5269248744006605</v>
      </c>
      <c r="AF55">
        <f t="shared" si="181"/>
        <v>1.4053933922882691</v>
      </c>
      <c r="AG55">
        <f t="shared" si="182"/>
        <v>31.779180526733398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29.674955368041992</v>
      </c>
      <c r="AM55" s="1">
        <v>31.779180526733398</v>
      </c>
      <c r="AN55" s="1">
        <v>28.370342254638672</v>
      </c>
      <c r="AO55" s="4">
        <v>1700.0250244140625</v>
      </c>
      <c r="AP55" s="1">
        <v>1663.3673095703125</v>
      </c>
      <c r="AQ55" s="1">
        <v>29.001630783081055</v>
      </c>
      <c r="AR55" s="1">
        <v>33.211399078369141</v>
      </c>
      <c r="AS55" s="1">
        <v>69.130470275878906</v>
      </c>
      <c r="AT55" s="1">
        <v>79.165191650390625</v>
      </c>
      <c r="AU55" s="1">
        <v>299.78640747070313</v>
      </c>
      <c r="AV55" s="1">
        <v>1700.40576171875</v>
      </c>
      <c r="AW55" s="1">
        <v>0.3995739221572876</v>
      </c>
      <c r="AX55" s="1">
        <v>99.674575805664063</v>
      </c>
      <c r="AY55" s="1">
        <v>-19.145559310913086</v>
      </c>
      <c r="AZ55" s="1">
        <v>-9.9606230854988098E-2</v>
      </c>
      <c r="BA55" s="1">
        <v>4.5062560588121414E-2</v>
      </c>
      <c r="BB55" s="1">
        <v>1.5580763109028339E-2</v>
      </c>
      <c r="BC55" s="1">
        <v>4.5139987021684647E-2</v>
      </c>
      <c r="BD55" s="1">
        <v>1.5733728185296059E-2</v>
      </c>
      <c r="BE55" s="1">
        <v>0.3333333432674408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1.4989320373535153</v>
      </c>
      <c r="BM55">
        <f t="shared" si="186"/>
        <v>6.5269248744006603E-3</v>
      </c>
      <c r="BN55">
        <f t="shared" si="187"/>
        <v>304.92918052673338</v>
      </c>
      <c r="BO55">
        <f t="shared" si="188"/>
        <v>302.82495536804197</v>
      </c>
      <c r="BP55">
        <f t="shared" si="189"/>
        <v>272.06491579387512</v>
      </c>
      <c r="BQ55">
        <f t="shared" si="190"/>
        <v>-0.15693706081882525</v>
      </c>
      <c r="BR55">
        <f t="shared" si="191"/>
        <v>4.7157255073373356</v>
      </c>
      <c r="BS55">
        <f t="shared" si="192"/>
        <v>47.31121722084481</v>
      </c>
      <c r="BT55">
        <f t="shared" si="193"/>
        <v>14.099818142475669</v>
      </c>
      <c r="BU55">
        <f t="shared" si="194"/>
        <v>30.727067947387695</v>
      </c>
      <c r="BV55">
        <f t="shared" si="195"/>
        <v>4.4416466085370256</v>
      </c>
      <c r="BW55">
        <f t="shared" si="196"/>
        <v>0.44427114431301534</v>
      </c>
      <c r="BX55">
        <f t="shared" si="197"/>
        <v>3.3103321150490665</v>
      </c>
      <c r="BY55">
        <f t="shared" si="198"/>
        <v>1.1313144934879591</v>
      </c>
      <c r="BZ55">
        <f t="shared" si="199"/>
        <v>0.27959157162103837</v>
      </c>
      <c r="CA55">
        <f t="shared" si="200"/>
        <v>146.43264638644501</v>
      </c>
      <c r="CB55">
        <f t="shared" si="201"/>
        <v>0.88321279731102897</v>
      </c>
      <c r="CC55">
        <f t="shared" si="202"/>
        <v>70.432565978759669</v>
      </c>
      <c r="CD55">
        <f t="shared" si="203"/>
        <v>1656.9599566239635</v>
      </c>
      <c r="CE55">
        <f t="shared" si="204"/>
        <v>1.8741699983824699E-2</v>
      </c>
      <c r="CF55">
        <f t="shared" si="205"/>
        <v>0</v>
      </c>
      <c r="CG55">
        <f t="shared" si="206"/>
        <v>1487.9136830073885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155</v>
      </c>
      <c r="B56" s="1">
        <v>86</v>
      </c>
      <c r="C56" s="1" t="s">
        <v>139</v>
      </c>
      <c r="D56" s="1">
        <v>23723.000028325245</v>
      </c>
      <c r="E56" s="1">
        <v>0</v>
      </c>
      <c r="F56">
        <f t="shared" si="168"/>
        <v>43.380834798782075</v>
      </c>
      <c r="G56" s="3">
        <f t="shared" si="169"/>
        <v>0.44222805079498118</v>
      </c>
      <c r="H56">
        <f t="shared" si="170"/>
        <v>1754.4825352706171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10.068973541259766</v>
      </c>
      <c r="W56">
        <f t="shared" si="174"/>
        <v>0.87503448677062989</v>
      </c>
      <c r="X56">
        <f t="shared" si="175"/>
        <v>2.9852310359806587E-2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6.406492534491381</v>
      </c>
      <c r="AF56">
        <f t="shared" si="181"/>
        <v>1.4506872917643365</v>
      </c>
      <c r="AG56">
        <f t="shared" si="182"/>
        <v>32.136764526367188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29.918708801269531</v>
      </c>
      <c r="AM56" s="1">
        <v>32.136764526367188</v>
      </c>
      <c r="AN56" s="1">
        <v>28.589687347412109</v>
      </c>
      <c r="AO56" s="4">
        <v>1999.998779296875</v>
      </c>
      <c r="AP56" s="1">
        <v>1962.669677734375</v>
      </c>
      <c r="AQ56" s="1">
        <v>29.594730377197266</v>
      </c>
      <c r="AR56" s="1">
        <v>33.724563598632813</v>
      </c>
      <c r="AS56" s="1">
        <v>69.562019348144531</v>
      </c>
      <c r="AT56" s="1">
        <v>79.269134521484375</v>
      </c>
      <c r="AU56" s="1">
        <v>299.79110717773438</v>
      </c>
      <c r="AV56" s="1">
        <v>1698.9959716796875</v>
      </c>
      <c r="AW56" s="1">
        <v>0.30736353993415833</v>
      </c>
      <c r="AX56" s="1">
        <v>99.674659729003906</v>
      </c>
      <c r="AY56" s="1">
        <v>-24.270193099975586</v>
      </c>
      <c r="AZ56" s="1">
        <v>-9.6188455820083618E-2</v>
      </c>
      <c r="BA56" s="1">
        <v>2.8844166547060013E-2</v>
      </c>
      <c r="BB56" s="1">
        <v>1.3696576468646526E-2</v>
      </c>
      <c r="BC56" s="1">
        <v>4.8557106405496597E-2</v>
      </c>
      <c r="BD56" s="1">
        <v>1.5679938718676567E-2</v>
      </c>
      <c r="BE56" s="1">
        <v>0.3333333432674408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1.4989555358886717</v>
      </c>
      <c r="BM56">
        <f t="shared" si="186"/>
        <v>6.4064925344913806E-3</v>
      </c>
      <c r="BN56">
        <f t="shared" si="187"/>
        <v>305.28676452636716</v>
      </c>
      <c r="BO56">
        <f t="shared" si="188"/>
        <v>303.06870880126951</v>
      </c>
      <c r="BP56">
        <f t="shared" si="189"/>
        <v>271.83934939266692</v>
      </c>
      <c r="BQ56">
        <f t="shared" si="190"/>
        <v>-0.14309447069703901</v>
      </c>
      <c r="BR56">
        <f t="shared" si="191"/>
        <v>4.8121716929672136</v>
      </c>
      <c r="BS56">
        <f t="shared" si="192"/>
        <v>48.278787267000226</v>
      </c>
      <c r="BT56">
        <f t="shared" si="193"/>
        <v>14.554223668367413</v>
      </c>
      <c r="BU56">
        <f t="shared" si="194"/>
        <v>31.027736663818359</v>
      </c>
      <c r="BV56">
        <f t="shared" si="195"/>
        <v>4.518517866726639</v>
      </c>
      <c r="BW56">
        <f t="shared" si="196"/>
        <v>0.42213282871848096</v>
      </c>
      <c r="BX56">
        <f t="shared" si="197"/>
        <v>3.3614844012028771</v>
      </c>
      <c r="BY56">
        <f t="shared" si="198"/>
        <v>1.157033465523762</v>
      </c>
      <c r="BZ56">
        <f t="shared" si="199"/>
        <v>0.26556773917725984</v>
      </c>
      <c r="CA56">
        <f t="shared" si="200"/>
        <v>174.87744970357883</v>
      </c>
      <c r="CB56">
        <f t="shared" si="201"/>
        <v>0.89392655074587968</v>
      </c>
      <c r="CC56">
        <f t="shared" si="202"/>
        <v>69.993338067662989</v>
      </c>
      <c r="CD56">
        <f t="shared" si="203"/>
        <v>1956.3654909972072</v>
      </c>
      <c r="CE56">
        <f t="shared" si="204"/>
        <v>1.5520461026844637E-2</v>
      </c>
      <c r="CF56">
        <f t="shared" si="205"/>
        <v>0</v>
      </c>
      <c r="CG56">
        <f t="shared" si="206"/>
        <v>1486.6800681041029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157</v>
      </c>
      <c r="B57" s="1">
        <v>87</v>
      </c>
      <c r="C57" s="1" t="s">
        <v>140</v>
      </c>
      <c r="D57" s="1">
        <v>24886.000028325245</v>
      </c>
      <c r="E57" s="1">
        <v>0</v>
      </c>
      <c r="F57">
        <f t="shared" ref="F57:F67" si="210">(AO57-AP57*(1000-AQ57)/(1000-AR57))*BL57</f>
        <v>13.810231374656833</v>
      </c>
      <c r="G57" s="3">
        <f t="shared" ref="G57:G67" si="211">IF(BW57&lt;&gt;0,1/(1/BW57-1/AK57),0)</f>
        <v>0.35794052895765593</v>
      </c>
      <c r="H57">
        <f t="shared" ref="H57:H67" si="212">((BZ57-BM57/2)*AP57-F57)/(BZ57+BM57/2)</f>
        <v>311.5411569485222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ref="P57:P67" si="213">CF57/L57</f>
        <v>#DIV/0!</v>
      </c>
      <c r="Q57" t="e">
        <f t="shared" ref="Q57:Q67" si="214">CH57/N57</f>
        <v>#DIV/0!</v>
      </c>
      <c r="R57" t="e">
        <f t="shared" ref="R57:R67" si="215">(N57-O57)/N57</f>
        <v>#DIV/0!</v>
      </c>
      <c r="S57" s="1">
        <v>-1</v>
      </c>
      <c r="T57" s="1">
        <v>0.87</v>
      </c>
      <c r="U57" s="1">
        <v>0.92</v>
      </c>
      <c r="V57" s="1">
        <v>9.8948583602905273</v>
      </c>
      <c r="W57">
        <f t="shared" ref="W57:W67" si="216">(V57*U57+(100-V57)*T57)/100</f>
        <v>0.87494742918014523</v>
      </c>
      <c r="X57">
        <f t="shared" ref="X57:X67" si="217">(F57-S57)/CG57</f>
        <v>9.9650353942172878E-3</v>
      </c>
      <c r="Y57" t="e">
        <f t="shared" ref="Y57:Y67" si="218">(N57-O57)/(N57-M57)</f>
        <v>#DIV/0!</v>
      </c>
      <c r="Z57" t="e">
        <f t="shared" ref="Z57:Z67" si="219">(L57-N57)/(L57-M57)</f>
        <v>#DIV/0!</v>
      </c>
      <c r="AA57" t="e">
        <f t="shared" ref="AA57:AA67" si="220">(L57-N57)/N57</f>
        <v>#DIV/0!</v>
      </c>
      <c r="AB57" s="1">
        <v>0</v>
      </c>
      <c r="AC57" s="1">
        <v>0.5</v>
      </c>
      <c r="AD57" t="e">
        <f t="shared" ref="AD57:AD67" si="221">R57*AC57*W57*AB57</f>
        <v>#DIV/0!</v>
      </c>
      <c r="AE57">
        <f t="shared" ref="AE57:AE67" si="222">BM57*1000</f>
        <v>8.1873280476234651</v>
      </c>
      <c r="AF57">
        <f t="shared" ref="AF57:AF67" si="223">(BR57-BX57)</f>
        <v>2.2797499209749379</v>
      </c>
      <c r="AG57">
        <f t="shared" ref="AG57:AG67" si="224">(AM57+BQ57*E57)</f>
        <v>32.234237670898438</v>
      </c>
      <c r="AH57" s="1">
        <v>2</v>
      </c>
      <c r="AI57">
        <f t="shared" ref="AI57:AI67" si="225">(AH57*BF57+BG57)</f>
        <v>4.644859790802002</v>
      </c>
      <c r="AJ57" s="1">
        <v>1</v>
      </c>
      <c r="AK57">
        <f t="shared" ref="AK57:AK67" si="226">AI57*(AJ57+1)*(AJ57+1)/(AJ57*AJ57+1)</f>
        <v>9.2897195816040039</v>
      </c>
      <c r="AL57" s="1">
        <v>30.26800537109375</v>
      </c>
      <c r="AM57" s="1">
        <v>32.234237670898438</v>
      </c>
      <c r="AN57" s="1">
        <v>28.963962554931641</v>
      </c>
      <c r="AO57" s="4">
        <v>399.87911987304688</v>
      </c>
      <c r="AP57" s="1">
        <v>388.5430908203125</v>
      </c>
      <c r="AQ57" s="1">
        <v>20.352987289428711</v>
      </c>
      <c r="AR57" s="1">
        <v>25.67503547668457</v>
      </c>
      <c r="AS57" s="1">
        <v>46.88720703125</v>
      </c>
      <c r="AT57" s="1">
        <v>59.147617340087891</v>
      </c>
      <c r="AU57" s="1">
        <v>299.7762451171875</v>
      </c>
      <c r="AV57" s="1">
        <v>1698.6387939453125</v>
      </c>
      <c r="AW57" s="1">
        <v>0.20096880197525024</v>
      </c>
      <c r="AX57" s="1">
        <v>99.669105529785156</v>
      </c>
      <c r="AY57" s="1">
        <v>-1.3221126794815063</v>
      </c>
      <c r="AZ57" s="1">
        <v>1.083335280418396E-2</v>
      </c>
      <c r="BA57" s="1">
        <v>2.3032607510685921E-2</v>
      </c>
      <c r="BB57" s="1">
        <v>1.9182529300451279E-2</v>
      </c>
      <c r="BC57" s="1">
        <v>2.4570509791374207E-2</v>
      </c>
      <c r="BD57" s="1">
        <v>1.8088271841406822E-2</v>
      </c>
      <c r="BE57" s="1">
        <v>0.66666668653488159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ref="BL57:BL67" si="227">AU57*0.000001/(AH57*0.0001)</f>
        <v>1.4988812255859374</v>
      </c>
      <c r="BM57">
        <f t="shared" ref="BM57:BM67" si="228">(AR57-AQ57)/(1000-AR57)*BL57</f>
        <v>8.1873280476234649E-3</v>
      </c>
      <c r="BN57">
        <f t="shared" ref="BN57:BN67" si="229">(AM57+273.15)</f>
        <v>305.38423767089841</v>
      </c>
      <c r="BO57">
        <f t="shared" ref="BO57:BO67" si="230">(AL57+273.15)</f>
        <v>303.41800537109373</v>
      </c>
      <c r="BP57">
        <f t="shared" ref="BP57:BP67" si="231">(AV57*BH57+AW57*BI57)*BJ57</f>
        <v>271.78220095644429</v>
      </c>
      <c r="BQ57">
        <f t="shared" ref="BQ57:BQ67" si="232">((BP57+0.00000010773*(BO57^4-BN57^4))-BM57*44100)/(AI57*0.92*2*29.3+0.00000043092*BN57^3)</f>
        <v>-0.43084736867152773</v>
      </c>
      <c r="BR57">
        <f t="shared" ref="BR57:BR67" si="233">0.61365*EXP(17.502*AG57/(240.97+AG57))</f>
        <v>4.8387577413815901</v>
      </c>
      <c r="BS57">
        <f t="shared" ref="BS57:BS67" si="234">BR57*1000/AX57</f>
        <v>48.548220791803672</v>
      </c>
      <c r="BT57">
        <f t="shared" ref="BT57:BT67" si="235">(BS57-AR57)</f>
        <v>22.873185315119102</v>
      </c>
      <c r="BU57">
        <f t="shared" ref="BU57:BU67" si="236">IF(E57,AM57,(AL57+AM57)/2)</f>
        <v>31.251121520996094</v>
      </c>
      <c r="BV57">
        <f t="shared" ref="BV57:BV67" si="237">0.61365*EXP(17.502*BU57/(240.97+BU57))</f>
        <v>4.5763779630352888</v>
      </c>
      <c r="BW57">
        <f t="shared" ref="BW57:BW67" si="238">IF(BT57&lt;&gt;0,(1000-(BS57+AR57)/2)/BT57*BM57,0)</f>
        <v>0.34466047754599527</v>
      </c>
      <c r="BX57">
        <f t="shared" ref="BX57:BX67" si="239">AR57*AX57/1000</f>
        <v>2.5590078204066522</v>
      </c>
      <c r="BY57">
        <f t="shared" ref="BY57:BY67" si="240">(BV57-BX57)</f>
        <v>2.0173701426286366</v>
      </c>
      <c r="BZ57">
        <f t="shared" ref="BZ57:BZ67" si="241">1/(1.6/G57+1.37/AK57)</f>
        <v>0.21656782154525497</v>
      </c>
      <c r="CA57">
        <f t="shared" ref="CA57:CA67" si="242">H57*AX57*0.001</f>
        <v>31.051028448773621</v>
      </c>
      <c r="CB57">
        <f t="shared" ref="CB57:CB67" si="243">H57/AP57</f>
        <v>0.80181880545290407</v>
      </c>
      <c r="CC57">
        <f t="shared" ref="CC57:CC67" si="244">(1-BM57*AX57/BR57/G57)*100</f>
        <v>52.885129908922693</v>
      </c>
      <c r="CD57">
        <f t="shared" ref="CD57:CD67" si="245">(AP57-F57/(AK57/1.35))</f>
        <v>386.53616131162141</v>
      </c>
      <c r="CE57">
        <f t="shared" ref="CE57:CE67" si="246">F57*CC57/100/CD57</f>
        <v>1.8894891433771998E-2</v>
      </c>
      <c r="CF57">
        <f t="shared" ref="CF57:CF67" si="247">(L57-K57)</f>
        <v>0</v>
      </c>
      <c r="CG57">
        <f t="shared" ref="CG57:CG67" si="248">AV57*W57</f>
        <v>1486.2196458681135</v>
      </c>
      <c r="CH57">
        <f t="shared" ref="CH57:CH67" si="249">(N57-M57)</f>
        <v>0</v>
      </c>
      <c r="CI57" t="e">
        <f t="shared" ref="CI57:CI67" si="250">(N57-O57)/(N57-K57)</f>
        <v>#DIV/0!</v>
      </c>
      <c r="CJ57" t="e">
        <f t="shared" ref="CJ57:CJ67" si="251">(L57-N57)/(L57-K57)</f>
        <v>#DIV/0!</v>
      </c>
    </row>
    <row r="58" spans="1:88" x14ac:dyDescent="0.35">
      <c r="A58" t="s">
        <v>157</v>
      </c>
      <c r="B58" s="1">
        <v>88</v>
      </c>
      <c r="C58" s="1" t="s">
        <v>141</v>
      </c>
      <c r="D58" s="1">
        <v>25055.000028325245</v>
      </c>
      <c r="E58" s="1">
        <v>0</v>
      </c>
      <c r="F58">
        <f t="shared" si="210"/>
        <v>5.2573317563438033</v>
      </c>
      <c r="G58" s="3">
        <f t="shared" si="211"/>
        <v>0.34907778075966467</v>
      </c>
      <c r="H58">
        <f t="shared" si="212"/>
        <v>163.31240156461135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si="213"/>
        <v>#DIV/0!</v>
      </c>
      <c r="Q58" t="e">
        <f t="shared" si="214"/>
        <v>#DIV/0!</v>
      </c>
      <c r="R58" t="e">
        <f t="shared" si="215"/>
        <v>#DIV/0!</v>
      </c>
      <c r="S58" s="1">
        <v>-1</v>
      </c>
      <c r="T58" s="1">
        <v>0.87</v>
      </c>
      <c r="U58" s="1">
        <v>0.92</v>
      </c>
      <c r="V58" s="1">
        <v>9.8948583602905273</v>
      </c>
      <c r="W58">
        <f t="shared" si="216"/>
        <v>0.87494742918014523</v>
      </c>
      <c r="X58">
        <f t="shared" si="217"/>
        <v>4.2112888101904214E-3</v>
      </c>
      <c r="Y58" t="e">
        <f t="shared" si="218"/>
        <v>#DIV/0!</v>
      </c>
      <c r="Z58" t="e">
        <f t="shared" si="219"/>
        <v>#DIV/0!</v>
      </c>
      <c r="AA58" t="e">
        <f t="shared" si="220"/>
        <v>#DIV/0!</v>
      </c>
      <c r="AB58" s="1">
        <v>0</v>
      </c>
      <c r="AC58" s="1">
        <v>0.5</v>
      </c>
      <c r="AD58" t="e">
        <f t="shared" si="221"/>
        <v>#DIV/0!</v>
      </c>
      <c r="AE58">
        <f t="shared" si="222"/>
        <v>8.3355950848456875</v>
      </c>
      <c r="AF58">
        <f t="shared" si="223"/>
        <v>2.3790789386776847</v>
      </c>
      <c r="AG58">
        <f t="shared" si="224"/>
        <v>32.210586547851563</v>
      </c>
      <c r="AH58" s="1">
        <v>2</v>
      </c>
      <c r="AI58">
        <f t="shared" si="225"/>
        <v>4.644859790802002</v>
      </c>
      <c r="AJ58" s="1">
        <v>1</v>
      </c>
      <c r="AK58">
        <f t="shared" si="226"/>
        <v>9.2897195816040039</v>
      </c>
      <c r="AL58" s="1">
        <v>30.259851455688477</v>
      </c>
      <c r="AM58" s="1">
        <v>32.210586547851563</v>
      </c>
      <c r="AN58" s="1">
        <v>28.975820541381836</v>
      </c>
      <c r="AO58" s="4">
        <v>199.84831237792969</v>
      </c>
      <c r="AP58" s="1">
        <v>195.2548828125</v>
      </c>
      <c r="AQ58" s="1">
        <v>19.190082550048828</v>
      </c>
      <c r="AR58" s="1">
        <v>24.614492416381836</v>
      </c>
      <c r="AS58" s="1">
        <v>44.227298736572266</v>
      </c>
      <c r="AT58" s="1">
        <v>56.728916168212891</v>
      </c>
      <c r="AU58" s="1">
        <v>299.77154541015625</v>
      </c>
      <c r="AV58" s="1">
        <v>1698.213134765625</v>
      </c>
      <c r="AW58" s="1">
        <v>0.34519669413566589</v>
      </c>
      <c r="AX58" s="1">
        <v>99.665519714355469</v>
      </c>
      <c r="AY58" s="1">
        <v>0.13565786182880402</v>
      </c>
      <c r="AZ58" s="1">
        <v>2.0628636702895164E-2</v>
      </c>
      <c r="BA58" s="1">
        <v>2.3068718612194061E-2</v>
      </c>
      <c r="BB58" s="1">
        <v>1.500217616558075E-2</v>
      </c>
      <c r="BC58" s="1">
        <v>1.963505893945694E-2</v>
      </c>
      <c r="BD58" s="1">
        <v>1.5600698068737984E-2</v>
      </c>
      <c r="BE58" s="1">
        <v>0.66666668653488159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si="227"/>
        <v>1.498857727050781</v>
      </c>
      <c r="BM58">
        <f t="shared" si="228"/>
        <v>8.3355950848456872E-3</v>
      </c>
      <c r="BN58">
        <f t="shared" si="229"/>
        <v>305.36058654785154</v>
      </c>
      <c r="BO58">
        <f t="shared" si="230"/>
        <v>303.40985145568845</v>
      </c>
      <c r="BP58">
        <f t="shared" si="231"/>
        <v>271.71409548921656</v>
      </c>
      <c r="BQ58">
        <f t="shared" si="232"/>
        <v>-0.45527155322266644</v>
      </c>
      <c r="BR58">
        <f t="shared" si="233"/>
        <v>4.8322951178614417</v>
      </c>
      <c r="BS58">
        <f t="shared" si="234"/>
        <v>48.485124361072444</v>
      </c>
      <c r="BT58">
        <f t="shared" si="235"/>
        <v>23.870631944690608</v>
      </c>
      <c r="BU58">
        <f t="shared" si="236"/>
        <v>31.23521900177002</v>
      </c>
      <c r="BV58">
        <f t="shared" si="237"/>
        <v>4.5722377405506665</v>
      </c>
      <c r="BW58">
        <f t="shared" si="238"/>
        <v>0.33643561260952831</v>
      </c>
      <c r="BX58">
        <f t="shared" si="239"/>
        <v>2.453216179183757</v>
      </c>
      <c r="BY58">
        <f t="shared" si="240"/>
        <v>2.1190215613669094</v>
      </c>
      <c r="BZ58">
        <f t="shared" si="241"/>
        <v>0.21137267172725469</v>
      </c>
      <c r="CA58">
        <f t="shared" si="242"/>
        <v>16.276615377736508</v>
      </c>
      <c r="CB58">
        <f t="shared" si="243"/>
        <v>0.83640623585038598</v>
      </c>
      <c r="CC58">
        <f t="shared" si="244"/>
        <v>50.750039137041469</v>
      </c>
      <c r="CD58">
        <f t="shared" si="245"/>
        <v>194.49087720299605</v>
      </c>
      <c r="CE58">
        <f t="shared" si="246"/>
        <v>1.3718370559477784E-2</v>
      </c>
      <c r="CF58">
        <f t="shared" si="247"/>
        <v>0</v>
      </c>
      <c r="CG58">
        <f t="shared" si="248"/>
        <v>1485.8472164631391</v>
      </c>
      <c r="CH58">
        <f t="shared" si="249"/>
        <v>0</v>
      </c>
      <c r="CI58" t="e">
        <f t="shared" si="250"/>
        <v>#DIV/0!</v>
      </c>
      <c r="CJ58" t="e">
        <f t="shared" si="251"/>
        <v>#DIV/0!</v>
      </c>
    </row>
    <row r="59" spans="1:88" x14ac:dyDescent="0.35">
      <c r="A59" t="s">
        <v>157</v>
      </c>
      <c r="B59" s="1">
        <v>89</v>
      </c>
      <c r="C59" s="1" t="s">
        <v>142</v>
      </c>
      <c r="D59" s="1">
        <v>25299.000028325245</v>
      </c>
      <c r="E59" s="1">
        <v>0</v>
      </c>
      <c r="F59">
        <f t="shared" si="210"/>
        <v>-2.1226411409682515</v>
      </c>
      <c r="G59" s="3">
        <f t="shared" si="211"/>
        <v>0.35163635221021733</v>
      </c>
      <c r="H59">
        <f t="shared" si="212"/>
        <v>50.328322659039927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9.8948583602905273</v>
      </c>
      <c r="W59">
        <f t="shared" si="216"/>
        <v>0.87494742918014523</v>
      </c>
      <c r="X59">
        <f t="shared" si="217"/>
        <v>-7.5479524995014256E-4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8.3488407461627183</v>
      </c>
      <c r="AF59">
        <f t="shared" si="223"/>
        <v>2.3684282995137211</v>
      </c>
      <c r="AG59">
        <f t="shared" si="224"/>
        <v>31.849180221557617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30.031417846679688</v>
      </c>
      <c r="AM59" s="1">
        <v>31.849180221557617</v>
      </c>
      <c r="AN59" s="1">
        <v>28.760713577270508</v>
      </c>
      <c r="AO59" s="4">
        <v>40.989589691162109</v>
      </c>
      <c r="AP59" s="1">
        <v>42.17083740234375</v>
      </c>
      <c r="AQ59" s="1">
        <v>18.302068710327148</v>
      </c>
      <c r="AR59" s="1">
        <v>23.739843368530273</v>
      </c>
      <c r="AS59" s="1">
        <v>42.737194061279297</v>
      </c>
      <c r="AT59" s="1">
        <v>55.434955596923828</v>
      </c>
      <c r="AU59" s="1">
        <v>299.77853393554688</v>
      </c>
      <c r="AV59" s="1">
        <v>1699.92529296875</v>
      </c>
      <c r="AW59" s="1">
        <v>0.46341046690940857</v>
      </c>
      <c r="AX59" s="1">
        <v>99.665512084960938</v>
      </c>
      <c r="AY59" s="1">
        <v>0.69652783870697021</v>
      </c>
      <c r="AZ59" s="1">
        <v>1.8678277730941772E-2</v>
      </c>
      <c r="BA59" s="1">
        <v>7.217886857688427E-3</v>
      </c>
      <c r="BB59" s="1">
        <v>1.1127286590635777E-2</v>
      </c>
      <c r="BC59" s="1">
        <v>1.5938004478812218E-2</v>
      </c>
      <c r="BD59" s="1">
        <v>8.3885155618190765E-3</v>
      </c>
      <c r="BE59" s="1">
        <v>0.3333333432674408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111135</v>
      </c>
      <c r="BL59">
        <f t="shared" si="227"/>
        <v>1.4988926696777343</v>
      </c>
      <c r="BM59">
        <f t="shared" si="228"/>
        <v>8.3488407461627182E-3</v>
      </c>
      <c r="BN59">
        <f t="shared" si="229"/>
        <v>304.99918022155759</v>
      </c>
      <c r="BO59">
        <f t="shared" si="230"/>
        <v>303.18141784667966</v>
      </c>
      <c r="BP59">
        <f t="shared" si="231"/>
        <v>271.98804079559341</v>
      </c>
      <c r="BQ59">
        <f t="shared" si="232"/>
        <v>-0.45013085179177398</v>
      </c>
      <c r="BR59">
        <f t="shared" si="233"/>
        <v>4.7344719456550548</v>
      </c>
      <c r="BS59">
        <f t="shared" si="234"/>
        <v>47.50361330225347</v>
      </c>
      <c r="BT59">
        <f t="shared" si="235"/>
        <v>23.763769933723196</v>
      </c>
      <c r="BU59">
        <f t="shared" si="236"/>
        <v>30.940299034118652</v>
      </c>
      <c r="BV59">
        <f t="shared" si="237"/>
        <v>4.4960443090626736</v>
      </c>
      <c r="BW59">
        <f t="shared" si="238"/>
        <v>0.33881158720366378</v>
      </c>
      <c r="BX59">
        <f t="shared" si="239"/>
        <v>2.3660436461413337</v>
      </c>
      <c r="BY59">
        <f t="shared" si="240"/>
        <v>2.1300006629213399</v>
      </c>
      <c r="BZ59">
        <f t="shared" si="241"/>
        <v>0.21287329465776991</v>
      </c>
      <c r="CA59">
        <f t="shared" si="242"/>
        <v>5.0159980501903574</v>
      </c>
      <c r="CB59">
        <f t="shared" si="243"/>
        <v>1.1934390151864236</v>
      </c>
      <c r="CC59">
        <f t="shared" si="244"/>
        <v>50.018905073949973</v>
      </c>
      <c r="CD59">
        <f t="shared" si="245"/>
        <v>42.479303714500439</v>
      </c>
      <c r="CE59">
        <f t="shared" si="246"/>
        <v>-2.4993862058033132E-2</v>
      </c>
      <c r="CF59">
        <f t="shared" si="247"/>
        <v>0</v>
      </c>
      <c r="CG59">
        <f t="shared" si="248"/>
        <v>1487.3452648813129</v>
      </c>
      <c r="CH59">
        <f t="shared" si="249"/>
        <v>0</v>
      </c>
      <c r="CI59" t="e">
        <f t="shared" si="250"/>
        <v>#DIV/0!</v>
      </c>
      <c r="CJ59" t="e">
        <f t="shared" si="251"/>
        <v>#DIV/0!</v>
      </c>
    </row>
    <row r="60" spans="1:88" x14ac:dyDescent="0.35">
      <c r="A60" t="s">
        <v>157</v>
      </c>
      <c r="B60" s="1">
        <v>90</v>
      </c>
      <c r="C60" s="1" t="s">
        <v>143</v>
      </c>
      <c r="D60" s="1">
        <v>25504.000028325245</v>
      </c>
      <c r="E60" s="1">
        <v>0</v>
      </c>
      <c r="F60">
        <f t="shared" si="210"/>
        <v>0.74776455237549411</v>
      </c>
      <c r="G60" s="3">
        <f t="shared" si="211"/>
        <v>0.37486906458874253</v>
      </c>
      <c r="H60">
        <f t="shared" si="212"/>
        <v>91.721524816317952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9.8948583602905273</v>
      </c>
      <c r="W60">
        <f t="shared" si="216"/>
        <v>0.87494742918014523</v>
      </c>
      <c r="X60">
        <f t="shared" si="217"/>
        <v>1.1756974478924153E-3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8.8061641049033366</v>
      </c>
      <c r="AF60">
        <f t="shared" si="223"/>
        <v>2.3501890351334516</v>
      </c>
      <c r="AG60">
        <f t="shared" si="224"/>
        <v>31.616458892822266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30.023588180541992</v>
      </c>
      <c r="AM60" s="1">
        <v>31.616458892822266</v>
      </c>
      <c r="AN60" s="1">
        <v>28.752025604248047</v>
      </c>
      <c r="AO60" s="4">
        <v>99.804977416992188</v>
      </c>
      <c r="AP60" s="1">
        <v>98.72613525390625</v>
      </c>
      <c r="AQ60" s="1">
        <v>17.562995910644531</v>
      </c>
      <c r="AR60" s="1">
        <v>23.300878524780273</v>
      </c>
      <c r="AS60" s="1">
        <v>41.028305053710938</v>
      </c>
      <c r="AT60" s="1">
        <v>54.432373046875</v>
      </c>
      <c r="AU60" s="1">
        <v>299.79605102539063</v>
      </c>
      <c r="AV60" s="1">
        <v>1699.0469970703125</v>
      </c>
      <c r="AW60" s="1">
        <v>0.34992530941963196</v>
      </c>
      <c r="AX60" s="1">
        <v>99.661819458007813</v>
      </c>
      <c r="AY60" s="1">
        <v>0.58628803491592407</v>
      </c>
      <c r="AZ60" s="1">
        <v>2.063416875898838E-2</v>
      </c>
      <c r="BA60" s="1">
        <v>2.8666006401181221E-2</v>
      </c>
      <c r="BB60" s="1">
        <v>5.2172858268022537E-3</v>
      </c>
      <c r="BC60" s="1">
        <v>2.7789779007434845E-2</v>
      </c>
      <c r="BD60" s="1">
        <v>2.9956304933875799E-3</v>
      </c>
      <c r="BE60" s="1">
        <v>0.3333333432674408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227"/>
        <v>1.4989802551269531</v>
      </c>
      <c r="BM60">
        <f t="shared" si="228"/>
        <v>8.806164104903336E-3</v>
      </c>
      <c r="BN60">
        <f t="shared" si="229"/>
        <v>304.76645889282224</v>
      </c>
      <c r="BO60">
        <f t="shared" si="230"/>
        <v>303.17358818054197</v>
      </c>
      <c r="BP60">
        <f t="shared" si="231"/>
        <v>271.84751345498444</v>
      </c>
      <c r="BQ60">
        <f t="shared" si="232"/>
        <v>-0.51704725679226227</v>
      </c>
      <c r="BR60">
        <f t="shared" si="233"/>
        <v>4.6723969838830746</v>
      </c>
      <c r="BS60">
        <f t="shared" si="234"/>
        <v>46.882517390240643</v>
      </c>
      <c r="BT60">
        <f t="shared" si="235"/>
        <v>23.58163886546037</v>
      </c>
      <c r="BU60">
        <f t="shared" si="236"/>
        <v>30.820023536682129</v>
      </c>
      <c r="BV60">
        <f t="shared" si="237"/>
        <v>4.4652897421087765</v>
      </c>
      <c r="BW60">
        <f t="shared" si="238"/>
        <v>0.36032868209238067</v>
      </c>
      <c r="BX60">
        <f t="shared" si="239"/>
        <v>2.322207948749623</v>
      </c>
      <c r="BY60">
        <f t="shared" si="240"/>
        <v>2.1430817933591535</v>
      </c>
      <c r="BZ60">
        <f t="shared" si="241"/>
        <v>0.22646815843598658</v>
      </c>
      <c r="CA60">
        <f t="shared" si="242"/>
        <v>9.1411340466570632</v>
      </c>
      <c r="CB60">
        <f t="shared" si="243"/>
        <v>0.92905008972979974</v>
      </c>
      <c r="CC60">
        <f t="shared" si="244"/>
        <v>49.893248405251015</v>
      </c>
      <c r="CD60">
        <f t="shared" si="245"/>
        <v>98.617468664259562</v>
      </c>
      <c r="CE60">
        <f t="shared" si="246"/>
        <v>3.783143398998334E-3</v>
      </c>
      <c r="CF60">
        <f t="shared" si="247"/>
        <v>0</v>
      </c>
      <c r="CG60">
        <f t="shared" si="248"/>
        <v>1486.5768021429158</v>
      </c>
      <c r="CH60">
        <f t="shared" si="249"/>
        <v>0</v>
      </c>
      <c r="CI60" t="e">
        <f t="shared" si="250"/>
        <v>#DIV/0!</v>
      </c>
      <c r="CJ60" t="e">
        <f t="shared" si="251"/>
        <v>#DIV/0!</v>
      </c>
    </row>
    <row r="61" spans="1:88" x14ac:dyDescent="0.35">
      <c r="A61" t="s">
        <v>157</v>
      </c>
      <c r="B61" s="1">
        <v>91</v>
      </c>
      <c r="C61" s="1" t="s">
        <v>144</v>
      </c>
      <c r="D61" s="1">
        <v>25695.000028325245</v>
      </c>
      <c r="E61" s="1">
        <v>0</v>
      </c>
      <c r="F61">
        <f t="shared" si="210"/>
        <v>10.836368173660803</v>
      </c>
      <c r="G61" s="3">
        <f t="shared" si="211"/>
        <v>0.39475314954493929</v>
      </c>
      <c r="H61">
        <f t="shared" si="212"/>
        <v>235.59982718164642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9.8948583602905273</v>
      </c>
      <c r="W61">
        <f t="shared" si="216"/>
        <v>0.87494742918014523</v>
      </c>
      <c r="X61">
        <f t="shared" si="217"/>
        <v>7.9591291921110741E-3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9.2207068758372941</v>
      </c>
      <c r="AF61">
        <f t="shared" si="223"/>
        <v>2.3428059176331937</v>
      </c>
      <c r="AG61">
        <f t="shared" si="224"/>
        <v>31.41716194152832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30.052108764648438</v>
      </c>
      <c r="AM61" s="1">
        <v>31.41716194152832</v>
      </c>
      <c r="AN61" s="1">
        <v>28.741640090942383</v>
      </c>
      <c r="AO61" s="4">
        <v>300.3458251953125</v>
      </c>
      <c r="AP61" s="1">
        <v>291.32415771484375</v>
      </c>
      <c r="AQ61" s="1">
        <v>16.836706161499023</v>
      </c>
      <c r="AR61" s="1">
        <v>22.847801208496094</v>
      </c>
      <c r="AS61" s="1">
        <v>39.26629638671875</v>
      </c>
      <c r="AT61" s="1">
        <v>53.2852783203125</v>
      </c>
      <c r="AU61" s="1">
        <v>299.78012084960938</v>
      </c>
      <c r="AV61" s="1">
        <v>1699.69482421875</v>
      </c>
      <c r="AW61" s="1">
        <v>0.1903301328420639</v>
      </c>
      <c r="AX61" s="1">
        <v>99.659309387207031</v>
      </c>
      <c r="AY61" s="1">
        <v>-0.65217936038970947</v>
      </c>
      <c r="AZ61" s="1">
        <v>2.6390736922621727E-2</v>
      </c>
      <c r="BA61" s="1">
        <v>1.3906877487897873E-2</v>
      </c>
      <c r="BB61" s="1">
        <v>6.9693648256361485E-3</v>
      </c>
      <c r="BC61" s="1">
        <v>1.3600516133010387E-2</v>
      </c>
      <c r="BD61" s="1">
        <v>7.0257619954645634E-3</v>
      </c>
      <c r="BE61" s="1">
        <v>0.3333333432674408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1.4989006042480468</v>
      </c>
      <c r="BM61">
        <f t="shared" si="228"/>
        <v>9.2207068758372937E-3</v>
      </c>
      <c r="BN61">
        <f t="shared" si="229"/>
        <v>304.5671619415283</v>
      </c>
      <c r="BO61">
        <f t="shared" si="230"/>
        <v>303.20210876464841</v>
      </c>
      <c r="BP61">
        <f t="shared" si="231"/>
        <v>271.95116579641763</v>
      </c>
      <c r="BQ61">
        <f t="shared" si="232"/>
        <v>-0.57576597019097331</v>
      </c>
      <c r="BR61">
        <f t="shared" si="233"/>
        <v>4.6198020070881087</v>
      </c>
      <c r="BS61">
        <f t="shared" si="234"/>
        <v>46.355950442509673</v>
      </c>
      <c r="BT61">
        <f t="shared" si="235"/>
        <v>23.50814923401358</v>
      </c>
      <c r="BU61">
        <f t="shared" si="236"/>
        <v>30.734635353088379</v>
      </c>
      <c r="BV61">
        <f t="shared" si="237"/>
        <v>4.4435672821065397</v>
      </c>
      <c r="BW61">
        <f t="shared" si="238"/>
        <v>0.37866243883702017</v>
      </c>
      <c r="BX61">
        <f t="shared" si="239"/>
        <v>2.2769960894549151</v>
      </c>
      <c r="BY61">
        <f t="shared" si="240"/>
        <v>2.1665711926516247</v>
      </c>
      <c r="BZ61">
        <f t="shared" si="241"/>
        <v>0.23805892061901415</v>
      </c>
      <c r="CA61">
        <f t="shared" si="242"/>
        <v>23.47971606866821</v>
      </c>
      <c r="CB61">
        <f t="shared" si="243"/>
        <v>0.80872052983761866</v>
      </c>
      <c r="CC61">
        <f t="shared" si="244"/>
        <v>49.611303649274674</v>
      </c>
      <c r="CD61">
        <f t="shared" si="245"/>
        <v>289.7493957528776</v>
      </c>
      <c r="CE61">
        <f t="shared" si="246"/>
        <v>1.8554183711821701E-2</v>
      </c>
      <c r="CF61">
        <f t="shared" si="247"/>
        <v>0</v>
      </c>
      <c r="CG61">
        <f t="shared" si="248"/>
        <v>1487.1436168409941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157</v>
      </c>
      <c r="B62" s="1">
        <v>92</v>
      </c>
      <c r="C62" s="1" t="s">
        <v>145</v>
      </c>
      <c r="D62" s="1">
        <v>25908.000028325245</v>
      </c>
      <c r="E62" s="1">
        <v>0</v>
      </c>
      <c r="F62">
        <f t="shared" si="210"/>
        <v>14.577357007622403</v>
      </c>
      <c r="G62" s="3">
        <f t="shared" si="211"/>
        <v>0.39924439786716481</v>
      </c>
      <c r="H62">
        <f t="shared" si="212"/>
        <v>314.06141906700321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9.8948583602905273</v>
      </c>
      <c r="W62">
        <f t="shared" si="216"/>
        <v>0.87494742918014523</v>
      </c>
      <c r="X62">
        <f t="shared" si="217"/>
        <v>1.0468355739093181E-2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9.085411858150735</v>
      </c>
      <c r="AF62">
        <f t="shared" si="223"/>
        <v>2.2841158468189451</v>
      </c>
      <c r="AG62">
        <f t="shared" si="224"/>
        <v>31.208740234375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29.915010452270508</v>
      </c>
      <c r="AM62" s="1">
        <v>31.208740234375</v>
      </c>
      <c r="AN62" s="1">
        <v>28.602642059326172</v>
      </c>
      <c r="AO62" s="4">
        <v>399.9564208984375</v>
      </c>
      <c r="AP62" s="1">
        <v>387.8802490234375</v>
      </c>
      <c r="AQ62" s="1">
        <v>16.967844009399414</v>
      </c>
      <c r="AR62" s="1">
        <v>22.890340805053711</v>
      </c>
      <c r="AS62" s="1">
        <v>39.885021209716797</v>
      </c>
      <c r="AT62" s="1">
        <v>53.806587219238281</v>
      </c>
      <c r="AU62" s="1">
        <v>299.78720092773438</v>
      </c>
      <c r="AV62" s="1">
        <v>1700.7220458984375</v>
      </c>
      <c r="AW62" s="1">
        <v>5.2015382796525955E-2</v>
      </c>
      <c r="AX62" s="1">
        <v>99.6593017578125</v>
      </c>
      <c r="AY62" s="1">
        <v>-1.5107929706573486</v>
      </c>
      <c r="AZ62" s="1">
        <v>2.0297806710004807E-2</v>
      </c>
      <c r="BA62" s="1">
        <v>1.6112791374325752E-2</v>
      </c>
      <c r="BB62" s="1">
        <v>6.0169794596731663E-3</v>
      </c>
      <c r="BC62" s="1">
        <v>7.3517272248864174E-3</v>
      </c>
      <c r="BD62" s="1">
        <v>4.6113487333059311E-3</v>
      </c>
      <c r="BE62" s="1">
        <v>0.66666668653488159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1.4989360046386717</v>
      </c>
      <c r="BM62">
        <f t="shared" si="228"/>
        <v>9.0854118581507343E-3</v>
      </c>
      <c r="BN62">
        <f t="shared" si="229"/>
        <v>304.35874023437498</v>
      </c>
      <c r="BO62">
        <f t="shared" si="230"/>
        <v>303.06501045227049</v>
      </c>
      <c r="BP62">
        <f t="shared" si="231"/>
        <v>272.115521261494</v>
      </c>
      <c r="BQ62">
        <f t="shared" si="232"/>
        <v>-0.54908416519130854</v>
      </c>
      <c r="BR62">
        <f t="shared" si="233"/>
        <v>4.5653512284489617</v>
      </c>
      <c r="BS62">
        <f t="shared" si="234"/>
        <v>45.809584734433223</v>
      </c>
      <c r="BT62">
        <f t="shared" si="235"/>
        <v>22.919243929379512</v>
      </c>
      <c r="BU62">
        <f t="shared" si="236"/>
        <v>30.561875343322754</v>
      </c>
      <c r="BV62">
        <f t="shared" si="237"/>
        <v>4.3998991098738962</v>
      </c>
      <c r="BW62">
        <f t="shared" si="238"/>
        <v>0.38279309413995094</v>
      </c>
      <c r="BX62">
        <f t="shared" si="239"/>
        <v>2.2812353816300166</v>
      </c>
      <c r="BY62">
        <f t="shared" si="240"/>
        <v>2.1186637282438796</v>
      </c>
      <c r="BZ62">
        <f t="shared" si="241"/>
        <v>0.24067127040088471</v>
      </c>
      <c r="CA62">
        <f t="shared" si="242"/>
        <v>31.299141733285285</v>
      </c>
      <c r="CB62">
        <f t="shared" si="243"/>
        <v>0.80968654593192801</v>
      </c>
      <c r="CC62">
        <f t="shared" si="244"/>
        <v>50.323677983708869</v>
      </c>
      <c r="CD62">
        <f t="shared" si="245"/>
        <v>385.76183933545718</v>
      </c>
      <c r="CE62">
        <f t="shared" si="246"/>
        <v>1.9016557500059712E-2</v>
      </c>
      <c r="CF62">
        <f t="shared" si="247"/>
        <v>0</v>
      </c>
      <c r="CG62">
        <f t="shared" si="248"/>
        <v>1488.0423818088348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157</v>
      </c>
      <c r="B63" s="1">
        <v>93</v>
      </c>
      <c r="C63" s="1" t="s">
        <v>146</v>
      </c>
      <c r="D63" s="1">
        <v>26123.000028325245</v>
      </c>
      <c r="E63" s="1">
        <v>0</v>
      </c>
      <c r="F63">
        <f t="shared" si="210"/>
        <v>24.177396804206431</v>
      </c>
      <c r="G63" s="3">
        <f t="shared" si="211"/>
        <v>0.37434654781381815</v>
      </c>
      <c r="H63">
        <f t="shared" si="212"/>
        <v>548.92659678516543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9.8948583602905273</v>
      </c>
      <c r="W63">
        <f t="shared" si="216"/>
        <v>0.87494742918014523</v>
      </c>
      <c r="X63">
        <f t="shared" si="217"/>
        <v>1.6925687869052655E-2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8.8348721220123174</v>
      </c>
      <c r="AF63">
        <f t="shared" si="223"/>
        <v>2.3631404514346572</v>
      </c>
      <c r="AG63">
        <f t="shared" si="224"/>
        <v>31.30522346496582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29.908653259277344</v>
      </c>
      <c r="AM63" s="1">
        <v>31.30522346496582</v>
      </c>
      <c r="AN63" s="1">
        <v>28.592266082763672</v>
      </c>
      <c r="AO63" s="4">
        <v>699.965087890625</v>
      </c>
      <c r="AP63" s="1">
        <v>679.82928466796875</v>
      </c>
      <c r="AQ63" s="1">
        <v>16.587339401245117</v>
      </c>
      <c r="AR63" s="1">
        <v>22.349452972412109</v>
      </c>
      <c r="AS63" s="1">
        <v>39.005134582519531</v>
      </c>
      <c r="AT63" s="1">
        <v>52.55474853515625</v>
      </c>
      <c r="AU63" s="1">
        <v>299.80032348632813</v>
      </c>
      <c r="AV63" s="1">
        <v>1700.131591796875</v>
      </c>
      <c r="AW63" s="1">
        <v>3.5465057007968426E-3</v>
      </c>
      <c r="AX63" s="1">
        <v>99.660041809082031</v>
      </c>
      <c r="AY63" s="1">
        <v>-4.6184225082397461</v>
      </c>
      <c r="AZ63" s="1">
        <v>3.8087360560894012E-2</v>
      </c>
      <c r="BA63" s="1">
        <v>1.9871065393090248E-2</v>
      </c>
      <c r="BB63" s="1">
        <v>1.1599124409258366E-2</v>
      </c>
      <c r="BC63" s="1">
        <v>1.8140336498618126E-2</v>
      </c>
      <c r="BD63" s="1">
        <v>7.6032225042581558E-3</v>
      </c>
      <c r="BE63" s="1">
        <v>0.3333333432674408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1.4990016174316405</v>
      </c>
      <c r="BM63">
        <f t="shared" si="228"/>
        <v>8.8348721220123175E-3</v>
      </c>
      <c r="BN63">
        <f t="shared" si="229"/>
        <v>304.4552234649658</v>
      </c>
      <c r="BO63">
        <f t="shared" si="230"/>
        <v>303.05865325927732</v>
      </c>
      <c r="BP63">
        <f t="shared" si="231"/>
        <v>272.02104860735562</v>
      </c>
      <c r="BQ63">
        <f t="shared" si="232"/>
        <v>-0.51209789912929904</v>
      </c>
      <c r="BR63">
        <f t="shared" si="233"/>
        <v>4.5904878690753605</v>
      </c>
      <c r="BS63">
        <f t="shared" si="234"/>
        <v>46.061468425523266</v>
      </c>
      <c r="BT63">
        <f t="shared" si="235"/>
        <v>23.712015453111157</v>
      </c>
      <c r="BU63">
        <f t="shared" si="236"/>
        <v>30.606938362121582</v>
      </c>
      <c r="BV63">
        <f t="shared" si="237"/>
        <v>4.4112533928607398</v>
      </c>
      <c r="BW63">
        <f t="shared" si="238"/>
        <v>0.35984588774139326</v>
      </c>
      <c r="BX63">
        <f t="shared" si="239"/>
        <v>2.2273474176407033</v>
      </c>
      <c r="BY63">
        <f t="shared" si="240"/>
        <v>2.1839059752200365</v>
      </c>
      <c r="BZ63">
        <f t="shared" si="241"/>
        <v>0.22616302097338525</v>
      </c>
      <c r="CA63">
        <f t="shared" si="242"/>
        <v>54.706047585726701</v>
      </c>
      <c r="CB63">
        <f t="shared" si="243"/>
        <v>0.80744770660072884</v>
      </c>
      <c r="CC63">
        <f t="shared" si="244"/>
        <v>48.762414465602589</v>
      </c>
      <c r="CD63">
        <f t="shared" si="245"/>
        <v>676.31577864671999</v>
      </c>
      <c r="CE63">
        <f t="shared" si="246"/>
        <v>1.743191983521479E-2</v>
      </c>
      <c r="CF63">
        <f t="shared" si="247"/>
        <v>0</v>
      </c>
      <c r="CG63">
        <f t="shared" si="248"/>
        <v>1487.5257655106238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157</v>
      </c>
      <c r="B64" s="1">
        <v>94</v>
      </c>
      <c r="C64" s="1" t="s">
        <v>147</v>
      </c>
      <c r="D64" s="1">
        <v>26383.000028325245</v>
      </c>
      <c r="E64" s="1">
        <v>0</v>
      </c>
      <c r="F64">
        <f t="shared" si="210"/>
        <v>31.077116936348858</v>
      </c>
      <c r="G64" s="3">
        <f t="shared" si="211"/>
        <v>0.27155217416918354</v>
      </c>
      <c r="H64">
        <f t="shared" si="212"/>
        <v>748.68171707913814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9.8948583602905273</v>
      </c>
      <c r="W64">
        <f t="shared" si="216"/>
        <v>0.87494742918014523</v>
      </c>
      <c r="X64">
        <f t="shared" si="217"/>
        <v>2.1555582601936314E-2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7.3051699255705067</v>
      </c>
      <c r="AF64">
        <f t="shared" si="223"/>
        <v>2.6645040242101516</v>
      </c>
      <c r="AG64">
        <f t="shared" si="224"/>
        <v>31.97581672668457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29.868131637573242</v>
      </c>
      <c r="AM64" s="1">
        <v>31.97581672668457</v>
      </c>
      <c r="AN64" s="1">
        <v>28.576850891113281</v>
      </c>
      <c r="AO64" s="4">
        <v>999.866455078125</v>
      </c>
      <c r="AP64" s="1">
        <v>974.38348388671875</v>
      </c>
      <c r="AQ64" s="1">
        <v>16.339214324951172</v>
      </c>
      <c r="AR64" s="1">
        <v>21.110176086425781</v>
      </c>
      <c r="AS64" s="1">
        <v>38.515045166015625</v>
      </c>
      <c r="AT64" s="1">
        <v>49.76123046875</v>
      </c>
      <c r="AU64" s="1">
        <v>299.77001953125</v>
      </c>
      <c r="AV64" s="1">
        <v>1700.8013916015625</v>
      </c>
      <c r="AW64" s="1">
        <v>0.15486380457878113</v>
      </c>
      <c r="AX64" s="1">
        <v>99.6697998046875</v>
      </c>
      <c r="AY64" s="1">
        <v>-8.5160665512084961</v>
      </c>
      <c r="AZ64" s="1">
        <v>5.622367188334465E-2</v>
      </c>
      <c r="BA64" s="1">
        <v>3.6266431212425232E-2</v>
      </c>
      <c r="BB64" s="1">
        <v>1.3795872218906879E-2</v>
      </c>
      <c r="BC64" s="1">
        <v>1.1312199756503105E-2</v>
      </c>
      <c r="BD64" s="1">
        <v>1.3436309993267059E-2</v>
      </c>
      <c r="BE64" s="1">
        <v>0.66666668653488159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1.4988500976562498</v>
      </c>
      <c r="BM64">
        <f t="shared" si="228"/>
        <v>7.3051699255705068E-3</v>
      </c>
      <c r="BN64">
        <f t="shared" si="229"/>
        <v>305.12581672668455</v>
      </c>
      <c r="BO64">
        <f t="shared" si="230"/>
        <v>303.01813163757322</v>
      </c>
      <c r="BP64">
        <f t="shared" si="231"/>
        <v>272.12821657371023</v>
      </c>
      <c r="BQ64">
        <f t="shared" si="232"/>
        <v>-0.28769598008971908</v>
      </c>
      <c r="BR64">
        <f t="shared" si="233"/>
        <v>4.7685510485859108</v>
      </c>
      <c r="BS64">
        <f t="shared" si="234"/>
        <v>47.843489782565449</v>
      </c>
      <c r="BT64">
        <f t="shared" si="235"/>
        <v>26.733313696139668</v>
      </c>
      <c r="BU64">
        <f t="shared" si="236"/>
        <v>30.921974182128906</v>
      </c>
      <c r="BV64">
        <f t="shared" si="237"/>
        <v>4.4913467452240274</v>
      </c>
      <c r="BW64">
        <f t="shared" si="238"/>
        <v>0.2638397500085079</v>
      </c>
      <c r="BX64">
        <f t="shared" si="239"/>
        <v>2.1040470243757592</v>
      </c>
      <c r="BY64">
        <f t="shared" si="240"/>
        <v>2.3872997208482682</v>
      </c>
      <c r="BZ64">
        <f t="shared" si="241"/>
        <v>0.16557583712295565</v>
      </c>
      <c r="CA64">
        <f t="shared" si="242"/>
        <v>74.620956858707387</v>
      </c>
      <c r="CB64">
        <f t="shared" si="243"/>
        <v>0.76836453969100671</v>
      </c>
      <c r="CC64">
        <f t="shared" si="244"/>
        <v>43.771799093067528</v>
      </c>
      <c r="CD64">
        <f t="shared" si="245"/>
        <v>969.86729720362973</v>
      </c>
      <c r="CE64">
        <f t="shared" si="246"/>
        <v>1.4025643743754613E-2</v>
      </c>
      <c r="CF64">
        <f t="shared" si="247"/>
        <v>0</v>
      </c>
      <c r="CG64">
        <f t="shared" si="248"/>
        <v>1488.1118051278006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157</v>
      </c>
      <c r="B65" s="1">
        <v>95</v>
      </c>
      <c r="C65" s="1" t="s">
        <v>148</v>
      </c>
      <c r="D65" s="1">
        <v>26830.000028325245</v>
      </c>
      <c r="E65" s="1">
        <v>0</v>
      </c>
      <c r="F65">
        <f t="shared" si="210"/>
        <v>35.767184907844268</v>
      </c>
      <c r="G65" s="3">
        <f t="shared" si="211"/>
        <v>0.15860783918529395</v>
      </c>
      <c r="H65">
        <f t="shared" si="212"/>
        <v>863.39638530203092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9.8948583602905273</v>
      </c>
      <c r="W65">
        <f t="shared" si="216"/>
        <v>0.87494742918014523</v>
      </c>
      <c r="X65">
        <f t="shared" si="217"/>
        <v>2.4722749568056552E-2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3.9497239295108613</v>
      </c>
      <c r="AF65">
        <f t="shared" si="223"/>
        <v>2.4313479226882486</v>
      </c>
      <c r="AG65">
        <f t="shared" si="224"/>
        <v>32.421051025390625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29.271406173706055</v>
      </c>
      <c r="AM65" s="1">
        <v>32.421051025390625</v>
      </c>
      <c r="AN65" s="1">
        <v>28.03973388671875</v>
      </c>
      <c r="AO65" s="4">
        <v>1299.875732421875</v>
      </c>
      <c r="AP65" s="1">
        <v>1272.658935546875</v>
      </c>
      <c r="AQ65" s="1">
        <v>22.098377227783203</v>
      </c>
      <c r="AR65" s="1">
        <v>24.668544769287109</v>
      </c>
      <c r="AS65" s="1">
        <v>53.913166046142578</v>
      </c>
      <c r="AT65" s="1">
        <v>60.183574676513672</v>
      </c>
      <c r="AU65" s="1">
        <v>299.76956176757813</v>
      </c>
      <c r="AV65" s="1">
        <v>1699.7366943359375</v>
      </c>
      <c r="AW65" s="1">
        <v>0.40429762005805969</v>
      </c>
      <c r="AX65" s="1">
        <v>99.670295715332031</v>
      </c>
      <c r="AY65" s="1">
        <v>-12.963582038879395</v>
      </c>
      <c r="AZ65" s="1">
        <v>1.8252080306410789E-2</v>
      </c>
      <c r="BA65" s="1">
        <v>1.6584068536758423E-2</v>
      </c>
      <c r="BB65" s="1">
        <v>4.4104321859776974E-3</v>
      </c>
      <c r="BC65" s="1">
        <v>5.2871532738208771E-2</v>
      </c>
      <c r="BD65" s="1">
        <v>2.8446954675018787E-3</v>
      </c>
      <c r="BE65" s="1">
        <v>0.66666668653488159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1.4988478088378905</v>
      </c>
      <c r="BM65">
        <f t="shared" si="228"/>
        <v>3.9497239295108611E-3</v>
      </c>
      <c r="BN65">
        <f t="shared" si="229"/>
        <v>305.5710510253906</v>
      </c>
      <c r="BO65">
        <f t="shared" si="230"/>
        <v>302.42140617370603</v>
      </c>
      <c r="BP65">
        <f t="shared" si="231"/>
        <v>271.95786501501789</v>
      </c>
      <c r="BQ65">
        <f t="shared" si="232"/>
        <v>0.22703602797421318</v>
      </c>
      <c r="BR65">
        <f t="shared" si="233"/>
        <v>4.8900690747100022</v>
      </c>
      <c r="BS65">
        <f t="shared" si="234"/>
        <v>49.062451752691807</v>
      </c>
      <c r="BT65">
        <f t="shared" si="235"/>
        <v>24.393906983404698</v>
      </c>
      <c r="BU65">
        <f t="shared" si="236"/>
        <v>30.84622859954834</v>
      </c>
      <c r="BV65">
        <f t="shared" si="237"/>
        <v>4.4719747435187234</v>
      </c>
      <c r="BW65">
        <f t="shared" si="238"/>
        <v>0.15594531009091941</v>
      </c>
      <c r="BX65">
        <f t="shared" si="239"/>
        <v>2.4587211520217536</v>
      </c>
      <c r="BY65">
        <f t="shared" si="240"/>
        <v>2.0132535914969698</v>
      </c>
      <c r="BZ65">
        <f t="shared" si="241"/>
        <v>9.7701583718521487E-2</v>
      </c>
      <c r="CA65">
        <f t="shared" si="242"/>
        <v>86.054973042602171</v>
      </c>
      <c r="CB65">
        <f t="shared" si="243"/>
        <v>0.67841930087185565</v>
      </c>
      <c r="CC65">
        <f t="shared" si="244"/>
        <v>49.243362241350319</v>
      </c>
      <c r="CD65">
        <f t="shared" si="245"/>
        <v>1267.4611791236125</v>
      </c>
      <c r="CE65">
        <f t="shared" si="246"/>
        <v>1.3896255536506325E-2</v>
      </c>
      <c r="CF65">
        <f t="shared" si="247"/>
        <v>0</v>
      </c>
      <c r="CG65">
        <f t="shared" si="248"/>
        <v>1487.1802509923868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157</v>
      </c>
      <c r="B66" s="1">
        <v>96</v>
      </c>
      <c r="C66" s="1" t="s">
        <v>149</v>
      </c>
      <c r="D66" s="1">
        <v>27202.000028325245</v>
      </c>
      <c r="E66" s="1">
        <v>0</v>
      </c>
      <c r="F66">
        <f t="shared" si="210"/>
        <v>40.203736807044841</v>
      </c>
      <c r="G66" s="3">
        <f t="shared" si="211"/>
        <v>0.14078218826593641</v>
      </c>
      <c r="H66">
        <f t="shared" si="212"/>
        <v>1147.9273629351219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9.8948583602905273</v>
      </c>
      <c r="W66">
        <f t="shared" si="216"/>
        <v>0.87494742918014523</v>
      </c>
      <c r="X66">
        <f t="shared" si="217"/>
        <v>2.7683530297767781E-2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3.5588965598296785</v>
      </c>
      <c r="AF66">
        <f t="shared" si="223"/>
        <v>2.4638086635634235</v>
      </c>
      <c r="AG66">
        <f t="shared" si="224"/>
        <v>32.372661590576172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29.161785125732422</v>
      </c>
      <c r="AM66" s="1">
        <v>32.372661590576172</v>
      </c>
      <c r="AN66" s="1">
        <v>28.055597305297852</v>
      </c>
      <c r="AO66" s="4">
        <v>1699.256103515625</v>
      </c>
      <c r="AP66" s="1">
        <v>1668.4715576171875</v>
      </c>
      <c r="AQ66" s="1">
        <v>21.896406173706055</v>
      </c>
      <c r="AR66" s="1">
        <v>24.213319778442383</v>
      </c>
      <c r="AS66" s="1">
        <v>53.750350952148438</v>
      </c>
      <c r="AT66" s="1">
        <v>59.43780517578125</v>
      </c>
      <c r="AU66" s="1">
        <v>299.77154541015625</v>
      </c>
      <c r="AV66" s="1">
        <v>1701.113037109375</v>
      </c>
      <c r="AW66" s="1">
        <v>0.63363659381866455</v>
      </c>
      <c r="AX66" s="1">
        <v>99.652763366699219</v>
      </c>
      <c r="AY66" s="1">
        <v>-19.431423187255859</v>
      </c>
      <c r="AZ66" s="1">
        <v>1.5270226635038853E-2</v>
      </c>
      <c r="BA66" s="1">
        <v>6.4982682466506958E-2</v>
      </c>
      <c r="BB66" s="1">
        <v>2.2982405498623848E-3</v>
      </c>
      <c r="BC66" s="1">
        <v>4.1593622416257858E-2</v>
      </c>
      <c r="BD66" s="1">
        <v>1.1941221309825778E-3</v>
      </c>
      <c r="BE66" s="1">
        <v>0.3333333432674408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1.498857727050781</v>
      </c>
      <c r="BM66">
        <f t="shared" si="228"/>
        <v>3.5588965598296785E-3</v>
      </c>
      <c r="BN66">
        <f t="shared" si="229"/>
        <v>305.52266159057615</v>
      </c>
      <c r="BO66">
        <f t="shared" si="230"/>
        <v>302.3117851257324</v>
      </c>
      <c r="BP66">
        <f t="shared" si="231"/>
        <v>272.1780798538457</v>
      </c>
      <c r="BQ66">
        <f t="shared" si="232"/>
        <v>0.29078100382849376</v>
      </c>
      <c r="BR66">
        <f t="shared" si="233"/>
        <v>4.8767328897667603</v>
      </c>
      <c r="BS66">
        <f t="shared" si="234"/>
        <v>48.93725698123901</v>
      </c>
      <c r="BT66">
        <f t="shared" si="235"/>
        <v>24.723937202796627</v>
      </c>
      <c r="BU66">
        <f t="shared" si="236"/>
        <v>30.767223358154297</v>
      </c>
      <c r="BV66">
        <f t="shared" si="237"/>
        <v>4.4518466712051641</v>
      </c>
      <c r="BW66">
        <f t="shared" si="238"/>
        <v>0.13868053715376882</v>
      </c>
      <c r="BX66">
        <f t="shared" si="239"/>
        <v>2.4129242262033368</v>
      </c>
      <c r="BY66">
        <f t="shared" si="240"/>
        <v>2.0389224450018273</v>
      </c>
      <c r="BZ66">
        <f t="shared" si="241"/>
        <v>8.6861737166028699E-2</v>
      </c>
      <c r="CA66">
        <f t="shared" si="242"/>
        <v>114.39413386073275</v>
      </c>
      <c r="CB66">
        <f t="shared" si="243"/>
        <v>0.68801134648919271</v>
      </c>
      <c r="CC66">
        <f t="shared" si="244"/>
        <v>48.343136738723999</v>
      </c>
      <c r="CD66">
        <f t="shared" si="245"/>
        <v>1662.6290728992431</v>
      </c>
      <c r="CE66">
        <f t="shared" si="246"/>
        <v>1.1689767594894101E-2</v>
      </c>
      <c r="CF66">
        <f t="shared" si="247"/>
        <v>0</v>
      </c>
      <c r="CG66">
        <f t="shared" si="248"/>
        <v>1488.3844785636766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157</v>
      </c>
      <c r="B67" s="1">
        <v>97</v>
      </c>
      <c r="C67" s="1" t="s">
        <v>150</v>
      </c>
      <c r="D67" s="1">
        <v>27414.000028325245</v>
      </c>
      <c r="E67" s="1">
        <v>0</v>
      </c>
      <c r="F67">
        <f t="shared" si="210"/>
        <v>44.810425542954604</v>
      </c>
      <c r="G67" s="3">
        <f t="shared" si="211"/>
        <v>0.13284956235660986</v>
      </c>
      <c r="H67">
        <f t="shared" si="212"/>
        <v>1350.4522631797904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9.8948583602905273</v>
      </c>
      <c r="W67">
        <f t="shared" si="216"/>
        <v>0.87494742918014523</v>
      </c>
      <c r="X67">
        <f t="shared" si="217"/>
        <v>3.0772184472449414E-2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3.4031351216652199</v>
      </c>
      <c r="AF67">
        <f t="shared" si="223"/>
        <v>2.4943152874384849</v>
      </c>
      <c r="AG67">
        <f t="shared" si="224"/>
        <v>32.430721282958984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29.151212692260742</v>
      </c>
      <c r="AM67" s="1">
        <v>32.430721282958984</v>
      </c>
      <c r="AN67" s="1">
        <v>28.049480438232422</v>
      </c>
      <c r="AO67" s="4">
        <v>1999.890869140625</v>
      </c>
      <c r="AP67" s="1">
        <v>1965.531005859375</v>
      </c>
      <c r="AQ67" s="1">
        <v>21.853952407836914</v>
      </c>
      <c r="AR67" s="1">
        <v>24.06983757019043</v>
      </c>
      <c r="AS67" s="1">
        <v>53.674385070800781</v>
      </c>
      <c r="AT67" s="1">
        <v>59.116706848144531</v>
      </c>
      <c r="AU67" s="1">
        <v>299.76483154296875</v>
      </c>
      <c r="AV67" s="1">
        <v>1701.468994140625</v>
      </c>
      <c r="AW67" s="1">
        <v>0.52252596616744995</v>
      </c>
      <c r="AX67" s="1">
        <v>99.644325256347656</v>
      </c>
      <c r="AY67" s="1">
        <v>-24.600618362426758</v>
      </c>
      <c r="AZ67" s="1">
        <v>1.6615575179457664E-2</v>
      </c>
      <c r="BA67" s="1">
        <v>4.6470340341329575E-2</v>
      </c>
      <c r="BB67" s="1">
        <v>4.1773631237447262E-3</v>
      </c>
      <c r="BC67" s="1">
        <v>5.0173245370388031E-2</v>
      </c>
      <c r="BD67" s="1">
        <v>3.5747268702834845E-3</v>
      </c>
      <c r="BE67" s="1">
        <v>0.66666668653488159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1.4988241577148438</v>
      </c>
      <c r="BM67">
        <f t="shared" si="228"/>
        <v>3.4031351216652198E-3</v>
      </c>
      <c r="BN67">
        <f t="shared" si="229"/>
        <v>305.58072128295896</v>
      </c>
      <c r="BO67">
        <f t="shared" si="230"/>
        <v>302.30121269226072</v>
      </c>
      <c r="BP67">
        <f t="shared" si="231"/>
        <v>272.2350329775727</v>
      </c>
      <c r="BQ67">
        <f t="shared" si="232"/>
        <v>0.31394118663817178</v>
      </c>
      <c r="BR67">
        <f t="shared" si="233"/>
        <v>4.892738011149997</v>
      </c>
      <c r="BS67">
        <f t="shared" si="234"/>
        <v>49.102023608096182</v>
      </c>
      <c r="BT67">
        <f t="shared" si="235"/>
        <v>25.032186037905753</v>
      </c>
      <c r="BU67">
        <f t="shared" si="236"/>
        <v>30.790966987609863</v>
      </c>
      <c r="BV67">
        <f t="shared" si="237"/>
        <v>4.4578874959311712</v>
      </c>
      <c r="BW67">
        <f t="shared" si="238"/>
        <v>0.13097650566170038</v>
      </c>
      <c r="BX67">
        <f t="shared" si="239"/>
        <v>2.3984227237115121</v>
      </c>
      <c r="BY67">
        <f t="shared" si="240"/>
        <v>2.0594647722196591</v>
      </c>
      <c r="BZ67">
        <f t="shared" si="241"/>
        <v>8.202656278774681E-2</v>
      </c>
      <c r="CA67">
        <f t="shared" si="242"/>
        <v>134.56490455545784</v>
      </c>
      <c r="CB67">
        <f t="shared" si="243"/>
        <v>0.68706739255397387</v>
      </c>
      <c r="CC67">
        <f t="shared" si="244"/>
        <v>47.830139638100057</v>
      </c>
      <c r="CD67">
        <f t="shared" si="245"/>
        <v>1959.0190682328848</v>
      </c>
      <c r="CE67">
        <f t="shared" si="246"/>
        <v>1.0940623017495885E-2</v>
      </c>
      <c r="CF67">
        <f t="shared" si="247"/>
        <v>0</v>
      </c>
      <c r="CG67">
        <f t="shared" si="248"/>
        <v>1488.6959222530675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2016-07-19-ains1-kat-tobacco_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Riley</dc:creator>
  <cp:lastModifiedBy>PengFu</cp:lastModifiedBy>
  <dcterms:created xsi:type="dcterms:W3CDTF">2016-07-28T15:26:37Z</dcterms:created>
  <dcterms:modified xsi:type="dcterms:W3CDTF">2022-10-24T21:19:04Z</dcterms:modified>
</cp:coreProperties>
</file>