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6D3E401B-D072-454D-B453-A74C7B3D9F9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6-08-04-bern1-tobaccokat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AD3" i="1" s="1"/>
  <c r="W3" i="1"/>
  <c r="CC3" i="1" s="1"/>
  <c r="Y3" i="1"/>
  <c r="Z3" i="1"/>
  <c r="AA3" i="1"/>
  <c r="AI3" i="1"/>
  <c r="AK3" i="1" s="1"/>
  <c r="BH3" i="1"/>
  <c r="F3" i="1" s="1"/>
  <c r="BJ3" i="1"/>
  <c r="BK3" i="1"/>
  <c r="BL3" i="1"/>
  <c r="BQ3" i="1"/>
  <c r="BR3" i="1" s="1"/>
  <c r="BT3" i="1"/>
  <c r="CB3" i="1"/>
  <c r="P3" i="1" s="1"/>
  <c r="CD3" i="1"/>
  <c r="Q3" i="1" s="1"/>
  <c r="CE3" i="1"/>
  <c r="CF3" i="1"/>
  <c r="R4" i="1"/>
  <c r="W4" i="1"/>
  <c r="Y4" i="1"/>
  <c r="Z4" i="1"/>
  <c r="AA4" i="1"/>
  <c r="AI4" i="1"/>
  <c r="AK4" i="1" s="1"/>
  <c r="BH4" i="1"/>
  <c r="BJ4" i="1"/>
  <c r="BK4" i="1"/>
  <c r="BL4" i="1"/>
  <c r="BQ4" i="1"/>
  <c r="BR4" i="1" s="1"/>
  <c r="BT4" i="1"/>
  <c r="CB4" i="1"/>
  <c r="P4" i="1" s="1"/>
  <c r="CC4" i="1"/>
  <c r="CD4" i="1"/>
  <c r="Q4" i="1" s="1"/>
  <c r="CE4" i="1"/>
  <c r="CF4" i="1"/>
  <c r="R5" i="1"/>
  <c r="W5" i="1"/>
  <c r="CC5" i="1" s="1"/>
  <c r="Y5" i="1"/>
  <c r="Z5" i="1"/>
  <c r="AA5" i="1"/>
  <c r="AI5" i="1"/>
  <c r="AK5" i="1" s="1"/>
  <c r="BH5" i="1"/>
  <c r="F5" i="1" s="1"/>
  <c r="BJ5" i="1"/>
  <c r="BK5" i="1"/>
  <c r="BL5" i="1"/>
  <c r="BQ5" i="1"/>
  <c r="BR5" i="1" s="1"/>
  <c r="BT5" i="1"/>
  <c r="CB5" i="1"/>
  <c r="P5" i="1" s="1"/>
  <c r="CD5" i="1"/>
  <c r="Q5" i="1" s="1"/>
  <c r="CE5" i="1"/>
  <c r="CF5" i="1"/>
  <c r="R6" i="1"/>
  <c r="W6" i="1"/>
  <c r="CC6" i="1" s="1"/>
  <c r="Y6" i="1"/>
  <c r="Z6" i="1"/>
  <c r="AA6" i="1"/>
  <c r="AI6" i="1"/>
  <c r="AK6" i="1" s="1"/>
  <c r="BH6" i="1"/>
  <c r="BJ6" i="1"/>
  <c r="BK6" i="1"/>
  <c r="BL6" i="1"/>
  <c r="BQ6" i="1"/>
  <c r="BR6" i="1" s="1"/>
  <c r="BT6" i="1"/>
  <c r="CB6" i="1"/>
  <c r="P6" i="1" s="1"/>
  <c r="CD6" i="1"/>
  <c r="Q6" i="1" s="1"/>
  <c r="CE6" i="1"/>
  <c r="CF6" i="1"/>
  <c r="R7" i="1"/>
  <c r="W7" i="1"/>
  <c r="CC7" i="1" s="1"/>
  <c r="Y7" i="1"/>
  <c r="Z7" i="1"/>
  <c r="AA7" i="1"/>
  <c r="AI7" i="1"/>
  <c r="AK7" i="1" s="1"/>
  <c r="BH7" i="1"/>
  <c r="F7" i="1" s="1"/>
  <c r="BJ7" i="1"/>
  <c r="BK7" i="1"/>
  <c r="BL7" i="1"/>
  <c r="BQ7" i="1"/>
  <c r="BR7" i="1" s="1"/>
  <c r="BT7" i="1"/>
  <c r="CB7" i="1"/>
  <c r="P7" i="1" s="1"/>
  <c r="CD7" i="1"/>
  <c r="Q7" i="1" s="1"/>
  <c r="CE7" i="1"/>
  <c r="CF7" i="1"/>
  <c r="R8" i="1"/>
  <c r="W8" i="1"/>
  <c r="CC8" i="1" s="1"/>
  <c r="Y8" i="1"/>
  <c r="Z8" i="1"/>
  <c r="AA8" i="1"/>
  <c r="AI8" i="1"/>
  <c r="AK8" i="1" s="1"/>
  <c r="BH8" i="1"/>
  <c r="BJ8" i="1"/>
  <c r="BK8" i="1"/>
  <c r="BL8" i="1"/>
  <c r="BQ8" i="1"/>
  <c r="BR8" i="1" s="1"/>
  <c r="BT8" i="1"/>
  <c r="CB8" i="1"/>
  <c r="P8" i="1" s="1"/>
  <c r="CD8" i="1"/>
  <c r="Q8" i="1" s="1"/>
  <c r="CE8" i="1"/>
  <c r="CF8" i="1"/>
  <c r="R9" i="1"/>
  <c r="W9" i="1"/>
  <c r="CC9" i="1" s="1"/>
  <c r="Y9" i="1"/>
  <c r="Z9" i="1"/>
  <c r="AA9" i="1"/>
  <c r="AI9" i="1"/>
  <c r="AK9" i="1" s="1"/>
  <c r="BH9" i="1"/>
  <c r="BJ9" i="1"/>
  <c r="BK9" i="1"/>
  <c r="BL9" i="1"/>
  <c r="BQ9" i="1"/>
  <c r="BR9" i="1" s="1"/>
  <c r="BT9" i="1"/>
  <c r="CB9" i="1"/>
  <c r="P9" i="1" s="1"/>
  <c r="CD9" i="1"/>
  <c r="Q9" i="1" s="1"/>
  <c r="CE9" i="1"/>
  <c r="CF9" i="1"/>
  <c r="R10" i="1"/>
  <c r="W10" i="1"/>
  <c r="CC10" i="1" s="1"/>
  <c r="Y10" i="1"/>
  <c r="Z10" i="1"/>
  <c r="AA10" i="1"/>
  <c r="AI10" i="1"/>
  <c r="AK10" i="1" s="1"/>
  <c r="BH10" i="1"/>
  <c r="BJ10" i="1"/>
  <c r="BK10" i="1"/>
  <c r="BL10" i="1"/>
  <c r="BQ10" i="1"/>
  <c r="BR10" i="1" s="1"/>
  <c r="BT10" i="1"/>
  <c r="CB10" i="1"/>
  <c r="P10" i="1" s="1"/>
  <c r="CD10" i="1"/>
  <c r="Q10" i="1" s="1"/>
  <c r="CE10" i="1"/>
  <c r="CF10" i="1"/>
  <c r="R11" i="1"/>
  <c r="W11" i="1"/>
  <c r="CC11" i="1" s="1"/>
  <c r="Y11" i="1"/>
  <c r="Z11" i="1"/>
  <c r="AA11" i="1"/>
  <c r="AI11" i="1"/>
  <c r="AK11" i="1" s="1"/>
  <c r="BH11" i="1"/>
  <c r="BJ11" i="1"/>
  <c r="BK11" i="1"/>
  <c r="BL11" i="1"/>
  <c r="BQ11" i="1"/>
  <c r="BR11" i="1" s="1"/>
  <c r="BT11" i="1"/>
  <c r="CB11" i="1"/>
  <c r="P11" i="1" s="1"/>
  <c r="CD11" i="1"/>
  <c r="Q11" i="1" s="1"/>
  <c r="CE11" i="1"/>
  <c r="CF11" i="1"/>
  <c r="R12" i="1"/>
  <c r="W12" i="1"/>
  <c r="CC12" i="1" s="1"/>
  <c r="Y12" i="1"/>
  <c r="Z12" i="1"/>
  <c r="AA12" i="1"/>
  <c r="AI12" i="1"/>
  <c r="AK12" i="1" s="1"/>
  <c r="BH12" i="1"/>
  <c r="BJ12" i="1"/>
  <c r="BK12" i="1"/>
  <c r="BL12" i="1"/>
  <c r="BQ12" i="1"/>
  <c r="BR12" i="1" s="1"/>
  <c r="BT12" i="1"/>
  <c r="CB12" i="1"/>
  <c r="P12" i="1" s="1"/>
  <c r="CD12" i="1"/>
  <c r="Q12" i="1" s="1"/>
  <c r="CE12" i="1"/>
  <c r="CF12" i="1"/>
  <c r="R13" i="1"/>
  <c r="W13" i="1"/>
  <c r="Y13" i="1"/>
  <c r="Z13" i="1"/>
  <c r="AA13" i="1"/>
  <c r="AI13" i="1"/>
  <c r="AK13" i="1" s="1"/>
  <c r="BH13" i="1"/>
  <c r="BJ13" i="1"/>
  <c r="BK13" i="1"/>
  <c r="BL13" i="1"/>
  <c r="BQ13" i="1"/>
  <c r="BR13" i="1" s="1"/>
  <c r="BT13" i="1"/>
  <c r="CB13" i="1"/>
  <c r="P13" i="1" s="1"/>
  <c r="CC13" i="1"/>
  <c r="CD13" i="1"/>
  <c r="Q13" i="1" s="1"/>
  <c r="CE13" i="1"/>
  <c r="CF13" i="1"/>
  <c r="R14" i="1"/>
  <c r="W14" i="1"/>
  <c r="CC14" i="1" s="1"/>
  <c r="Y14" i="1"/>
  <c r="Z14" i="1"/>
  <c r="AA14" i="1"/>
  <c r="AI14" i="1"/>
  <c r="AK14" i="1" s="1"/>
  <c r="BH14" i="1"/>
  <c r="F14" i="1" s="1"/>
  <c r="BJ14" i="1"/>
  <c r="BK14" i="1"/>
  <c r="BL14" i="1"/>
  <c r="BQ14" i="1"/>
  <c r="BR14" i="1" s="1"/>
  <c r="BT14" i="1"/>
  <c r="CB14" i="1"/>
  <c r="P14" i="1" s="1"/>
  <c r="CD14" i="1"/>
  <c r="Q14" i="1" s="1"/>
  <c r="CE14" i="1"/>
  <c r="CF14" i="1"/>
  <c r="R15" i="1"/>
  <c r="W15" i="1"/>
  <c r="CC15" i="1" s="1"/>
  <c r="Y15" i="1"/>
  <c r="Z15" i="1"/>
  <c r="AA15" i="1"/>
  <c r="AI15" i="1"/>
  <c r="AK15" i="1" s="1"/>
  <c r="BH15" i="1"/>
  <c r="F15" i="1" s="1"/>
  <c r="BJ15" i="1"/>
  <c r="BK15" i="1"/>
  <c r="BL15" i="1"/>
  <c r="BQ15" i="1"/>
  <c r="BR15" i="1" s="1"/>
  <c r="BT15" i="1"/>
  <c r="CB15" i="1"/>
  <c r="P15" i="1" s="1"/>
  <c r="CD15" i="1"/>
  <c r="Q15" i="1" s="1"/>
  <c r="CE15" i="1"/>
  <c r="CF15" i="1"/>
  <c r="R16" i="1"/>
  <c r="W16" i="1"/>
  <c r="CC16" i="1" s="1"/>
  <c r="Y16" i="1"/>
  <c r="Z16" i="1"/>
  <c r="AA16" i="1"/>
  <c r="AI16" i="1"/>
  <c r="AK16" i="1" s="1"/>
  <c r="BH16" i="1"/>
  <c r="F16" i="1" s="1"/>
  <c r="BJ16" i="1"/>
  <c r="BK16" i="1"/>
  <c r="BL16" i="1"/>
  <c r="BQ16" i="1"/>
  <c r="BR16" i="1" s="1"/>
  <c r="BT16" i="1"/>
  <c r="CB16" i="1"/>
  <c r="P16" i="1" s="1"/>
  <c r="CD16" i="1"/>
  <c r="Q16" i="1" s="1"/>
  <c r="CE16" i="1"/>
  <c r="CF16" i="1"/>
  <c r="R17" i="1"/>
  <c r="W17" i="1"/>
  <c r="CC17" i="1" s="1"/>
  <c r="Y17" i="1"/>
  <c r="Z17" i="1"/>
  <c r="AA17" i="1"/>
  <c r="AI17" i="1"/>
  <c r="AK17" i="1" s="1"/>
  <c r="BH17" i="1"/>
  <c r="F17" i="1" s="1"/>
  <c r="BJ17" i="1"/>
  <c r="BK17" i="1"/>
  <c r="BL17" i="1"/>
  <c r="BQ17" i="1"/>
  <c r="BR17" i="1" s="1"/>
  <c r="BT17" i="1"/>
  <c r="CB17" i="1"/>
  <c r="P17" i="1" s="1"/>
  <c r="CD17" i="1"/>
  <c r="Q17" i="1" s="1"/>
  <c r="CE17" i="1"/>
  <c r="CF17" i="1"/>
  <c r="R18" i="1"/>
  <c r="W18" i="1"/>
  <c r="CC18" i="1" s="1"/>
  <c r="Y18" i="1"/>
  <c r="Z18" i="1"/>
  <c r="AA18" i="1"/>
  <c r="AI18" i="1"/>
  <c r="AK18" i="1" s="1"/>
  <c r="BH18" i="1"/>
  <c r="F18" i="1" s="1"/>
  <c r="BJ18" i="1"/>
  <c r="BK18" i="1"/>
  <c r="BL18" i="1"/>
  <c r="BQ18" i="1"/>
  <c r="BR18" i="1" s="1"/>
  <c r="BT18" i="1"/>
  <c r="CB18" i="1"/>
  <c r="P18" i="1" s="1"/>
  <c r="CD18" i="1"/>
  <c r="Q18" i="1" s="1"/>
  <c r="CE18" i="1"/>
  <c r="CF18" i="1"/>
  <c r="R19" i="1"/>
  <c r="W19" i="1"/>
  <c r="Y19" i="1"/>
  <c r="Z19" i="1"/>
  <c r="AA19" i="1"/>
  <c r="AI19" i="1"/>
  <c r="AK19" i="1" s="1"/>
  <c r="BH19" i="1"/>
  <c r="BI19" i="1" s="1"/>
  <c r="AE19" i="1" s="1"/>
  <c r="BJ19" i="1"/>
  <c r="BK19" i="1"/>
  <c r="BL19" i="1"/>
  <c r="BQ19" i="1"/>
  <c r="BR19" i="1" s="1"/>
  <c r="BT19" i="1"/>
  <c r="CB19" i="1"/>
  <c r="P19" i="1" s="1"/>
  <c r="CD19" i="1"/>
  <c r="Q19" i="1" s="1"/>
  <c r="CE19" i="1"/>
  <c r="CF19" i="1"/>
  <c r="R20" i="1"/>
  <c r="W20" i="1"/>
  <c r="CC20" i="1" s="1"/>
  <c r="Y20" i="1"/>
  <c r="Z20" i="1"/>
  <c r="AA20" i="1"/>
  <c r="AI20" i="1"/>
  <c r="AK20" i="1" s="1"/>
  <c r="BH20" i="1"/>
  <c r="F20" i="1" s="1"/>
  <c r="BJ20" i="1"/>
  <c r="BK20" i="1"/>
  <c r="BL20" i="1"/>
  <c r="BQ20" i="1"/>
  <c r="BR20" i="1" s="1"/>
  <c r="BT20" i="1"/>
  <c r="CB20" i="1"/>
  <c r="P20" i="1" s="1"/>
  <c r="CD20" i="1"/>
  <c r="Q20" i="1" s="1"/>
  <c r="CE20" i="1"/>
  <c r="CF20" i="1"/>
  <c r="R21" i="1"/>
  <c r="W21" i="1"/>
  <c r="Y21" i="1"/>
  <c r="Z21" i="1"/>
  <c r="AA21" i="1"/>
  <c r="AI21" i="1"/>
  <c r="AK21" i="1" s="1"/>
  <c r="BH21" i="1"/>
  <c r="F21" i="1" s="1"/>
  <c r="BJ21" i="1"/>
  <c r="BK21" i="1"/>
  <c r="BL21" i="1"/>
  <c r="BQ21" i="1"/>
  <c r="BR21" i="1" s="1"/>
  <c r="BT21" i="1"/>
  <c r="CB21" i="1"/>
  <c r="P21" i="1" s="1"/>
  <c r="CD21" i="1"/>
  <c r="Q21" i="1" s="1"/>
  <c r="CE21" i="1"/>
  <c r="CF21" i="1"/>
  <c r="R22" i="1"/>
  <c r="W22" i="1"/>
  <c r="CC22" i="1" s="1"/>
  <c r="Y22" i="1"/>
  <c r="Z22" i="1"/>
  <c r="AA22" i="1"/>
  <c r="AI22" i="1"/>
  <c r="AK22" i="1" s="1"/>
  <c r="BH22" i="1"/>
  <c r="BI22" i="1" s="1"/>
  <c r="AE22" i="1" s="1"/>
  <c r="BJ22" i="1"/>
  <c r="BK22" i="1"/>
  <c r="BL22" i="1"/>
  <c r="BQ22" i="1"/>
  <c r="BR22" i="1" s="1"/>
  <c r="BT22" i="1"/>
  <c r="CB22" i="1"/>
  <c r="P22" i="1" s="1"/>
  <c r="CD22" i="1"/>
  <c r="Q22" i="1" s="1"/>
  <c r="CE22" i="1"/>
  <c r="CF22" i="1"/>
  <c r="R23" i="1"/>
  <c r="W23" i="1"/>
  <c r="CC23" i="1" s="1"/>
  <c r="Y23" i="1"/>
  <c r="Z23" i="1"/>
  <c r="AA23" i="1"/>
  <c r="AI23" i="1"/>
  <c r="AK23" i="1" s="1"/>
  <c r="BH23" i="1"/>
  <c r="F23" i="1" s="1"/>
  <c r="BJ23" i="1"/>
  <c r="BK23" i="1"/>
  <c r="BL23" i="1"/>
  <c r="BQ23" i="1"/>
  <c r="BR23" i="1" s="1"/>
  <c r="BT23" i="1"/>
  <c r="CB23" i="1"/>
  <c r="P23" i="1" s="1"/>
  <c r="CD23" i="1"/>
  <c r="Q23" i="1" s="1"/>
  <c r="CE23" i="1"/>
  <c r="CF23" i="1"/>
  <c r="R24" i="1"/>
  <c r="W24" i="1"/>
  <c r="CC24" i="1" s="1"/>
  <c r="Y24" i="1"/>
  <c r="Z24" i="1"/>
  <c r="AA24" i="1"/>
  <c r="AI24" i="1"/>
  <c r="AK24" i="1" s="1"/>
  <c r="BH24" i="1"/>
  <c r="BI24" i="1" s="1"/>
  <c r="AE24" i="1" s="1"/>
  <c r="BJ24" i="1"/>
  <c r="BK24" i="1"/>
  <c r="BL24" i="1"/>
  <c r="BQ24" i="1"/>
  <c r="BR24" i="1" s="1"/>
  <c r="BT24" i="1"/>
  <c r="CB24" i="1"/>
  <c r="P24" i="1" s="1"/>
  <c r="CD24" i="1"/>
  <c r="Q24" i="1" s="1"/>
  <c r="CE24" i="1"/>
  <c r="CF24" i="1"/>
  <c r="R25" i="1"/>
  <c r="W25" i="1"/>
  <c r="CC25" i="1" s="1"/>
  <c r="Y25" i="1"/>
  <c r="Z25" i="1"/>
  <c r="AA25" i="1"/>
  <c r="AI25" i="1"/>
  <c r="AK25" i="1" s="1"/>
  <c r="BH25" i="1"/>
  <c r="BJ25" i="1"/>
  <c r="BK25" i="1"/>
  <c r="BL25" i="1"/>
  <c r="BQ25" i="1"/>
  <c r="BR25" i="1" s="1"/>
  <c r="BT25" i="1"/>
  <c r="CB25" i="1"/>
  <c r="P25" i="1" s="1"/>
  <c r="CD25" i="1"/>
  <c r="Q25" i="1" s="1"/>
  <c r="CE25" i="1"/>
  <c r="CF25" i="1"/>
  <c r="R26" i="1"/>
  <c r="W26" i="1"/>
  <c r="CC26" i="1" s="1"/>
  <c r="Y26" i="1"/>
  <c r="Z26" i="1"/>
  <c r="AA26" i="1"/>
  <c r="AI26" i="1"/>
  <c r="AK26" i="1" s="1"/>
  <c r="BH26" i="1"/>
  <c r="F26" i="1" s="1"/>
  <c r="BJ26" i="1"/>
  <c r="BK26" i="1"/>
  <c r="BL26" i="1"/>
  <c r="BQ26" i="1"/>
  <c r="BR26" i="1" s="1"/>
  <c r="BT26" i="1"/>
  <c r="CB26" i="1"/>
  <c r="P26" i="1" s="1"/>
  <c r="CD26" i="1"/>
  <c r="Q26" i="1" s="1"/>
  <c r="CE26" i="1"/>
  <c r="CF26" i="1"/>
  <c r="R27" i="1"/>
  <c r="W27" i="1"/>
  <c r="Y27" i="1"/>
  <c r="Z27" i="1"/>
  <c r="AA27" i="1"/>
  <c r="AI27" i="1"/>
  <c r="AK27" i="1" s="1"/>
  <c r="BH27" i="1"/>
  <c r="F27" i="1" s="1"/>
  <c r="BJ27" i="1"/>
  <c r="BK27" i="1"/>
  <c r="BL27" i="1"/>
  <c r="BQ27" i="1"/>
  <c r="BR27" i="1" s="1"/>
  <c r="BT27" i="1"/>
  <c r="CB27" i="1"/>
  <c r="P27" i="1" s="1"/>
  <c r="CD27" i="1"/>
  <c r="Q27" i="1" s="1"/>
  <c r="CE27" i="1"/>
  <c r="CF27" i="1"/>
  <c r="R28" i="1"/>
  <c r="W28" i="1"/>
  <c r="CC28" i="1" s="1"/>
  <c r="Y28" i="1"/>
  <c r="Z28" i="1"/>
  <c r="AA28" i="1"/>
  <c r="AI28" i="1"/>
  <c r="AK28" i="1" s="1"/>
  <c r="BH28" i="1"/>
  <c r="BI28" i="1" s="1"/>
  <c r="BJ28" i="1"/>
  <c r="BK28" i="1"/>
  <c r="BL28" i="1"/>
  <c r="BQ28" i="1"/>
  <c r="BR28" i="1" s="1"/>
  <c r="BT28" i="1"/>
  <c r="CB28" i="1"/>
  <c r="P28" i="1" s="1"/>
  <c r="CD28" i="1"/>
  <c r="Q28" i="1" s="1"/>
  <c r="CE28" i="1"/>
  <c r="CF28" i="1"/>
  <c r="R29" i="1"/>
  <c r="W29" i="1"/>
  <c r="CC29" i="1" s="1"/>
  <c r="Y29" i="1"/>
  <c r="Z29" i="1"/>
  <c r="AA29" i="1"/>
  <c r="AI29" i="1"/>
  <c r="AK29" i="1" s="1"/>
  <c r="BH29" i="1"/>
  <c r="BJ29" i="1"/>
  <c r="BK29" i="1"/>
  <c r="BL29" i="1"/>
  <c r="BQ29" i="1"/>
  <c r="BR29" i="1" s="1"/>
  <c r="BT29" i="1"/>
  <c r="CB29" i="1"/>
  <c r="P29" i="1" s="1"/>
  <c r="CD29" i="1"/>
  <c r="Q29" i="1" s="1"/>
  <c r="CE29" i="1"/>
  <c r="CF29" i="1"/>
  <c r="R30" i="1"/>
  <c r="W30" i="1"/>
  <c r="CC30" i="1" s="1"/>
  <c r="Y30" i="1"/>
  <c r="Z30" i="1"/>
  <c r="AA30" i="1"/>
  <c r="AI30" i="1"/>
  <c r="AK30" i="1" s="1"/>
  <c r="BH30" i="1"/>
  <c r="F30" i="1" s="1"/>
  <c r="BJ30" i="1"/>
  <c r="BK30" i="1"/>
  <c r="BL30" i="1"/>
  <c r="BQ30" i="1"/>
  <c r="BR30" i="1" s="1"/>
  <c r="BT30" i="1"/>
  <c r="CB30" i="1"/>
  <c r="P30" i="1" s="1"/>
  <c r="CD30" i="1"/>
  <c r="Q30" i="1" s="1"/>
  <c r="CE30" i="1"/>
  <c r="CF30" i="1"/>
  <c r="R31" i="1"/>
  <c r="W31" i="1"/>
  <c r="CC31" i="1" s="1"/>
  <c r="Y31" i="1"/>
  <c r="Z31" i="1"/>
  <c r="AA31" i="1"/>
  <c r="AI31" i="1"/>
  <c r="AK31" i="1" s="1"/>
  <c r="BH31" i="1"/>
  <c r="F31" i="1" s="1"/>
  <c r="BJ31" i="1"/>
  <c r="BK31" i="1"/>
  <c r="BL31" i="1"/>
  <c r="BQ31" i="1"/>
  <c r="BR31" i="1" s="1"/>
  <c r="BT31" i="1"/>
  <c r="CB31" i="1"/>
  <c r="P31" i="1" s="1"/>
  <c r="CD31" i="1"/>
  <c r="Q31" i="1" s="1"/>
  <c r="CE31" i="1"/>
  <c r="CF31" i="1"/>
  <c r="R32" i="1"/>
  <c r="W32" i="1"/>
  <c r="CC32" i="1" s="1"/>
  <c r="Y32" i="1"/>
  <c r="Z32" i="1"/>
  <c r="AA32" i="1"/>
  <c r="AI32" i="1"/>
  <c r="AK32" i="1" s="1"/>
  <c r="BH32" i="1"/>
  <c r="F32" i="1" s="1"/>
  <c r="BJ32" i="1"/>
  <c r="BK32" i="1"/>
  <c r="BL32" i="1"/>
  <c r="BQ32" i="1"/>
  <c r="BR32" i="1" s="1"/>
  <c r="BT32" i="1"/>
  <c r="CB32" i="1"/>
  <c r="P32" i="1" s="1"/>
  <c r="CD32" i="1"/>
  <c r="Q32" i="1" s="1"/>
  <c r="CE32" i="1"/>
  <c r="CF32" i="1"/>
  <c r="R33" i="1"/>
  <c r="W33" i="1"/>
  <c r="CC33" i="1" s="1"/>
  <c r="Y33" i="1"/>
  <c r="Z33" i="1"/>
  <c r="AA33" i="1"/>
  <c r="AI33" i="1"/>
  <c r="AK33" i="1" s="1"/>
  <c r="BH33" i="1"/>
  <c r="F33" i="1" s="1"/>
  <c r="BJ33" i="1"/>
  <c r="BK33" i="1"/>
  <c r="BL33" i="1"/>
  <c r="BQ33" i="1"/>
  <c r="BR33" i="1" s="1"/>
  <c r="BT33" i="1"/>
  <c r="CB33" i="1"/>
  <c r="P33" i="1" s="1"/>
  <c r="CD33" i="1"/>
  <c r="Q33" i="1" s="1"/>
  <c r="CE33" i="1"/>
  <c r="CF33" i="1"/>
  <c r="R34" i="1"/>
  <c r="W34" i="1"/>
  <c r="CC34" i="1" s="1"/>
  <c r="Y34" i="1"/>
  <c r="Z34" i="1"/>
  <c r="AA34" i="1"/>
  <c r="AI34" i="1"/>
  <c r="AK34" i="1" s="1"/>
  <c r="BH34" i="1"/>
  <c r="F34" i="1" s="1"/>
  <c r="BJ34" i="1"/>
  <c r="BK34" i="1"/>
  <c r="BL34" i="1"/>
  <c r="BQ34" i="1"/>
  <c r="BR34" i="1" s="1"/>
  <c r="BT34" i="1"/>
  <c r="CB34" i="1"/>
  <c r="P34" i="1" s="1"/>
  <c r="CD34" i="1"/>
  <c r="Q34" i="1" s="1"/>
  <c r="CE34" i="1"/>
  <c r="CF34" i="1"/>
  <c r="R35" i="1"/>
  <c r="W35" i="1"/>
  <c r="CC35" i="1" s="1"/>
  <c r="Y35" i="1"/>
  <c r="Z35" i="1"/>
  <c r="AA35" i="1"/>
  <c r="AI35" i="1"/>
  <c r="AK35" i="1" s="1"/>
  <c r="BH35" i="1"/>
  <c r="BJ35" i="1"/>
  <c r="BK35" i="1"/>
  <c r="BL35" i="1"/>
  <c r="BQ35" i="1"/>
  <c r="BR35" i="1" s="1"/>
  <c r="BT35" i="1"/>
  <c r="CB35" i="1"/>
  <c r="P35" i="1" s="1"/>
  <c r="CD35" i="1"/>
  <c r="Q35" i="1" s="1"/>
  <c r="CE35" i="1"/>
  <c r="CF35" i="1"/>
  <c r="R36" i="1"/>
  <c r="W36" i="1"/>
  <c r="CC36" i="1" s="1"/>
  <c r="Y36" i="1"/>
  <c r="Z36" i="1"/>
  <c r="AA36" i="1"/>
  <c r="AI36" i="1"/>
  <c r="AK36" i="1" s="1"/>
  <c r="BH36" i="1"/>
  <c r="BI36" i="1" s="1"/>
  <c r="BJ36" i="1"/>
  <c r="BK36" i="1"/>
  <c r="BL36" i="1"/>
  <c r="BQ36" i="1"/>
  <c r="BR36" i="1" s="1"/>
  <c r="BT36" i="1"/>
  <c r="CB36" i="1"/>
  <c r="P36" i="1" s="1"/>
  <c r="CD36" i="1"/>
  <c r="Q36" i="1" s="1"/>
  <c r="CE36" i="1"/>
  <c r="CF36" i="1"/>
  <c r="R37" i="1"/>
  <c r="W37" i="1"/>
  <c r="CC37" i="1" s="1"/>
  <c r="Y37" i="1"/>
  <c r="Z37" i="1"/>
  <c r="AA37" i="1"/>
  <c r="AI37" i="1"/>
  <c r="AK37" i="1" s="1"/>
  <c r="BH37" i="1"/>
  <c r="F37" i="1" s="1"/>
  <c r="BJ37" i="1"/>
  <c r="BK37" i="1"/>
  <c r="BL37" i="1"/>
  <c r="BQ37" i="1"/>
  <c r="BR37" i="1" s="1"/>
  <c r="BT37" i="1"/>
  <c r="CB37" i="1"/>
  <c r="P37" i="1" s="1"/>
  <c r="CD37" i="1"/>
  <c r="Q37" i="1" s="1"/>
  <c r="CE37" i="1"/>
  <c r="CF37" i="1"/>
  <c r="R38" i="1"/>
  <c r="W38" i="1"/>
  <c r="CC38" i="1" s="1"/>
  <c r="Y38" i="1"/>
  <c r="Z38" i="1"/>
  <c r="AA38" i="1"/>
  <c r="AI38" i="1"/>
  <c r="AK38" i="1" s="1"/>
  <c r="BH38" i="1"/>
  <c r="BJ38" i="1"/>
  <c r="BK38" i="1"/>
  <c r="BL38" i="1"/>
  <c r="BQ38" i="1"/>
  <c r="BR38" i="1" s="1"/>
  <c r="BT38" i="1"/>
  <c r="CB38" i="1"/>
  <c r="P38" i="1" s="1"/>
  <c r="CD38" i="1"/>
  <c r="Q38" i="1" s="1"/>
  <c r="CE38" i="1"/>
  <c r="CF38" i="1"/>
  <c r="R39" i="1"/>
  <c r="W39" i="1"/>
  <c r="CC39" i="1" s="1"/>
  <c r="Y39" i="1"/>
  <c r="Z39" i="1"/>
  <c r="AA39" i="1"/>
  <c r="AI39" i="1"/>
  <c r="AK39" i="1" s="1"/>
  <c r="BH39" i="1"/>
  <c r="F39" i="1" s="1"/>
  <c r="BJ39" i="1"/>
  <c r="BK39" i="1"/>
  <c r="BL39" i="1"/>
  <c r="BQ39" i="1"/>
  <c r="BR39" i="1" s="1"/>
  <c r="BT39" i="1"/>
  <c r="CB39" i="1"/>
  <c r="P39" i="1" s="1"/>
  <c r="CD39" i="1"/>
  <c r="Q39" i="1" s="1"/>
  <c r="CE39" i="1"/>
  <c r="CF39" i="1"/>
  <c r="R40" i="1"/>
  <c r="W40" i="1"/>
  <c r="CC40" i="1" s="1"/>
  <c r="Y40" i="1"/>
  <c r="Z40" i="1"/>
  <c r="AA40" i="1"/>
  <c r="AI40" i="1"/>
  <c r="AK40" i="1" s="1"/>
  <c r="BH40" i="1"/>
  <c r="BJ40" i="1"/>
  <c r="BK40" i="1"/>
  <c r="BL40" i="1"/>
  <c r="BQ40" i="1"/>
  <c r="BR40" i="1" s="1"/>
  <c r="BT40" i="1"/>
  <c r="CB40" i="1"/>
  <c r="P40" i="1" s="1"/>
  <c r="CD40" i="1"/>
  <c r="Q40" i="1" s="1"/>
  <c r="CE40" i="1"/>
  <c r="CF40" i="1"/>
  <c r="R41" i="1"/>
  <c r="W41" i="1"/>
  <c r="CC41" i="1" s="1"/>
  <c r="Y41" i="1"/>
  <c r="Z41" i="1"/>
  <c r="AA41" i="1"/>
  <c r="AI41" i="1"/>
  <c r="AK41" i="1" s="1"/>
  <c r="BH41" i="1"/>
  <c r="F41" i="1" s="1"/>
  <c r="BJ41" i="1"/>
  <c r="BK41" i="1"/>
  <c r="BL41" i="1"/>
  <c r="BQ41" i="1"/>
  <c r="BR41" i="1" s="1"/>
  <c r="BT41" i="1"/>
  <c r="CB41" i="1"/>
  <c r="P41" i="1" s="1"/>
  <c r="CD41" i="1"/>
  <c r="Q41" i="1" s="1"/>
  <c r="CE41" i="1"/>
  <c r="CF41" i="1"/>
  <c r="R42" i="1"/>
  <c r="W42" i="1"/>
  <c r="CC42" i="1" s="1"/>
  <c r="Y42" i="1"/>
  <c r="Z42" i="1"/>
  <c r="AA42" i="1"/>
  <c r="AI42" i="1"/>
  <c r="AK42" i="1" s="1"/>
  <c r="BH42" i="1"/>
  <c r="BJ42" i="1"/>
  <c r="BK42" i="1"/>
  <c r="BL42" i="1"/>
  <c r="BQ42" i="1"/>
  <c r="BR42" i="1" s="1"/>
  <c r="BT42" i="1"/>
  <c r="CB42" i="1"/>
  <c r="P42" i="1" s="1"/>
  <c r="CD42" i="1"/>
  <c r="Q42" i="1" s="1"/>
  <c r="CE42" i="1"/>
  <c r="CF42" i="1"/>
  <c r="R43" i="1"/>
  <c r="W43" i="1"/>
  <c r="CC43" i="1" s="1"/>
  <c r="Y43" i="1"/>
  <c r="Z43" i="1"/>
  <c r="AA43" i="1"/>
  <c r="AI43" i="1"/>
  <c r="AK43" i="1" s="1"/>
  <c r="BH43" i="1"/>
  <c r="F43" i="1" s="1"/>
  <c r="BJ43" i="1"/>
  <c r="BK43" i="1"/>
  <c r="BL43" i="1"/>
  <c r="BQ43" i="1"/>
  <c r="BR43" i="1" s="1"/>
  <c r="BT43" i="1"/>
  <c r="CB43" i="1"/>
  <c r="P43" i="1" s="1"/>
  <c r="CD43" i="1"/>
  <c r="Q43" i="1" s="1"/>
  <c r="CE43" i="1"/>
  <c r="CF43" i="1"/>
  <c r="R44" i="1"/>
  <c r="W44" i="1"/>
  <c r="CC44" i="1" s="1"/>
  <c r="Y44" i="1"/>
  <c r="Z44" i="1"/>
  <c r="AA44" i="1"/>
  <c r="AI44" i="1"/>
  <c r="AK44" i="1" s="1"/>
  <c r="BH44" i="1"/>
  <c r="BJ44" i="1"/>
  <c r="BK44" i="1"/>
  <c r="BL44" i="1"/>
  <c r="BQ44" i="1"/>
  <c r="BR44" i="1" s="1"/>
  <c r="BT44" i="1"/>
  <c r="CB44" i="1"/>
  <c r="P44" i="1" s="1"/>
  <c r="CD44" i="1"/>
  <c r="Q44" i="1" s="1"/>
  <c r="CE44" i="1"/>
  <c r="CF44" i="1"/>
  <c r="R45" i="1"/>
  <c r="W45" i="1"/>
  <c r="CC45" i="1" s="1"/>
  <c r="Y45" i="1"/>
  <c r="Z45" i="1"/>
  <c r="AA45" i="1"/>
  <c r="AI45" i="1"/>
  <c r="AK45" i="1" s="1"/>
  <c r="BH45" i="1"/>
  <c r="F45" i="1" s="1"/>
  <c r="BJ45" i="1"/>
  <c r="BK45" i="1"/>
  <c r="BL45" i="1"/>
  <c r="BQ45" i="1"/>
  <c r="BR45" i="1" s="1"/>
  <c r="BT45" i="1"/>
  <c r="CB45" i="1"/>
  <c r="P45" i="1" s="1"/>
  <c r="CD45" i="1"/>
  <c r="Q45" i="1" s="1"/>
  <c r="CE45" i="1"/>
  <c r="CF45" i="1"/>
  <c r="R46" i="1"/>
  <c r="W46" i="1"/>
  <c r="CC46" i="1" s="1"/>
  <c r="Y46" i="1"/>
  <c r="Z46" i="1"/>
  <c r="AA46" i="1"/>
  <c r="AI46" i="1"/>
  <c r="AK46" i="1" s="1"/>
  <c r="BH46" i="1"/>
  <c r="BJ46" i="1"/>
  <c r="BK46" i="1"/>
  <c r="BL46" i="1"/>
  <c r="BQ46" i="1"/>
  <c r="BR46" i="1" s="1"/>
  <c r="BT46" i="1"/>
  <c r="CB46" i="1"/>
  <c r="P46" i="1" s="1"/>
  <c r="CD46" i="1"/>
  <c r="Q46" i="1" s="1"/>
  <c r="CE46" i="1"/>
  <c r="CF46" i="1"/>
  <c r="R47" i="1"/>
  <c r="W47" i="1"/>
  <c r="CC47" i="1" s="1"/>
  <c r="Y47" i="1"/>
  <c r="Z47" i="1"/>
  <c r="AA47" i="1"/>
  <c r="AI47" i="1"/>
  <c r="AK47" i="1" s="1"/>
  <c r="BH47" i="1"/>
  <c r="BJ47" i="1"/>
  <c r="BK47" i="1"/>
  <c r="BL47" i="1"/>
  <c r="BQ47" i="1"/>
  <c r="BR47" i="1" s="1"/>
  <c r="BT47" i="1"/>
  <c r="CB47" i="1"/>
  <c r="P47" i="1" s="1"/>
  <c r="CD47" i="1"/>
  <c r="Q47" i="1" s="1"/>
  <c r="CE47" i="1"/>
  <c r="CF47" i="1"/>
  <c r="R48" i="1"/>
  <c r="W48" i="1"/>
  <c r="CC48" i="1" s="1"/>
  <c r="Y48" i="1"/>
  <c r="Z48" i="1"/>
  <c r="AA48" i="1"/>
  <c r="AI48" i="1"/>
  <c r="AK48" i="1" s="1"/>
  <c r="BH48" i="1"/>
  <c r="BJ48" i="1"/>
  <c r="BK48" i="1"/>
  <c r="BL48" i="1"/>
  <c r="BQ48" i="1"/>
  <c r="BR48" i="1" s="1"/>
  <c r="BT48" i="1"/>
  <c r="CB48" i="1"/>
  <c r="P48" i="1" s="1"/>
  <c r="CD48" i="1"/>
  <c r="Q48" i="1" s="1"/>
  <c r="CE48" i="1"/>
  <c r="CF48" i="1"/>
  <c r="R49" i="1"/>
  <c r="W49" i="1"/>
  <c r="CC49" i="1" s="1"/>
  <c r="Y49" i="1"/>
  <c r="Z49" i="1"/>
  <c r="AA49" i="1"/>
  <c r="AI49" i="1"/>
  <c r="AK49" i="1" s="1"/>
  <c r="BH49" i="1"/>
  <c r="BJ49" i="1"/>
  <c r="BK49" i="1"/>
  <c r="BL49" i="1"/>
  <c r="BQ49" i="1"/>
  <c r="BR49" i="1" s="1"/>
  <c r="BT49" i="1"/>
  <c r="CB49" i="1"/>
  <c r="P49" i="1" s="1"/>
  <c r="CD49" i="1"/>
  <c r="Q49" i="1" s="1"/>
  <c r="CE49" i="1"/>
  <c r="CF49" i="1"/>
  <c r="R50" i="1"/>
  <c r="W50" i="1"/>
  <c r="CC50" i="1" s="1"/>
  <c r="Y50" i="1"/>
  <c r="Z50" i="1"/>
  <c r="AA50" i="1"/>
  <c r="AI50" i="1"/>
  <c r="AK50" i="1" s="1"/>
  <c r="BH50" i="1"/>
  <c r="BJ50" i="1"/>
  <c r="BK50" i="1"/>
  <c r="BL50" i="1"/>
  <c r="BQ50" i="1"/>
  <c r="BR50" i="1" s="1"/>
  <c r="BT50" i="1"/>
  <c r="CB50" i="1"/>
  <c r="P50" i="1" s="1"/>
  <c r="CD50" i="1"/>
  <c r="Q50" i="1" s="1"/>
  <c r="CE50" i="1"/>
  <c r="CF50" i="1"/>
  <c r="R51" i="1"/>
  <c r="W51" i="1"/>
  <c r="CC51" i="1" s="1"/>
  <c r="Y51" i="1"/>
  <c r="Z51" i="1"/>
  <c r="AA51" i="1"/>
  <c r="AI51" i="1"/>
  <c r="AK51" i="1" s="1"/>
  <c r="BH51" i="1"/>
  <c r="BJ51" i="1"/>
  <c r="BK51" i="1"/>
  <c r="BL51" i="1"/>
  <c r="BQ51" i="1"/>
  <c r="BR51" i="1" s="1"/>
  <c r="BT51" i="1"/>
  <c r="CB51" i="1"/>
  <c r="P51" i="1" s="1"/>
  <c r="CD51" i="1"/>
  <c r="Q51" i="1" s="1"/>
  <c r="CE51" i="1"/>
  <c r="CF51" i="1"/>
  <c r="R52" i="1"/>
  <c r="W52" i="1"/>
  <c r="CC52" i="1" s="1"/>
  <c r="Y52" i="1"/>
  <c r="Z52" i="1"/>
  <c r="AA52" i="1"/>
  <c r="AI52" i="1"/>
  <c r="AK52" i="1" s="1"/>
  <c r="BH52" i="1"/>
  <c r="BJ52" i="1"/>
  <c r="BK52" i="1"/>
  <c r="BL52" i="1"/>
  <c r="BQ52" i="1"/>
  <c r="BR52" i="1" s="1"/>
  <c r="BT52" i="1"/>
  <c r="CB52" i="1"/>
  <c r="P52" i="1" s="1"/>
  <c r="CD52" i="1"/>
  <c r="Q52" i="1" s="1"/>
  <c r="CE52" i="1"/>
  <c r="CF52" i="1"/>
  <c r="R53" i="1"/>
  <c r="W53" i="1"/>
  <c r="CC53" i="1" s="1"/>
  <c r="Y53" i="1"/>
  <c r="Z53" i="1"/>
  <c r="AA53" i="1"/>
  <c r="AI53" i="1"/>
  <c r="AK53" i="1" s="1"/>
  <c r="BH53" i="1"/>
  <c r="BJ53" i="1"/>
  <c r="BK53" i="1"/>
  <c r="BL53" i="1"/>
  <c r="BQ53" i="1"/>
  <c r="BR53" i="1" s="1"/>
  <c r="BT53" i="1"/>
  <c r="CB53" i="1"/>
  <c r="P53" i="1" s="1"/>
  <c r="CD53" i="1"/>
  <c r="Q53" i="1" s="1"/>
  <c r="CE53" i="1"/>
  <c r="CF53" i="1"/>
  <c r="R54" i="1"/>
  <c r="W54" i="1"/>
  <c r="CC54" i="1" s="1"/>
  <c r="Y54" i="1"/>
  <c r="Z54" i="1"/>
  <c r="AA54" i="1"/>
  <c r="AI54" i="1"/>
  <c r="AK54" i="1" s="1"/>
  <c r="BH54" i="1"/>
  <c r="BJ54" i="1"/>
  <c r="BK54" i="1"/>
  <c r="BL54" i="1"/>
  <c r="BQ54" i="1"/>
  <c r="BR54" i="1" s="1"/>
  <c r="BT54" i="1"/>
  <c r="CB54" i="1"/>
  <c r="P54" i="1" s="1"/>
  <c r="CD54" i="1"/>
  <c r="Q54" i="1" s="1"/>
  <c r="CE54" i="1"/>
  <c r="CF54" i="1"/>
  <c r="R55" i="1"/>
  <c r="W55" i="1"/>
  <c r="CC55" i="1" s="1"/>
  <c r="Y55" i="1"/>
  <c r="Z55" i="1"/>
  <c r="AA55" i="1"/>
  <c r="AI55" i="1"/>
  <c r="AK55" i="1" s="1"/>
  <c r="BH55" i="1"/>
  <c r="BJ55" i="1"/>
  <c r="BK55" i="1"/>
  <c r="BL55" i="1"/>
  <c r="BQ55" i="1"/>
  <c r="BR55" i="1" s="1"/>
  <c r="BT55" i="1"/>
  <c r="CB55" i="1"/>
  <c r="P55" i="1" s="1"/>
  <c r="CD55" i="1"/>
  <c r="Q55" i="1" s="1"/>
  <c r="CE55" i="1"/>
  <c r="CF55" i="1"/>
  <c r="R56" i="1"/>
  <c r="W56" i="1"/>
  <c r="CC56" i="1" s="1"/>
  <c r="Y56" i="1"/>
  <c r="Z56" i="1"/>
  <c r="AA56" i="1"/>
  <c r="AI56" i="1"/>
  <c r="AK56" i="1" s="1"/>
  <c r="BH56" i="1"/>
  <c r="F56" i="1" s="1"/>
  <c r="BJ56" i="1"/>
  <c r="BK56" i="1"/>
  <c r="BL56" i="1"/>
  <c r="BQ56" i="1"/>
  <c r="BR56" i="1" s="1"/>
  <c r="BT56" i="1"/>
  <c r="CB56" i="1"/>
  <c r="P56" i="1" s="1"/>
  <c r="CD56" i="1"/>
  <c r="Q56" i="1" s="1"/>
  <c r="CE56" i="1"/>
  <c r="CF56" i="1"/>
  <c r="R57" i="1"/>
  <c r="W57" i="1"/>
  <c r="CC57" i="1" s="1"/>
  <c r="Y57" i="1"/>
  <c r="Z57" i="1"/>
  <c r="AA57" i="1"/>
  <c r="AI57" i="1"/>
  <c r="AK57" i="1" s="1"/>
  <c r="BH57" i="1"/>
  <c r="BJ57" i="1"/>
  <c r="BK57" i="1"/>
  <c r="BL57" i="1"/>
  <c r="BQ57" i="1"/>
  <c r="BR57" i="1" s="1"/>
  <c r="BT57" i="1"/>
  <c r="CB57" i="1"/>
  <c r="P57" i="1" s="1"/>
  <c r="CD57" i="1"/>
  <c r="Q57" i="1" s="1"/>
  <c r="CE57" i="1"/>
  <c r="CF57" i="1"/>
  <c r="R58" i="1"/>
  <c r="W58" i="1"/>
  <c r="CC58" i="1" s="1"/>
  <c r="Y58" i="1"/>
  <c r="Z58" i="1"/>
  <c r="AA58" i="1"/>
  <c r="AI58" i="1"/>
  <c r="AK58" i="1" s="1"/>
  <c r="BH58" i="1"/>
  <c r="F58" i="1" s="1"/>
  <c r="BJ58" i="1"/>
  <c r="BK58" i="1"/>
  <c r="BL58" i="1"/>
  <c r="BQ58" i="1"/>
  <c r="BR58" i="1" s="1"/>
  <c r="BT58" i="1"/>
  <c r="CB58" i="1"/>
  <c r="P58" i="1" s="1"/>
  <c r="CD58" i="1"/>
  <c r="Q58" i="1" s="1"/>
  <c r="CE58" i="1"/>
  <c r="CF58" i="1"/>
  <c r="R59" i="1"/>
  <c r="W59" i="1"/>
  <c r="CC59" i="1" s="1"/>
  <c r="Y59" i="1"/>
  <c r="Z59" i="1"/>
  <c r="AA59" i="1"/>
  <c r="AI59" i="1"/>
  <c r="AK59" i="1" s="1"/>
  <c r="BH59" i="1"/>
  <c r="BJ59" i="1"/>
  <c r="BK59" i="1"/>
  <c r="BL59" i="1"/>
  <c r="BQ59" i="1"/>
  <c r="BR59" i="1" s="1"/>
  <c r="BT59" i="1"/>
  <c r="CB59" i="1"/>
  <c r="P59" i="1" s="1"/>
  <c r="CD59" i="1"/>
  <c r="Q59" i="1" s="1"/>
  <c r="CE59" i="1"/>
  <c r="CF59" i="1"/>
  <c r="R60" i="1"/>
  <c r="W60" i="1"/>
  <c r="CC60" i="1" s="1"/>
  <c r="Y60" i="1"/>
  <c r="Z60" i="1"/>
  <c r="AA60" i="1"/>
  <c r="AI60" i="1"/>
  <c r="AK60" i="1" s="1"/>
  <c r="BH60" i="1"/>
  <c r="F60" i="1" s="1"/>
  <c r="BJ60" i="1"/>
  <c r="BK60" i="1"/>
  <c r="BL60" i="1"/>
  <c r="BQ60" i="1"/>
  <c r="BR60" i="1" s="1"/>
  <c r="BT60" i="1"/>
  <c r="CB60" i="1"/>
  <c r="P60" i="1" s="1"/>
  <c r="CD60" i="1"/>
  <c r="Q60" i="1" s="1"/>
  <c r="CE60" i="1"/>
  <c r="CF60" i="1"/>
  <c r="R61" i="1"/>
  <c r="W61" i="1"/>
  <c r="CC61" i="1" s="1"/>
  <c r="Y61" i="1"/>
  <c r="Z61" i="1"/>
  <c r="AA61" i="1"/>
  <c r="AI61" i="1"/>
  <c r="AK61" i="1" s="1"/>
  <c r="BH61" i="1"/>
  <c r="BJ61" i="1"/>
  <c r="BK61" i="1"/>
  <c r="BL61" i="1"/>
  <c r="BQ61" i="1"/>
  <c r="BR61" i="1" s="1"/>
  <c r="BT61" i="1"/>
  <c r="CB61" i="1"/>
  <c r="P61" i="1" s="1"/>
  <c r="CD61" i="1"/>
  <c r="Q61" i="1" s="1"/>
  <c r="CE61" i="1"/>
  <c r="CF61" i="1"/>
  <c r="R62" i="1"/>
  <c r="W62" i="1"/>
  <c r="CC62" i="1" s="1"/>
  <c r="Y62" i="1"/>
  <c r="Z62" i="1"/>
  <c r="AA62" i="1"/>
  <c r="AI62" i="1"/>
  <c r="AK62" i="1" s="1"/>
  <c r="BH62" i="1"/>
  <c r="F62" i="1" s="1"/>
  <c r="BJ62" i="1"/>
  <c r="BK62" i="1"/>
  <c r="BL62" i="1"/>
  <c r="BQ62" i="1"/>
  <c r="BR62" i="1" s="1"/>
  <c r="BT62" i="1"/>
  <c r="CB62" i="1"/>
  <c r="P62" i="1" s="1"/>
  <c r="CD62" i="1"/>
  <c r="Q62" i="1" s="1"/>
  <c r="CE62" i="1"/>
  <c r="CF62" i="1"/>
  <c r="R63" i="1"/>
  <c r="W63" i="1"/>
  <c r="Y63" i="1"/>
  <c r="Z63" i="1"/>
  <c r="AA63" i="1"/>
  <c r="AI63" i="1"/>
  <c r="AK63" i="1" s="1"/>
  <c r="BH63" i="1"/>
  <c r="BJ63" i="1"/>
  <c r="BK63" i="1"/>
  <c r="BL63" i="1"/>
  <c r="BQ63" i="1"/>
  <c r="BR63" i="1" s="1"/>
  <c r="BT63" i="1"/>
  <c r="CB63" i="1"/>
  <c r="P63" i="1" s="1"/>
  <c r="CC63" i="1"/>
  <c r="CD63" i="1"/>
  <c r="Q63" i="1" s="1"/>
  <c r="CE63" i="1"/>
  <c r="CF63" i="1"/>
  <c r="R64" i="1"/>
  <c r="W64" i="1"/>
  <c r="CC64" i="1" s="1"/>
  <c r="Y64" i="1"/>
  <c r="Z64" i="1"/>
  <c r="AA64" i="1"/>
  <c r="AI64" i="1"/>
  <c r="AK64" i="1" s="1"/>
  <c r="BH64" i="1"/>
  <c r="F64" i="1" s="1"/>
  <c r="BJ64" i="1"/>
  <c r="BK64" i="1"/>
  <c r="BL64" i="1"/>
  <c r="BQ64" i="1"/>
  <c r="BR64" i="1" s="1"/>
  <c r="BT64" i="1"/>
  <c r="CB64" i="1"/>
  <c r="P64" i="1" s="1"/>
  <c r="CD64" i="1"/>
  <c r="Q64" i="1" s="1"/>
  <c r="CE64" i="1"/>
  <c r="CF64" i="1"/>
  <c r="R65" i="1"/>
  <c r="W65" i="1"/>
  <c r="CC65" i="1" s="1"/>
  <c r="Y65" i="1"/>
  <c r="Z65" i="1"/>
  <c r="AA65" i="1"/>
  <c r="AI65" i="1"/>
  <c r="AK65" i="1" s="1"/>
  <c r="BH65" i="1"/>
  <c r="BJ65" i="1"/>
  <c r="BK65" i="1"/>
  <c r="BL65" i="1"/>
  <c r="BQ65" i="1"/>
  <c r="BR65" i="1" s="1"/>
  <c r="BT65" i="1"/>
  <c r="CB65" i="1"/>
  <c r="P65" i="1" s="1"/>
  <c r="CD65" i="1"/>
  <c r="Q65" i="1" s="1"/>
  <c r="CE65" i="1"/>
  <c r="CF65" i="1"/>
  <c r="R66" i="1"/>
  <c r="W66" i="1"/>
  <c r="CC66" i="1" s="1"/>
  <c r="Y66" i="1"/>
  <c r="Z66" i="1"/>
  <c r="AA66" i="1"/>
  <c r="AI66" i="1"/>
  <c r="AK66" i="1" s="1"/>
  <c r="BH66" i="1"/>
  <c r="F66" i="1" s="1"/>
  <c r="BJ66" i="1"/>
  <c r="BK66" i="1"/>
  <c r="BL66" i="1"/>
  <c r="BQ66" i="1"/>
  <c r="BR66" i="1" s="1"/>
  <c r="BT66" i="1"/>
  <c r="CB66" i="1"/>
  <c r="P66" i="1" s="1"/>
  <c r="CD66" i="1"/>
  <c r="Q66" i="1" s="1"/>
  <c r="CE66" i="1"/>
  <c r="CF66" i="1"/>
  <c r="R67" i="1"/>
  <c r="W67" i="1"/>
  <c r="CC67" i="1" s="1"/>
  <c r="Y67" i="1"/>
  <c r="Z67" i="1"/>
  <c r="AA67" i="1"/>
  <c r="AI67" i="1"/>
  <c r="AK67" i="1" s="1"/>
  <c r="BH67" i="1"/>
  <c r="BJ67" i="1"/>
  <c r="BK67" i="1"/>
  <c r="BL67" i="1"/>
  <c r="BQ67" i="1"/>
  <c r="BR67" i="1" s="1"/>
  <c r="BT67" i="1"/>
  <c r="CB67" i="1"/>
  <c r="P67" i="1" s="1"/>
  <c r="CD67" i="1"/>
  <c r="Q67" i="1" s="1"/>
  <c r="CE67" i="1"/>
  <c r="CF67" i="1"/>
  <c r="R68" i="1"/>
  <c r="W68" i="1"/>
  <c r="CC68" i="1" s="1"/>
  <c r="Y68" i="1"/>
  <c r="Z68" i="1"/>
  <c r="AA68" i="1"/>
  <c r="AI68" i="1"/>
  <c r="AK68" i="1" s="1"/>
  <c r="BH68" i="1"/>
  <c r="F68" i="1" s="1"/>
  <c r="BJ68" i="1"/>
  <c r="BK68" i="1"/>
  <c r="BL68" i="1"/>
  <c r="BQ68" i="1"/>
  <c r="BR68" i="1" s="1"/>
  <c r="BT68" i="1"/>
  <c r="CB68" i="1"/>
  <c r="P68" i="1" s="1"/>
  <c r="CD68" i="1"/>
  <c r="Q68" i="1" s="1"/>
  <c r="CE68" i="1"/>
  <c r="CF68" i="1"/>
  <c r="R69" i="1"/>
  <c r="W69" i="1"/>
  <c r="CC69" i="1" s="1"/>
  <c r="Y69" i="1"/>
  <c r="Z69" i="1"/>
  <c r="AA69" i="1"/>
  <c r="AI69" i="1"/>
  <c r="AK69" i="1" s="1"/>
  <c r="BH69" i="1"/>
  <c r="BJ69" i="1"/>
  <c r="BK69" i="1"/>
  <c r="BL69" i="1"/>
  <c r="BQ69" i="1"/>
  <c r="BR69" i="1" s="1"/>
  <c r="BT69" i="1"/>
  <c r="CB69" i="1"/>
  <c r="P69" i="1" s="1"/>
  <c r="CD69" i="1"/>
  <c r="Q69" i="1" s="1"/>
  <c r="CE69" i="1"/>
  <c r="CF69" i="1"/>
  <c r="R70" i="1"/>
  <c r="W70" i="1"/>
  <c r="CC70" i="1" s="1"/>
  <c r="Y70" i="1"/>
  <c r="Z70" i="1"/>
  <c r="AA70" i="1"/>
  <c r="AI70" i="1"/>
  <c r="AK70" i="1" s="1"/>
  <c r="BH70" i="1"/>
  <c r="F70" i="1" s="1"/>
  <c r="BJ70" i="1"/>
  <c r="BK70" i="1"/>
  <c r="BL70" i="1"/>
  <c r="BQ70" i="1"/>
  <c r="BR70" i="1" s="1"/>
  <c r="BT70" i="1"/>
  <c r="CB70" i="1"/>
  <c r="P70" i="1" s="1"/>
  <c r="CD70" i="1"/>
  <c r="Q70" i="1" s="1"/>
  <c r="CE70" i="1"/>
  <c r="CF70" i="1"/>
  <c r="R71" i="1"/>
  <c r="W71" i="1"/>
  <c r="CC71" i="1" s="1"/>
  <c r="Y71" i="1"/>
  <c r="Z71" i="1"/>
  <c r="AA71" i="1"/>
  <c r="AI71" i="1"/>
  <c r="AK71" i="1" s="1"/>
  <c r="BH71" i="1"/>
  <c r="BJ71" i="1"/>
  <c r="BK71" i="1"/>
  <c r="BL71" i="1"/>
  <c r="BQ71" i="1"/>
  <c r="BR71" i="1" s="1"/>
  <c r="BT71" i="1"/>
  <c r="CB71" i="1"/>
  <c r="P71" i="1" s="1"/>
  <c r="CD71" i="1"/>
  <c r="Q71" i="1" s="1"/>
  <c r="CE71" i="1"/>
  <c r="CF71" i="1"/>
  <c r="R72" i="1"/>
  <c r="W72" i="1"/>
  <c r="CC72" i="1" s="1"/>
  <c r="Y72" i="1"/>
  <c r="Z72" i="1"/>
  <c r="AA72" i="1"/>
  <c r="AI72" i="1"/>
  <c r="AK72" i="1" s="1"/>
  <c r="BH72" i="1"/>
  <c r="F72" i="1" s="1"/>
  <c r="BJ72" i="1"/>
  <c r="BK72" i="1"/>
  <c r="BL72" i="1"/>
  <c r="BQ72" i="1"/>
  <c r="BR72" i="1" s="1"/>
  <c r="BT72" i="1"/>
  <c r="CB72" i="1"/>
  <c r="P72" i="1" s="1"/>
  <c r="CD72" i="1"/>
  <c r="Q72" i="1" s="1"/>
  <c r="CE72" i="1"/>
  <c r="CF72" i="1"/>
  <c r="R73" i="1"/>
  <c r="W73" i="1"/>
  <c r="CC73" i="1" s="1"/>
  <c r="Y73" i="1"/>
  <c r="Z73" i="1"/>
  <c r="AA73" i="1"/>
  <c r="AI73" i="1"/>
  <c r="AK73" i="1" s="1"/>
  <c r="BH73" i="1"/>
  <c r="BJ73" i="1"/>
  <c r="BK73" i="1"/>
  <c r="BL73" i="1"/>
  <c r="BQ73" i="1"/>
  <c r="BR73" i="1" s="1"/>
  <c r="BT73" i="1"/>
  <c r="CB73" i="1"/>
  <c r="P73" i="1" s="1"/>
  <c r="CD73" i="1"/>
  <c r="Q73" i="1" s="1"/>
  <c r="CE73" i="1"/>
  <c r="CF73" i="1"/>
  <c r="R74" i="1"/>
  <c r="W74" i="1"/>
  <c r="CC74" i="1" s="1"/>
  <c r="Y74" i="1"/>
  <c r="Z74" i="1"/>
  <c r="AA74" i="1"/>
  <c r="AI74" i="1"/>
  <c r="AK74" i="1" s="1"/>
  <c r="BH74" i="1"/>
  <c r="F74" i="1" s="1"/>
  <c r="BJ74" i="1"/>
  <c r="BK74" i="1"/>
  <c r="BL74" i="1"/>
  <c r="BQ74" i="1"/>
  <c r="BR74" i="1" s="1"/>
  <c r="BT74" i="1"/>
  <c r="CB74" i="1"/>
  <c r="P74" i="1" s="1"/>
  <c r="CD74" i="1"/>
  <c r="Q74" i="1" s="1"/>
  <c r="CE74" i="1"/>
  <c r="CF74" i="1"/>
  <c r="R75" i="1"/>
  <c r="W75" i="1"/>
  <c r="CC75" i="1" s="1"/>
  <c r="Y75" i="1"/>
  <c r="Z75" i="1"/>
  <c r="AA75" i="1"/>
  <c r="AI75" i="1"/>
  <c r="AK75" i="1" s="1"/>
  <c r="BH75" i="1"/>
  <c r="BJ75" i="1"/>
  <c r="BK75" i="1"/>
  <c r="BL75" i="1"/>
  <c r="BQ75" i="1"/>
  <c r="BR75" i="1" s="1"/>
  <c r="BT75" i="1"/>
  <c r="CB75" i="1"/>
  <c r="P75" i="1" s="1"/>
  <c r="CD75" i="1"/>
  <c r="Q75" i="1" s="1"/>
  <c r="CE75" i="1"/>
  <c r="CF75" i="1"/>
  <c r="R76" i="1"/>
  <c r="W76" i="1"/>
  <c r="CC76" i="1" s="1"/>
  <c r="Y76" i="1"/>
  <c r="Z76" i="1"/>
  <c r="AA76" i="1"/>
  <c r="AI76" i="1"/>
  <c r="AK76" i="1" s="1"/>
  <c r="BH76" i="1"/>
  <c r="F76" i="1" s="1"/>
  <c r="BJ76" i="1"/>
  <c r="BK76" i="1"/>
  <c r="BL76" i="1"/>
  <c r="BQ76" i="1"/>
  <c r="BR76" i="1" s="1"/>
  <c r="BT76" i="1"/>
  <c r="CB76" i="1"/>
  <c r="P76" i="1" s="1"/>
  <c r="CD76" i="1"/>
  <c r="Q76" i="1" s="1"/>
  <c r="CE76" i="1"/>
  <c r="CF76" i="1"/>
  <c r="R77" i="1"/>
  <c r="W77" i="1"/>
  <c r="CC77" i="1" s="1"/>
  <c r="Y77" i="1"/>
  <c r="Z77" i="1"/>
  <c r="AA77" i="1"/>
  <c r="AI77" i="1"/>
  <c r="AK77" i="1" s="1"/>
  <c r="BH77" i="1"/>
  <c r="BJ77" i="1"/>
  <c r="BK77" i="1"/>
  <c r="BL77" i="1"/>
  <c r="BQ77" i="1"/>
  <c r="BR77" i="1" s="1"/>
  <c r="BT77" i="1"/>
  <c r="CB77" i="1"/>
  <c r="P77" i="1" s="1"/>
  <c r="CD77" i="1"/>
  <c r="Q77" i="1" s="1"/>
  <c r="CE77" i="1"/>
  <c r="CF77" i="1"/>
  <c r="R78" i="1"/>
  <c r="W78" i="1"/>
  <c r="CC78" i="1" s="1"/>
  <c r="Y78" i="1"/>
  <c r="Z78" i="1"/>
  <c r="AA78" i="1"/>
  <c r="AI78" i="1"/>
  <c r="AK78" i="1" s="1"/>
  <c r="BH78" i="1"/>
  <c r="BJ78" i="1"/>
  <c r="BK78" i="1"/>
  <c r="BL78" i="1"/>
  <c r="BQ78" i="1"/>
  <c r="BR78" i="1" s="1"/>
  <c r="BT78" i="1"/>
  <c r="CB78" i="1"/>
  <c r="P78" i="1" s="1"/>
  <c r="CD78" i="1"/>
  <c r="Q78" i="1" s="1"/>
  <c r="CE78" i="1"/>
  <c r="CF78" i="1"/>
  <c r="R79" i="1"/>
  <c r="W79" i="1"/>
  <c r="CC79" i="1" s="1"/>
  <c r="Y79" i="1"/>
  <c r="Z79" i="1"/>
  <c r="AA79" i="1"/>
  <c r="AI79" i="1"/>
  <c r="AK79" i="1" s="1"/>
  <c r="BH79" i="1"/>
  <c r="BI79" i="1" s="1"/>
  <c r="BJ79" i="1"/>
  <c r="BK79" i="1"/>
  <c r="BL79" i="1"/>
  <c r="BQ79" i="1"/>
  <c r="BR79" i="1" s="1"/>
  <c r="BT79" i="1"/>
  <c r="CB79" i="1"/>
  <c r="P79" i="1" s="1"/>
  <c r="CD79" i="1"/>
  <c r="Q79" i="1" s="1"/>
  <c r="CE79" i="1"/>
  <c r="CF79" i="1"/>
  <c r="R80" i="1"/>
  <c r="W80" i="1"/>
  <c r="CC80" i="1" s="1"/>
  <c r="Y80" i="1"/>
  <c r="Z80" i="1"/>
  <c r="AA80" i="1"/>
  <c r="AI80" i="1"/>
  <c r="AK80" i="1" s="1"/>
  <c r="BH80" i="1"/>
  <c r="F80" i="1" s="1"/>
  <c r="BJ80" i="1"/>
  <c r="BK80" i="1"/>
  <c r="BL80" i="1"/>
  <c r="BQ80" i="1"/>
  <c r="BR80" i="1" s="1"/>
  <c r="BT80" i="1"/>
  <c r="CB80" i="1"/>
  <c r="P80" i="1" s="1"/>
  <c r="CD80" i="1"/>
  <c r="Q80" i="1" s="1"/>
  <c r="CE80" i="1"/>
  <c r="CF80" i="1"/>
  <c r="R81" i="1"/>
  <c r="W81" i="1"/>
  <c r="CC81" i="1" s="1"/>
  <c r="Y81" i="1"/>
  <c r="Z81" i="1"/>
  <c r="AA81" i="1"/>
  <c r="AI81" i="1"/>
  <c r="AK81" i="1" s="1"/>
  <c r="BH81" i="1"/>
  <c r="BI81" i="1" s="1"/>
  <c r="BJ81" i="1"/>
  <c r="BK81" i="1"/>
  <c r="BL81" i="1"/>
  <c r="BQ81" i="1"/>
  <c r="BR81" i="1" s="1"/>
  <c r="BT81" i="1"/>
  <c r="CB81" i="1"/>
  <c r="P81" i="1" s="1"/>
  <c r="CD81" i="1"/>
  <c r="Q81" i="1" s="1"/>
  <c r="CE81" i="1"/>
  <c r="CF81" i="1"/>
  <c r="R82" i="1"/>
  <c r="W82" i="1"/>
  <c r="CC82" i="1" s="1"/>
  <c r="Y82" i="1"/>
  <c r="Z82" i="1"/>
  <c r="AA82" i="1"/>
  <c r="AI82" i="1"/>
  <c r="AK82" i="1" s="1"/>
  <c r="BH82" i="1"/>
  <c r="F82" i="1" s="1"/>
  <c r="BJ82" i="1"/>
  <c r="BK82" i="1"/>
  <c r="BL82" i="1"/>
  <c r="BQ82" i="1"/>
  <c r="BR82" i="1" s="1"/>
  <c r="BT82" i="1"/>
  <c r="CB82" i="1"/>
  <c r="P82" i="1" s="1"/>
  <c r="CD82" i="1"/>
  <c r="Q82" i="1" s="1"/>
  <c r="CE82" i="1"/>
  <c r="CF82" i="1"/>
  <c r="R83" i="1"/>
  <c r="W83" i="1"/>
  <c r="CC83" i="1" s="1"/>
  <c r="Y83" i="1"/>
  <c r="Z83" i="1"/>
  <c r="AA83" i="1"/>
  <c r="AI83" i="1"/>
  <c r="AK83" i="1" s="1"/>
  <c r="BH83" i="1"/>
  <c r="F83" i="1" s="1"/>
  <c r="BJ83" i="1"/>
  <c r="BK83" i="1"/>
  <c r="BL83" i="1"/>
  <c r="BQ83" i="1"/>
  <c r="BR83" i="1" s="1"/>
  <c r="BT83" i="1"/>
  <c r="CB83" i="1"/>
  <c r="P83" i="1" s="1"/>
  <c r="CD83" i="1"/>
  <c r="Q83" i="1" s="1"/>
  <c r="CE83" i="1"/>
  <c r="CF83" i="1"/>
  <c r="R84" i="1"/>
  <c r="W84" i="1"/>
  <c r="CC84" i="1" s="1"/>
  <c r="Y84" i="1"/>
  <c r="Z84" i="1"/>
  <c r="AA84" i="1"/>
  <c r="AI84" i="1"/>
  <c r="AK84" i="1" s="1"/>
  <c r="BH84" i="1"/>
  <c r="F84" i="1" s="1"/>
  <c r="BJ84" i="1"/>
  <c r="BK84" i="1"/>
  <c r="BL84" i="1"/>
  <c r="BQ84" i="1"/>
  <c r="BR84" i="1" s="1"/>
  <c r="BT84" i="1"/>
  <c r="CB84" i="1"/>
  <c r="P84" i="1" s="1"/>
  <c r="CD84" i="1"/>
  <c r="Q84" i="1" s="1"/>
  <c r="CE84" i="1"/>
  <c r="CF84" i="1"/>
  <c r="R85" i="1"/>
  <c r="W85" i="1"/>
  <c r="CC85" i="1" s="1"/>
  <c r="Y85" i="1"/>
  <c r="Z85" i="1"/>
  <c r="AA85" i="1"/>
  <c r="AI85" i="1"/>
  <c r="AK85" i="1" s="1"/>
  <c r="BH85" i="1"/>
  <c r="F85" i="1" s="1"/>
  <c r="BJ85" i="1"/>
  <c r="BK85" i="1"/>
  <c r="BL85" i="1"/>
  <c r="BQ85" i="1"/>
  <c r="BR85" i="1" s="1"/>
  <c r="BT85" i="1"/>
  <c r="CB85" i="1"/>
  <c r="P85" i="1" s="1"/>
  <c r="CD85" i="1"/>
  <c r="Q85" i="1" s="1"/>
  <c r="CE85" i="1"/>
  <c r="CF85" i="1"/>
  <c r="R86" i="1"/>
  <c r="W86" i="1"/>
  <c r="CC86" i="1" s="1"/>
  <c r="Y86" i="1"/>
  <c r="Z86" i="1"/>
  <c r="AA86" i="1"/>
  <c r="AI86" i="1"/>
  <c r="AK86" i="1" s="1"/>
  <c r="BH86" i="1"/>
  <c r="F86" i="1" s="1"/>
  <c r="BJ86" i="1"/>
  <c r="BK86" i="1"/>
  <c r="BL86" i="1"/>
  <c r="BQ86" i="1"/>
  <c r="BR86" i="1" s="1"/>
  <c r="BT86" i="1"/>
  <c r="CB86" i="1"/>
  <c r="P86" i="1" s="1"/>
  <c r="CD86" i="1"/>
  <c r="Q86" i="1" s="1"/>
  <c r="CE86" i="1"/>
  <c r="CF86" i="1"/>
  <c r="R87" i="1"/>
  <c r="W87" i="1"/>
  <c r="CC87" i="1" s="1"/>
  <c r="Y87" i="1"/>
  <c r="Z87" i="1"/>
  <c r="AA87" i="1"/>
  <c r="AI87" i="1"/>
  <c r="AK87" i="1" s="1"/>
  <c r="BH87" i="1"/>
  <c r="F87" i="1" s="1"/>
  <c r="BJ87" i="1"/>
  <c r="BK87" i="1"/>
  <c r="BL87" i="1"/>
  <c r="BQ87" i="1"/>
  <c r="BR87" i="1" s="1"/>
  <c r="BT87" i="1"/>
  <c r="CB87" i="1"/>
  <c r="P87" i="1" s="1"/>
  <c r="CD87" i="1"/>
  <c r="Q87" i="1" s="1"/>
  <c r="CE87" i="1"/>
  <c r="CF87" i="1"/>
  <c r="R88" i="1"/>
  <c r="W88" i="1"/>
  <c r="CC88" i="1" s="1"/>
  <c r="Y88" i="1"/>
  <c r="Z88" i="1"/>
  <c r="AA88" i="1"/>
  <c r="AI88" i="1"/>
  <c r="AK88" i="1" s="1"/>
  <c r="BH88" i="1"/>
  <c r="F88" i="1" s="1"/>
  <c r="BJ88" i="1"/>
  <c r="BK88" i="1"/>
  <c r="BL88" i="1"/>
  <c r="BQ88" i="1"/>
  <c r="BR88" i="1" s="1"/>
  <c r="BT88" i="1"/>
  <c r="CB88" i="1"/>
  <c r="P88" i="1" s="1"/>
  <c r="CD88" i="1"/>
  <c r="Q88" i="1" s="1"/>
  <c r="CE88" i="1"/>
  <c r="CF88" i="1"/>
  <c r="R89" i="1"/>
  <c r="W89" i="1"/>
  <c r="CC89" i="1" s="1"/>
  <c r="Y89" i="1"/>
  <c r="Z89" i="1"/>
  <c r="AA89" i="1"/>
  <c r="AI89" i="1"/>
  <c r="AK89" i="1" s="1"/>
  <c r="BH89" i="1"/>
  <c r="F89" i="1" s="1"/>
  <c r="BJ89" i="1"/>
  <c r="BK89" i="1"/>
  <c r="BL89" i="1"/>
  <c r="BQ89" i="1"/>
  <c r="BR89" i="1" s="1"/>
  <c r="BT89" i="1"/>
  <c r="CB89" i="1"/>
  <c r="P89" i="1" s="1"/>
  <c r="CD89" i="1"/>
  <c r="Q89" i="1" s="1"/>
  <c r="CE89" i="1"/>
  <c r="CF89" i="1"/>
  <c r="R90" i="1"/>
  <c r="W90" i="1"/>
  <c r="CC90" i="1" s="1"/>
  <c r="Y90" i="1"/>
  <c r="Z90" i="1"/>
  <c r="AA90" i="1"/>
  <c r="AI90" i="1"/>
  <c r="AK90" i="1" s="1"/>
  <c r="BH90" i="1"/>
  <c r="F90" i="1" s="1"/>
  <c r="BJ90" i="1"/>
  <c r="BK90" i="1"/>
  <c r="BL90" i="1"/>
  <c r="BQ90" i="1"/>
  <c r="BR90" i="1" s="1"/>
  <c r="BT90" i="1"/>
  <c r="CB90" i="1"/>
  <c r="P90" i="1" s="1"/>
  <c r="CD90" i="1"/>
  <c r="Q90" i="1" s="1"/>
  <c r="CE90" i="1"/>
  <c r="CF90" i="1"/>
  <c r="R91" i="1"/>
  <c r="W91" i="1"/>
  <c r="CC91" i="1" s="1"/>
  <c r="Y91" i="1"/>
  <c r="Z91" i="1"/>
  <c r="AA91" i="1"/>
  <c r="AI91" i="1"/>
  <c r="AK91" i="1" s="1"/>
  <c r="BH91" i="1"/>
  <c r="F91" i="1" s="1"/>
  <c r="BJ91" i="1"/>
  <c r="BK91" i="1"/>
  <c r="BL91" i="1"/>
  <c r="BQ91" i="1"/>
  <c r="BR91" i="1" s="1"/>
  <c r="BT91" i="1"/>
  <c r="CB91" i="1"/>
  <c r="P91" i="1" s="1"/>
  <c r="CD91" i="1"/>
  <c r="Q91" i="1" s="1"/>
  <c r="CE91" i="1"/>
  <c r="CF91" i="1"/>
  <c r="R92" i="1"/>
  <c r="W92" i="1"/>
  <c r="CC92" i="1" s="1"/>
  <c r="Y92" i="1"/>
  <c r="Z92" i="1"/>
  <c r="AA92" i="1"/>
  <c r="AI92" i="1"/>
  <c r="AK92" i="1" s="1"/>
  <c r="BH92" i="1"/>
  <c r="F92" i="1" s="1"/>
  <c r="BJ92" i="1"/>
  <c r="BK92" i="1"/>
  <c r="BL92" i="1"/>
  <c r="BQ92" i="1"/>
  <c r="BR92" i="1" s="1"/>
  <c r="BT92" i="1"/>
  <c r="CB92" i="1"/>
  <c r="P92" i="1" s="1"/>
  <c r="CD92" i="1"/>
  <c r="Q92" i="1" s="1"/>
  <c r="CE92" i="1"/>
  <c r="CF92" i="1"/>
  <c r="X3" i="1" l="1"/>
  <c r="BI26" i="1"/>
  <c r="AE26" i="1" s="1"/>
  <c r="AD52" i="1"/>
  <c r="AD51" i="1"/>
  <c r="AD13" i="1"/>
  <c r="AD11" i="1"/>
  <c r="BI86" i="1"/>
  <c r="AE86" i="1" s="1"/>
  <c r="AD62" i="1"/>
  <c r="BU75" i="1"/>
  <c r="AD74" i="1"/>
  <c r="AD43" i="1"/>
  <c r="AD5" i="1"/>
  <c r="BU66" i="1"/>
  <c r="AD32" i="1"/>
  <c r="AD12" i="1"/>
  <c r="BI32" i="1"/>
  <c r="AE32" i="1" s="1"/>
  <c r="AD19" i="1"/>
  <c r="AD55" i="1"/>
  <c r="BI90" i="1"/>
  <c r="AE90" i="1" s="1"/>
  <c r="BI83" i="1"/>
  <c r="AE83" i="1" s="1"/>
  <c r="X82" i="1"/>
  <c r="AD68" i="1"/>
  <c r="AD60" i="1"/>
  <c r="BU58" i="1"/>
  <c r="BU56" i="1"/>
  <c r="AD48" i="1"/>
  <c r="AD46" i="1"/>
  <c r="BZ37" i="1"/>
  <c r="AD34" i="1"/>
  <c r="AD30" i="1"/>
  <c r="BI23" i="1"/>
  <c r="AE23" i="1" s="1"/>
  <c r="BI16" i="1"/>
  <c r="AE16" i="1" s="1"/>
  <c r="BU39" i="1"/>
  <c r="BU32" i="1"/>
  <c r="BI88" i="1"/>
  <c r="AE88" i="1" s="1"/>
  <c r="AD75" i="1"/>
  <c r="X43" i="1"/>
  <c r="BZ41" i="1"/>
  <c r="BI30" i="1"/>
  <c r="AE30" i="1" s="1"/>
  <c r="BI18" i="1"/>
  <c r="AE18" i="1" s="1"/>
  <c r="AD36" i="1"/>
  <c r="BU23" i="1"/>
  <c r="AD14" i="1"/>
  <c r="BU5" i="1"/>
  <c r="BI89" i="1"/>
  <c r="AE89" i="1" s="1"/>
  <c r="BU84" i="1"/>
  <c r="BI84" i="1"/>
  <c r="AE84" i="1" s="1"/>
  <c r="BI82" i="1"/>
  <c r="AE82" i="1" s="1"/>
  <c r="AD73" i="1"/>
  <c r="BI70" i="1"/>
  <c r="AE70" i="1" s="1"/>
  <c r="AD50" i="1"/>
  <c r="AD41" i="1"/>
  <c r="F36" i="1"/>
  <c r="X36" i="1" s="1"/>
  <c r="BI33" i="1"/>
  <c r="AE33" i="1" s="1"/>
  <c r="BU31" i="1"/>
  <c r="BI31" i="1"/>
  <c r="AE31" i="1" s="1"/>
  <c r="BU88" i="1"/>
  <c r="AD47" i="1"/>
  <c r="AD45" i="1"/>
  <c r="BU37" i="1"/>
  <c r="AD28" i="1"/>
  <c r="BI91" i="1"/>
  <c r="AE91" i="1" s="1"/>
  <c r="BI87" i="1"/>
  <c r="AE87" i="1" s="1"/>
  <c r="BI85" i="1"/>
  <c r="AE85" i="1" s="1"/>
  <c r="BZ45" i="1"/>
  <c r="BZ39" i="1"/>
  <c r="BI34" i="1"/>
  <c r="AE34" i="1" s="1"/>
  <c r="BI27" i="1"/>
  <c r="AE27" i="1" s="1"/>
  <c r="BI20" i="1"/>
  <c r="AE20" i="1" s="1"/>
  <c r="AD15" i="1"/>
  <c r="AD76" i="1"/>
  <c r="AD67" i="1"/>
  <c r="BU64" i="1"/>
  <c r="BU60" i="1"/>
  <c r="AD56" i="1"/>
  <c r="BU55" i="1"/>
  <c r="AD54" i="1"/>
  <c r="AD49" i="1"/>
  <c r="BU45" i="1"/>
  <c r="BU42" i="1"/>
  <c r="BU41" i="1"/>
  <c r="BU33" i="1"/>
  <c r="F24" i="1"/>
  <c r="X24" i="1" s="1"/>
  <c r="BU7" i="1"/>
  <c r="AD6" i="1"/>
  <c r="AD70" i="1"/>
  <c r="BU90" i="1"/>
  <c r="BU86" i="1"/>
  <c r="BU82" i="1"/>
  <c r="BU79" i="1"/>
  <c r="BU74" i="1"/>
  <c r="AD72" i="1"/>
  <c r="BU70" i="1"/>
  <c r="BU68" i="1"/>
  <c r="X68" i="1"/>
  <c r="AD66" i="1"/>
  <c r="AD61" i="1"/>
  <c r="AD58" i="1"/>
  <c r="AD53" i="1"/>
  <c r="X39" i="1"/>
  <c r="AD37" i="1"/>
  <c r="BU34" i="1"/>
  <c r="BM23" i="1"/>
  <c r="AG23" i="1" s="1"/>
  <c r="BN23" i="1" s="1"/>
  <c r="AF23" i="1" s="1"/>
  <c r="BU18" i="1"/>
  <c r="AD8" i="1"/>
  <c r="F19" i="1"/>
  <c r="BZ19" i="1" s="1"/>
  <c r="AD9" i="1"/>
  <c r="AD78" i="1"/>
  <c r="BU92" i="1"/>
  <c r="BI92" i="1"/>
  <c r="AE92" i="1" s="1"/>
  <c r="AD81" i="1"/>
  <c r="AD80" i="1"/>
  <c r="BU76" i="1"/>
  <c r="BI74" i="1"/>
  <c r="AE74" i="1" s="1"/>
  <c r="BU72" i="1"/>
  <c r="BI72" i="1"/>
  <c r="AE72" i="1" s="1"/>
  <c r="AD71" i="1"/>
  <c r="AD69" i="1"/>
  <c r="X64" i="1"/>
  <c r="BU54" i="1"/>
  <c r="AD44" i="1"/>
  <c r="BU29" i="1"/>
  <c r="F28" i="1"/>
  <c r="X28" i="1" s="1"/>
  <c r="AD23" i="1"/>
  <c r="BI21" i="1"/>
  <c r="AE21" i="1" s="1"/>
  <c r="BI17" i="1"/>
  <c r="AE17" i="1" s="1"/>
  <c r="BU15" i="1"/>
  <c r="BI15" i="1"/>
  <c r="AE15" i="1" s="1"/>
  <c r="BU13" i="1"/>
  <c r="BM24" i="1"/>
  <c r="AG24" i="1" s="1"/>
  <c r="BN24" i="1" s="1"/>
  <c r="BO24" i="1" s="1"/>
  <c r="BP24" i="1" s="1"/>
  <c r="BS24" i="1" s="1"/>
  <c r="G24" i="1" s="1"/>
  <c r="BV24" i="1" s="1"/>
  <c r="X91" i="1"/>
  <c r="X90" i="1"/>
  <c r="X89" i="1"/>
  <c r="X88" i="1"/>
  <c r="X87" i="1"/>
  <c r="X86" i="1"/>
  <c r="X85" i="1"/>
  <c r="X84" i="1"/>
  <c r="X83" i="1"/>
  <c r="F78" i="1"/>
  <c r="BI78" i="1"/>
  <c r="AE78" i="1" s="1"/>
  <c r="BI76" i="1"/>
  <c r="AE76" i="1" s="1"/>
  <c r="BM72" i="1"/>
  <c r="AG72" i="1" s="1"/>
  <c r="BN72" i="1" s="1"/>
  <c r="BO72" i="1" s="1"/>
  <c r="BP72" i="1" s="1"/>
  <c r="BS72" i="1" s="1"/>
  <c r="G72" i="1" s="1"/>
  <c r="F29" i="1"/>
  <c r="X29" i="1" s="1"/>
  <c r="BI29" i="1"/>
  <c r="AE29" i="1" s="1"/>
  <c r="X92" i="1"/>
  <c r="X76" i="1"/>
  <c r="X60" i="1"/>
  <c r="AD27" i="1"/>
  <c r="CC27" i="1"/>
  <c r="X27" i="1" s="1"/>
  <c r="BZ7" i="1"/>
  <c r="X7" i="1"/>
  <c r="BU62" i="1"/>
  <c r="AD57" i="1"/>
  <c r="BZ56" i="1"/>
  <c r="X56" i="1"/>
  <c r="AD38" i="1"/>
  <c r="F25" i="1"/>
  <c r="BZ25" i="1" s="1"/>
  <c r="BI25" i="1"/>
  <c r="AE25" i="1" s="1"/>
  <c r="BU22" i="1"/>
  <c r="BU19" i="1"/>
  <c r="AD10" i="1"/>
  <c r="BU91" i="1"/>
  <c r="BU89" i="1"/>
  <c r="BU87" i="1"/>
  <c r="BU85" i="1"/>
  <c r="BU83" i="1"/>
  <c r="BZ82" i="1"/>
  <c r="AD92" i="1"/>
  <c r="AD91" i="1"/>
  <c r="AD90" i="1"/>
  <c r="AD89" i="1"/>
  <c r="AD88" i="1"/>
  <c r="AD87" i="1"/>
  <c r="AD86" i="1"/>
  <c r="AD85" i="1"/>
  <c r="AD84" i="1"/>
  <c r="AD83" i="1"/>
  <c r="AD82" i="1"/>
  <c r="BU80" i="1"/>
  <c r="AD79" i="1"/>
  <c r="BU78" i="1"/>
  <c r="AD77" i="1"/>
  <c r="AD64" i="1"/>
  <c r="AD63" i="1"/>
  <c r="BU43" i="1"/>
  <c r="BZ43" i="1"/>
  <c r="AD39" i="1"/>
  <c r="BU35" i="1"/>
  <c r="AD33" i="1"/>
  <c r="BU30" i="1"/>
  <c r="BU27" i="1"/>
  <c r="BM22" i="1"/>
  <c r="AG22" i="1" s="1"/>
  <c r="BN22" i="1" s="1"/>
  <c r="F22" i="1"/>
  <c r="X22" i="1" s="1"/>
  <c r="AD7" i="1"/>
  <c r="BU3" i="1"/>
  <c r="BZ68" i="1"/>
  <c r="BZ60" i="1"/>
  <c r="BM26" i="1"/>
  <c r="AG26" i="1" s="1"/>
  <c r="BN26" i="1" s="1"/>
  <c r="BO26" i="1" s="1"/>
  <c r="BP26" i="1" s="1"/>
  <c r="BS26" i="1" s="1"/>
  <c r="G26" i="1" s="1"/>
  <c r="BV26" i="1" s="1"/>
  <c r="H26" i="1" s="1"/>
  <c r="AD20" i="1"/>
  <c r="BM19" i="1"/>
  <c r="AG19" i="1" s="1"/>
  <c r="BN19" i="1" s="1"/>
  <c r="BO19" i="1" s="1"/>
  <c r="BP19" i="1" s="1"/>
  <c r="BS19" i="1" s="1"/>
  <c r="G19" i="1" s="1"/>
  <c r="BV19" i="1" s="1"/>
  <c r="AD40" i="1"/>
  <c r="BU38" i="1"/>
  <c r="BM34" i="1"/>
  <c r="AG34" i="1" s="1"/>
  <c r="BN34" i="1" s="1"/>
  <c r="AF34" i="1" s="1"/>
  <c r="BU28" i="1"/>
  <c r="AD26" i="1"/>
  <c r="BU24" i="1"/>
  <c r="BM20" i="1"/>
  <c r="AG20" i="1" s="1"/>
  <c r="BN20" i="1" s="1"/>
  <c r="BO20" i="1" s="1"/>
  <c r="BP20" i="1" s="1"/>
  <c r="BS20" i="1" s="1"/>
  <c r="G20" i="1" s="1"/>
  <c r="BV20" i="1" s="1"/>
  <c r="H20" i="1" s="1"/>
  <c r="AD18" i="1"/>
  <c r="BU16" i="1"/>
  <c r="BU12" i="1"/>
  <c r="BU11" i="1"/>
  <c r="BU10" i="1"/>
  <c r="BU9" i="1"/>
  <c r="AD4" i="1"/>
  <c r="AD65" i="1"/>
  <c r="BZ64" i="1"/>
  <c r="AD59" i="1"/>
  <c r="AD42" i="1"/>
  <c r="BU26" i="1"/>
  <c r="BU25" i="1"/>
  <c r="AD25" i="1"/>
  <c r="AD24" i="1"/>
  <c r="BU21" i="1"/>
  <c r="BU20" i="1"/>
  <c r="BU17" i="1"/>
  <c r="AD17" i="1"/>
  <c r="AD16" i="1"/>
  <c r="BZ3" i="1"/>
  <c r="AE79" i="1"/>
  <c r="BI77" i="1"/>
  <c r="F77" i="1"/>
  <c r="BZ5" i="1"/>
  <c r="X5" i="1"/>
  <c r="BZ91" i="1"/>
  <c r="BZ89" i="1"/>
  <c r="BZ87" i="1"/>
  <c r="BZ85" i="1"/>
  <c r="BZ83" i="1"/>
  <c r="F81" i="1"/>
  <c r="BI80" i="1"/>
  <c r="BM79" i="1"/>
  <c r="AG79" i="1" s="1"/>
  <c r="BN79" i="1" s="1"/>
  <c r="BU77" i="1"/>
  <c r="BZ76" i="1"/>
  <c r="BU73" i="1"/>
  <c r="BU71" i="1"/>
  <c r="BU69" i="1"/>
  <c r="BI67" i="1"/>
  <c r="F67" i="1"/>
  <c r="BU65" i="1"/>
  <c r="BI63" i="1"/>
  <c r="BM63" i="1" s="1"/>
  <c r="AG63" i="1" s="1"/>
  <c r="BN63" i="1" s="1"/>
  <c r="F63" i="1"/>
  <c r="BU61" i="1"/>
  <c r="BI59" i="1"/>
  <c r="BM59" i="1" s="1"/>
  <c r="AG59" i="1" s="1"/>
  <c r="BN59" i="1" s="1"/>
  <c r="F59" i="1"/>
  <c r="BU57" i="1"/>
  <c r="BI40" i="1"/>
  <c r="BM40" i="1" s="1"/>
  <c r="AG40" i="1" s="1"/>
  <c r="BN40" i="1" s="1"/>
  <c r="F40" i="1"/>
  <c r="X66" i="1"/>
  <c r="X62" i="1"/>
  <c r="X58" i="1"/>
  <c r="X32" i="1"/>
  <c r="BZ32" i="1"/>
  <c r="BU81" i="1"/>
  <c r="AE81" i="1"/>
  <c r="X80" i="1"/>
  <c r="BI75" i="1"/>
  <c r="F75" i="1"/>
  <c r="BZ74" i="1"/>
  <c r="X74" i="1"/>
  <c r="BZ72" i="1"/>
  <c r="X72" i="1"/>
  <c r="BZ70" i="1"/>
  <c r="X70" i="1"/>
  <c r="BZ92" i="1"/>
  <c r="BZ90" i="1"/>
  <c r="BZ88" i="1"/>
  <c r="BZ86" i="1"/>
  <c r="BZ84" i="1"/>
  <c r="BM81" i="1"/>
  <c r="AG81" i="1" s="1"/>
  <c r="BN81" i="1" s="1"/>
  <c r="BZ80" i="1"/>
  <c r="F79" i="1"/>
  <c r="BM75" i="1"/>
  <c r="AG75" i="1" s="1"/>
  <c r="BN75" i="1" s="1"/>
  <c r="BI73" i="1"/>
  <c r="BM73" i="1" s="1"/>
  <c r="AG73" i="1" s="1"/>
  <c r="BN73" i="1" s="1"/>
  <c r="F73" i="1"/>
  <c r="BI71" i="1"/>
  <c r="F71" i="1"/>
  <c r="BI69" i="1"/>
  <c r="BM69" i="1" s="1"/>
  <c r="AG69" i="1" s="1"/>
  <c r="BN69" i="1" s="1"/>
  <c r="F69" i="1"/>
  <c r="BU67" i="1"/>
  <c r="BZ66" i="1"/>
  <c r="BI65" i="1"/>
  <c r="F65" i="1"/>
  <c r="BU63" i="1"/>
  <c r="BZ62" i="1"/>
  <c r="BI61" i="1"/>
  <c r="F61" i="1"/>
  <c r="BU59" i="1"/>
  <c r="BZ58" i="1"/>
  <c r="BI57" i="1"/>
  <c r="F57" i="1"/>
  <c r="BI44" i="1"/>
  <c r="F44" i="1"/>
  <c r="AE36" i="1"/>
  <c r="BI68" i="1"/>
  <c r="BM68" i="1" s="1"/>
  <c r="AG68" i="1" s="1"/>
  <c r="BN68" i="1" s="1"/>
  <c r="BI66" i="1"/>
  <c r="BI64" i="1"/>
  <c r="BI62" i="1"/>
  <c r="BI60" i="1"/>
  <c r="BM60" i="1" s="1"/>
  <c r="AG60" i="1" s="1"/>
  <c r="BN60" i="1" s="1"/>
  <c r="BI58" i="1"/>
  <c r="BI56" i="1"/>
  <c r="BM56" i="1" s="1"/>
  <c r="AG56" i="1" s="1"/>
  <c r="BN56" i="1" s="1"/>
  <c r="F55" i="1"/>
  <c r="BI55" i="1"/>
  <c r="BM55" i="1" s="1"/>
  <c r="AG55" i="1" s="1"/>
  <c r="BN55" i="1" s="1"/>
  <c r="BI54" i="1"/>
  <c r="BM54" i="1" s="1"/>
  <c r="AG54" i="1" s="1"/>
  <c r="BN54" i="1" s="1"/>
  <c r="F54" i="1"/>
  <c r="F53" i="1"/>
  <c r="BI53" i="1"/>
  <c r="BM53" i="1" s="1"/>
  <c r="AG53" i="1" s="1"/>
  <c r="BN53" i="1" s="1"/>
  <c r="BI52" i="1"/>
  <c r="BM52" i="1" s="1"/>
  <c r="AG52" i="1" s="1"/>
  <c r="BN52" i="1" s="1"/>
  <c r="F52" i="1"/>
  <c r="F51" i="1"/>
  <c r="BI51" i="1"/>
  <c r="BM51" i="1" s="1"/>
  <c r="AG51" i="1" s="1"/>
  <c r="BN51" i="1" s="1"/>
  <c r="BI50" i="1"/>
  <c r="BM50" i="1" s="1"/>
  <c r="AG50" i="1" s="1"/>
  <c r="BN50" i="1" s="1"/>
  <c r="F50" i="1"/>
  <c r="F49" i="1"/>
  <c r="BI49" i="1"/>
  <c r="BM49" i="1" s="1"/>
  <c r="AG49" i="1" s="1"/>
  <c r="BN49" i="1" s="1"/>
  <c r="BI48" i="1"/>
  <c r="BM48" i="1" s="1"/>
  <c r="AG48" i="1" s="1"/>
  <c r="BN48" i="1" s="1"/>
  <c r="F48" i="1"/>
  <c r="F47" i="1"/>
  <c r="BI47" i="1"/>
  <c r="BM47" i="1" s="1"/>
  <c r="AG47" i="1" s="1"/>
  <c r="BN47" i="1" s="1"/>
  <c r="BI46" i="1"/>
  <c r="BM46" i="1" s="1"/>
  <c r="AG46" i="1" s="1"/>
  <c r="BN46" i="1" s="1"/>
  <c r="F46" i="1"/>
  <c r="BM36" i="1"/>
  <c r="AG36" i="1" s="1"/>
  <c r="BN36" i="1" s="1"/>
  <c r="AE28" i="1"/>
  <c r="BU53" i="1"/>
  <c r="BU52" i="1"/>
  <c r="BU51" i="1"/>
  <c r="BU50" i="1"/>
  <c r="BU49" i="1"/>
  <c r="BU48" i="1"/>
  <c r="BU47" i="1"/>
  <c r="BU46" i="1"/>
  <c r="BU44" i="1"/>
  <c r="BI42" i="1"/>
  <c r="BM42" i="1" s="1"/>
  <c r="AG42" i="1" s="1"/>
  <c r="BN42" i="1" s="1"/>
  <c r="F42" i="1"/>
  <c r="BU40" i="1"/>
  <c r="BI38" i="1"/>
  <c r="F38" i="1"/>
  <c r="BU36" i="1"/>
  <c r="F35" i="1"/>
  <c r="BI35" i="1"/>
  <c r="BM35" i="1" s="1"/>
  <c r="AG35" i="1" s="1"/>
  <c r="BN35" i="1" s="1"/>
  <c r="X45" i="1"/>
  <c r="X41" i="1"/>
  <c r="X37" i="1"/>
  <c r="X34" i="1"/>
  <c r="BZ34" i="1"/>
  <c r="BI45" i="1"/>
  <c r="BI43" i="1"/>
  <c r="BM43" i="1" s="1"/>
  <c r="AG43" i="1" s="1"/>
  <c r="BN43" i="1" s="1"/>
  <c r="BI41" i="1"/>
  <c r="BI39" i="1"/>
  <c r="BI37" i="1"/>
  <c r="AD35" i="1"/>
  <c r="X33" i="1"/>
  <c r="BZ33" i="1"/>
  <c r="X30" i="1"/>
  <c r="BZ30" i="1"/>
  <c r="BM28" i="1"/>
  <c r="AG28" i="1" s="1"/>
  <c r="BN28" i="1" s="1"/>
  <c r="AF24" i="1"/>
  <c r="X18" i="1"/>
  <c r="BZ18" i="1"/>
  <c r="X15" i="1"/>
  <c r="BZ15" i="1"/>
  <c r="F13" i="1"/>
  <c r="BI13" i="1"/>
  <c r="X31" i="1"/>
  <c r="BZ31" i="1"/>
  <c r="AD31" i="1"/>
  <c r="AD29" i="1"/>
  <c r="BZ27" i="1"/>
  <c r="X26" i="1"/>
  <c r="BZ26" i="1"/>
  <c r="AD21" i="1"/>
  <c r="CC21" i="1"/>
  <c r="X21" i="1" s="1"/>
  <c r="X16" i="1"/>
  <c r="BZ16" i="1"/>
  <c r="BU14" i="1"/>
  <c r="X23" i="1"/>
  <c r="BZ23" i="1"/>
  <c r="AD22" i="1"/>
  <c r="X20" i="1"/>
  <c r="BZ20" i="1"/>
  <c r="CC19" i="1"/>
  <c r="X17" i="1"/>
  <c r="BI14" i="1"/>
  <c r="BI12" i="1"/>
  <c r="F12" i="1"/>
  <c r="F11" i="1"/>
  <c r="BI11" i="1"/>
  <c r="BM11" i="1" s="1"/>
  <c r="AG11" i="1" s="1"/>
  <c r="BN11" i="1" s="1"/>
  <c r="BI10" i="1"/>
  <c r="BM10" i="1" s="1"/>
  <c r="AG10" i="1" s="1"/>
  <c r="BN10" i="1" s="1"/>
  <c r="F10" i="1"/>
  <c r="F9" i="1"/>
  <c r="BI9" i="1"/>
  <c r="BM9" i="1" s="1"/>
  <c r="AG9" i="1" s="1"/>
  <c r="BN9" i="1" s="1"/>
  <c r="BU8" i="1"/>
  <c r="BI6" i="1"/>
  <c r="BM6" i="1" s="1"/>
  <c r="AG6" i="1" s="1"/>
  <c r="BN6" i="1" s="1"/>
  <c r="F6" i="1"/>
  <c r="BU4" i="1"/>
  <c r="X14" i="1"/>
  <c r="BZ21" i="1"/>
  <c r="BZ17" i="1"/>
  <c r="BZ14" i="1"/>
  <c r="BI8" i="1"/>
  <c r="F8" i="1"/>
  <c r="BU6" i="1"/>
  <c r="BI4" i="1"/>
  <c r="F4" i="1"/>
  <c r="BI7" i="1"/>
  <c r="BM7" i="1" s="1"/>
  <c r="AG7" i="1" s="1"/>
  <c r="BN7" i="1" s="1"/>
  <c r="BI5" i="1"/>
  <c r="BI3" i="1"/>
  <c r="BM3" i="1" s="1"/>
  <c r="AG3" i="1" s="1"/>
  <c r="BN3" i="1" s="1"/>
  <c r="BM30" i="1" l="1"/>
  <c r="AG30" i="1" s="1"/>
  <c r="BN30" i="1" s="1"/>
  <c r="AF30" i="1" s="1"/>
  <c r="BM86" i="1"/>
  <c r="AG86" i="1" s="1"/>
  <c r="BN86" i="1" s="1"/>
  <c r="BM33" i="1"/>
  <c r="AG33" i="1" s="1"/>
  <c r="BN33" i="1" s="1"/>
  <c r="AF33" i="1" s="1"/>
  <c r="BZ36" i="1"/>
  <c r="BZ29" i="1"/>
  <c r="BM70" i="1"/>
  <c r="AG70" i="1" s="1"/>
  <c r="BN70" i="1" s="1"/>
  <c r="AF70" i="1" s="1"/>
  <c r="BM29" i="1"/>
  <c r="AG29" i="1" s="1"/>
  <c r="BN29" i="1" s="1"/>
  <c r="AF29" i="1" s="1"/>
  <c r="BM91" i="1"/>
  <c r="AG91" i="1" s="1"/>
  <c r="BN91" i="1" s="1"/>
  <c r="AF91" i="1" s="1"/>
  <c r="BM84" i="1"/>
  <c r="AG84" i="1" s="1"/>
  <c r="BN84" i="1" s="1"/>
  <c r="BO84" i="1" s="1"/>
  <c r="BP84" i="1" s="1"/>
  <c r="BS84" i="1" s="1"/>
  <c r="G84" i="1" s="1"/>
  <c r="BV84" i="1" s="1"/>
  <c r="H84" i="1" s="1"/>
  <c r="BM90" i="1"/>
  <c r="AG90" i="1" s="1"/>
  <c r="BN90" i="1" s="1"/>
  <c r="AF90" i="1" s="1"/>
  <c r="BM85" i="1"/>
  <c r="AG85" i="1" s="1"/>
  <c r="BN85" i="1" s="1"/>
  <c r="AF85" i="1" s="1"/>
  <c r="BM31" i="1"/>
  <c r="AG31" i="1" s="1"/>
  <c r="BN31" i="1" s="1"/>
  <c r="AF31" i="1" s="1"/>
  <c r="BM32" i="1"/>
  <c r="AG32" i="1" s="1"/>
  <c r="BN32" i="1" s="1"/>
  <c r="BO32" i="1" s="1"/>
  <c r="BP32" i="1" s="1"/>
  <c r="BS32" i="1" s="1"/>
  <c r="G32" i="1" s="1"/>
  <c r="BV32" i="1" s="1"/>
  <c r="H32" i="1" s="1"/>
  <c r="BO23" i="1"/>
  <c r="BP23" i="1" s="1"/>
  <c r="BS23" i="1" s="1"/>
  <c r="G23" i="1" s="1"/>
  <c r="BV23" i="1" s="1"/>
  <c r="H23" i="1" s="1"/>
  <c r="BX23" i="1" s="1"/>
  <c r="BM83" i="1"/>
  <c r="AG83" i="1" s="1"/>
  <c r="BN83" i="1" s="1"/>
  <c r="AF83" i="1" s="1"/>
  <c r="BM89" i="1"/>
  <c r="AG89" i="1" s="1"/>
  <c r="BN89" i="1" s="1"/>
  <c r="X25" i="1"/>
  <c r="BZ28" i="1"/>
  <c r="BM18" i="1"/>
  <c r="AG18" i="1" s="1"/>
  <c r="BN18" i="1" s="1"/>
  <c r="BM88" i="1"/>
  <c r="AG88" i="1" s="1"/>
  <c r="BN88" i="1" s="1"/>
  <c r="AF88" i="1" s="1"/>
  <c r="BM16" i="1"/>
  <c r="AG16" i="1" s="1"/>
  <c r="BN16" i="1" s="1"/>
  <c r="BZ24" i="1"/>
  <c r="H24" i="1"/>
  <c r="BX24" i="1" s="1"/>
  <c r="BM15" i="1"/>
  <c r="AG15" i="1" s="1"/>
  <c r="BN15" i="1" s="1"/>
  <c r="BM27" i="1"/>
  <c r="AG27" i="1" s="1"/>
  <c r="BN27" i="1" s="1"/>
  <c r="BM82" i="1"/>
  <c r="AG82" i="1" s="1"/>
  <c r="BN82" i="1" s="1"/>
  <c r="BO82" i="1" s="1"/>
  <c r="BP82" i="1" s="1"/>
  <c r="BS82" i="1" s="1"/>
  <c r="G82" i="1" s="1"/>
  <c r="BV82" i="1" s="1"/>
  <c r="H82" i="1" s="1"/>
  <c r="BM87" i="1"/>
  <c r="AG87" i="1" s="1"/>
  <c r="BN87" i="1" s="1"/>
  <c r="BM74" i="1"/>
  <c r="AG74" i="1" s="1"/>
  <c r="BN74" i="1" s="1"/>
  <c r="X19" i="1"/>
  <c r="BM92" i="1"/>
  <c r="AG92" i="1" s="1"/>
  <c r="BN92" i="1" s="1"/>
  <c r="BO92" i="1" s="1"/>
  <c r="BP92" i="1" s="1"/>
  <c r="BS92" i="1" s="1"/>
  <c r="G92" i="1" s="1"/>
  <c r="BV92" i="1" s="1"/>
  <c r="H92" i="1" s="1"/>
  <c r="BM21" i="1"/>
  <c r="AG21" i="1" s="1"/>
  <c r="BN21" i="1" s="1"/>
  <c r="BY20" i="1"/>
  <c r="CA20" i="1" s="1"/>
  <c r="BO34" i="1"/>
  <c r="BP34" i="1" s="1"/>
  <c r="BS34" i="1" s="1"/>
  <c r="G34" i="1" s="1"/>
  <c r="BV34" i="1" s="1"/>
  <c r="H34" i="1" s="1"/>
  <c r="BX34" i="1" s="1"/>
  <c r="H19" i="1"/>
  <c r="BW19" i="1" s="1"/>
  <c r="BM17" i="1"/>
  <c r="AG17" i="1" s="1"/>
  <c r="BN17" i="1" s="1"/>
  <c r="BV72" i="1"/>
  <c r="H72" i="1" s="1"/>
  <c r="BW72" i="1" s="1"/>
  <c r="BY72" i="1"/>
  <c r="CA72" i="1" s="1"/>
  <c r="BZ22" i="1"/>
  <c r="AF72" i="1"/>
  <c r="AF22" i="1"/>
  <c r="BO22" i="1"/>
  <c r="BP22" i="1" s="1"/>
  <c r="BS22" i="1" s="1"/>
  <c r="G22" i="1" s="1"/>
  <c r="BV22" i="1" s="1"/>
  <c r="H22" i="1" s="1"/>
  <c r="AF26" i="1"/>
  <c r="BY26" i="1"/>
  <c r="CA26" i="1" s="1"/>
  <c r="AF19" i="1"/>
  <c r="BX20" i="1"/>
  <c r="BW20" i="1"/>
  <c r="BZ78" i="1"/>
  <c r="X78" i="1"/>
  <c r="AF20" i="1"/>
  <c r="BM78" i="1"/>
  <c r="AG78" i="1" s="1"/>
  <c r="BN78" i="1" s="1"/>
  <c r="AF78" i="1" s="1"/>
  <c r="BM76" i="1"/>
  <c r="AG76" i="1" s="1"/>
  <c r="BN76" i="1" s="1"/>
  <c r="BO76" i="1" s="1"/>
  <c r="BP76" i="1" s="1"/>
  <c r="BS76" i="1" s="1"/>
  <c r="G76" i="1" s="1"/>
  <c r="BV76" i="1" s="1"/>
  <c r="H76" i="1" s="1"/>
  <c r="BM25" i="1"/>
  <c r="AG25" i="1" s="1"/>
  <c r="BN25" i="1" s="1"/>
  <c r="BO43" i="1"/>
  <c r="BP43" i="1" s="1"/>
  <c r="BS43" i="1" s="1"/>
  <c r="G43" i="1" s="1"/>
  <c r="BV43" i="1" s="1"/>
  <c r="H43" i="1" s="1"/>
  <c r="AF43" i="1"/>
  <c r="BO56" i="1"/>
  <c r="BP56" i="1" s="1"/>
  <c r="BS56" i="1" s="1"/>
  <c r="G56" i="1" s="1"/>
  <c r="BV56" i="1" s="1"/>
  <c r="H56" i="1" s="1"/>
  <c r="AF56" i="1"/>
  <c r="BO59" i="1"/>
  <c r="BP59" i="1" s="1"/>
  <c r="BS59" i="1" s="1"/>
  <c r="G59" i="1" s="1"/>
  <c r="BV59" i="1" s="1"/>
  <c r="H59" i="1" s="1"/>
  <c r="AF59" i="1"/>
  <c r="BO7" i="1"/>
  <c r="BP7" i="1" s="1"/>
  <c r="BS7" i="1" s="1"/>
  <c r="G7" i="1" s="1"/>
  <c r="BV7" i="1" s="1"/>
  <c r="H7" i="1" s="1"/>
  <c r="AF7" i="1"/>
  <c r="BO6" i="1"/>
  <c r="BP6" i="1" s="1"/>
  <c r="BS6" i="1" s="1"/>
  <c r="G6" i="1" s="1"/>
  <c r="BV6" i="1" s="1"/>
  <c r="H6" i="1" s="1"/>
  <c r="AF6" i="1"/>
  <c r="AE5" i="1"/>
  <c r="AE4" i="1"/>
  <c r="AE8" i="1"/>
  <c r="BZ9" i="1"/>
  <c r="X9" i="1"/>
  <c r="AE14" i="1"/>
  <c r="BM8" i="1"/>
  <c r="AG8" i="1" s="1"/>
  <c r="BN8" i="1" s="1"/>
  <c r="AE37" i="1"/>
  <c r="BO35" i="1"/>
  <c r="BP35" i="1" s="1"/>
  <c r="BS35" i="1" s="1"/>
  <c r="G35" i="1" s="1"/>
  <c r="BV35" i="1" s="1"/>
  <c r="H35" i="1" s="1"/>
  <c r="AF35" i="1"/>
  <c r="AE35" i="1"/>
  <c r="X38" i="1"/>
  <c r="BZ38" i="1"/>
  <c r="X42" i="1"/>
  <c r="BZ42" i="1"/>
  <c r="BO48" i="1"/>
  <c r="BP48" i="1" s="1"/>
  <c r="BS48" i="1" s="1"/>
  <c r="G48" i="1" s="1"/>
  <c r="BV48" i="1" s="1"/>
  <c r="H48" i="1" s="1"/>
  <c r="AF48" i="1"/>
  <c r="BO52" i="1"/>
  <c r="BP52" i="1" s="1"/>
  <c r="BS52" i="1" s="1"/>
  <c r="G52" i="1" s="1"/>
  <c r="BV52" i="1" s="1"/>
  <c r="H52" i="1" s="1"/>
  <c r="AF52" i="1"/>
  <c r="BO54" i="1"/>
  <c r="BP54" i="1" s="1"/>
  <c r="BS54" i="1" s="1"/>
  <c r="G54" i="1" s="1"/>
  <c r="BV54" i="1" s="1"/>
  <c r="H54" i="1" s="1"/>
  <c r="AF54" i="1"/>
  <c r="BZ49" i="1"/>
  <c r="X49" i="1"/>
  <c r="BZ53" i="1"/>
  <c r="X53" i="1"/>
  <c r="AE62" i="1"/>
  <c r="AE44" i="1"/>
  <c r="AE61" i="1"/>
  <c r="X65" i="1"/>
  <c r="BZ65" i="1"/>
  <c r="AF81" i="1"/>
  <c r="BO81" i="1"/>
  <c r="BP81" i="1" s="1"/>
  <c r="BS81" i="1" s="1"/>
  <c r="G81" i="1" s="1"/>
  <c r="BV81" i="1" s="1"/>
  <c r="H81" i="1" s="1"/>
  <c r="X59" i="1"/>
  <c r="BZ59" i="1"/>
  <c r="X67" i="1"/>
  <c r="BZ67" i="1"/>
  <c r="AE77" i="1"/>
  <c r="BO10" i="1"/>
  <c r="BP10" i="1" s="1"/>
  <c r="BS10" i="1" s="1"/>
  <c r="G10" i="1" s="1"/>
  <c r="BV10" i="1" s="1"/>
  <c r="H10" i="1" s="1"/>
  <c r="AF10" i="1"/>
  <c r="BZ10" i="1"/>
  <c r="X10" i="1"/>
  <c r="BM4" i="1"/>
  <c r="AG4" i="1" s="1"/>
  <c r="BN4" i="1" s="1"/>
  <c r="BM14" i="1"/>
  <c r="AG14" i="1" s="1"/>
  <c r="BN14" i="1" s="1"/>
  <c r="BY24" i="1"/>
  <c r="AE39" i="1"/>
  <c r="BO42" i="1"/>
  <c r="BP42" i="1" s="1"/>
  <c r="BS42" i="1" s="1"/>
  <c r="G42" i="1" s="1"/>
  <c r="BV42" i="1" s="1"/>
  <c r="H42" i="1" s="1"/>
  <c r="AF42" i="1"/>
  <c r="AE38" i="1"/>
  <c r="BO40" i="1"/>
  <c r="BP40" i="1" s="1"/>
  <c r="BS40" i="1" s="1"/>
  <c r="G40" i="1" s="1"/>
  <c r="BV40" i="1" s="1"/>
  <c r="H40" i="1" s="1"/>
  <c r="AF40" i="1"/>
  <c r="X46" i="1"/>
  <c r="BZ46" i="1"/>
  <c r="BZ50" i="1"/>
  <c r="X50" i="1"/>
  <c r="BZ54" i="1"/>
  <c r="X54" i="1"/>
  <c r="AE64" i="1"/>
  <c r="X69" i="1"/>
  <c r="BZ69" i="1"/>
  <c r="BO63" i="1"/>
  <c r="BP63" i="1" s="1"/>
  <c r="BS63" i="1" s="1"/>
  <c r="G63" i="1" s="1"/>
  <c r="BV63" i="1" s="1"/>
  <c r="H63" i="1" s="1"/>
  <c r="AF63" i="1"/>
  <c r="AE40" i="1"/>
  <c r="AE63" i="1"/>
  <c r="AE67" i="1"/>
  <c r="AF79" i="1"/>
  <c r="BO79" i="1"/>
  <c r="BP79" i="1" s="1"/>
  <c r="BS79" i="1" s="1"/>
  <c r="G79" i="1" s="1"/>
  <c r="BV79" i="1" s="1"/>
  <c r="H79" i="1" s="1"/>
  <c r="BM61" i="1"/>
  <c r="AG61" i="1" s="1"/>
  <c r="BN61" i="1" s="1"/>
  <c r="BO69" i="1"/>
  <c r="BP69" i="1" s="1"/>
  <c r="BS69" i="1" s="1"/>
  <c r="G69" i="1" s="1"/>
  <c r="BV69" i="1" s="1"/>
  <c r="H69" i="1" s="1"/>
  <c r="AF69" i="1"/>
  <c r="BO3" i="1"/>
  <c r="BP3" i="1" s="1"/>
  <c r="BS3" i="1" s="1"/>
  <c r="G3" i="1" s="1"/>
  <c r="BV3" i="1" s="1"/>
  <c r="H3" i="1" s="1"/>
  <c r="AF3" i="1"/>
  <c r="AE12" i="1"/>
  <c r="BY19" i="1"/>
  <c r="CA19" i="1" s="1"/>
  <c r="AE41" i="1"/>
  <c r="BM38" i="1"/>
  <c r="AG38" i="1" s="1"/>
  <c r="BN38" i="1" s="1"/>
  <c r="BO47" i="1"/>
  <c r="BP47" i="1" s="1"/>
  <c r="BS47" i="1" s="1"/>
  <c r="G47" i="1" s="1"/>
  <c r="BV47" i="1" s="1"/>
  <c r="H47" i="1" s="1"/>
  <c r="AF47" i="1"/>
  <c r="BO49" i="1"/>
  <c r="BP49" i="1" s="1"/>
  <c r="BS49" i="1" s="1"/>
  <c r="G49" i="1" s="1"/>
  <c r="BV49" i="1" s="1"/>
  <c r="H49" i="1" s="1"/>
  <c r="AF49" i="1"/>
  <c r="BO51" i="1"/>
  <c r="BP51" i="1" s="1"/>
  <c r="BS51" i="1" s="1"/>
  <c r="G51" i="1" s="1"/>
  <c r="BV51" i="1" s="1"/>
  <c r="H51" i="1" s="1"/>
  <c r="AF51" i="1"/>
  <c r="BO53" i="1"/>
  <c r="BP53" i="1" s="1"/>
  <c r="BS53" i="1" s="1"/>
  <c r="G53" i="1" s="1"/>
  <c r="BV53" i="1" s="1"/>
  <c r="H53" i="1" s="1"/>
  <c r="AF53" i="1"/>
  <c r="AE46" i="1"/>
  <c r="AE48" i="1"/>
  <c r="AE50" i="1"/>
  <c r="AE52" i="1"/>
  <c r="AE54" i="1"/>
  <c r="AE58" i="1"/>
  <c r="AE66" i="1"/>
  <c r="X57" i="1"/>
  <c r="BZ57" i="1"/>
  <c r="BO60" i="1"/>
  <c r="BP60" i="1" s="1"/>
  <c r="BS60" i="1" s="1"/>
  <c r="G60" i="1" s="1"/>
  <c r="BV60" i="1" s="1"/>
  <c r="H60" i="1" s="1"/>
  <c r="AF60" i="1"/>
  <c r="AE69" i="1"/>
  <c r="AE73" i="1"/>
  <c r="BZ79" i="1"/>
  <c r="X79" i="1"/>
  <c r="BM67" i="1"/>
  <c r="AG67" i="1" s="1"/>
  <c r="BN67" i="1" s="1"/>
  <c r="X75" i="1"/>
  <c r="BZ75" i="1"/>
  <c r="BO86" i="1"/>
  <c r="BP86" i="1" s="1"/>
  <c r="BS86" i="1" s="1"/>
  <c r="G86" i="1" s="1"/>
  <c r="BV86" i="1" s="1"/>
  <c r="H86" i="1" s="1"/>
  <c r="AF86" i="1"/>
  <c r="AE80" i="1"/>
  <c r="BM80" i="1"/>
  <c r="AG80" i="1" s="1"/>
  <c r="BN80" i="1" s="1"/>
  <c r="BO9" i="1"/>
  <c r="BP9" i="1" s="1"/>
  <c r="BS9" i="1" s="1"/>
  <c r="G9" i="1" s="1"/>
  <c r="BV9" i="1" s="1"/>
  <c r="H9" i="1" s="1"/>
  <c r="AF9" i="1"/>
  <c r="X6" i="1"/>
  <c r="BZ6" i="1"/>
  <c r="BZ11" i="1"/>
  <c r="X11" i="1"/>
  <c r="AE13" i="1"/>
  <c r="AE45" i="1"/>
  <c r="BW26" i="1"/>
  <c r="BX26" i="1"/>
  <c r="BO46" i="1"/>
  <c r="BP46" i="1" s="1"/>
  <c r="BS46" i="1" s="1"/>
  <c r="G46" i="1" s="1"/>
  <c r="BV46" i="1" s="1"/>
  <c r="H46" i="1" s="1"/>
  <c r="AF46" i="1"/>
  <c r="BO50" i="1"/>
  <c r="BP50" i="1" s="1"/>
  <c r="BS50" i="1" s="1"/>
  <c r="G50" i="1" s="1"/>
  <c r="BV50" i="1" s="1"/>
  <c r="H50" i="1" s="1"/>
  <c r="AF50" i="1"/>
  <c r="BZ47" i="1"/>
  <c r="X47" i="1"/>
  <c r="BZ51" i="1"/>
  <c r="X51" i="1"/>
  <c r="BZ55" i="1"/>
  <c r="X55" i="1"/>
  <c r="BO68" i="1"/>
  <c r="BP68" i="1" s="1"/>
  <c r="BS68" i="1" s="1"/>
  <c r="G68" i="1" s="1"/>
  <c r="BV68" i="1" s="1"/>
  <c r="H68" i="1" s="1"/>
  <c r="AF68" i="1"/>
  <c r="AE71" i="1"/>
  <c r="X40" i="1"/>
  <c r="BZ40" i="1"/>
  <c r="X63" i="1"/>
  <c r="BZ63" i="1"/>
  <c r="AE7" i="1"/>
  <c r="AE6" i="1"/>
  <c r="BZ12" i="1"/>
  <c r="X12" i="1"/>
  <c r="BZ13" i="1"/>
  <c r="X13" i="1"/>
  <c r="X35" i="1"/>
  <c r="BZ35" i="1"/>
  <c r="AE42" i="1"/>
  <c r="BO55" i="1"/>
  <c r="BP55" i="1" s="1"/>
  <c r="BS55" i="1" s="1"/>
  <c r="G55" i="1" s="1"/>
  <c r="BV55" i="1" s="1"/>
  <c r="H55" i="1" s="1"/>
  <c r="AF55" i="1"/>
  <c r="BZ48" i="1"/>
  <c r="X48" i="1"/>
  <c r="BZ52" i="1"/>
  <c r="X52" i="1"/>
  <c r="AE56" i="1"/>
  <c r="AE65" i="1"/>
  <c r="X73" i="1"/>
  <c r="BZ73" i="1"/>
  <c r="AE59" i="1"/>
  <c r="BO73" i="1"/>
  <c r="BP73" i="1" s="1"/>
  <c r="BS73" i="1" s="1"/>
  <c r="G73" i="1" s="1"/>
  <c r="BV73" i="1" s="1"/>
  <c r="H73" i="1" s="1"/>
  <c r="AF73" i="1"/>
  <c r="BO11" i="1"/>
  <c r="BP11" i="1" s="1"/>
  <c r="BS11" i="1" s="1"/>
  <c r="G11" i="1" s="1"/>
  <c r="BV11" i="1" s="1"/>
  <c r="H11" i="1" s="1"/>
  <c r="AF11" i="1"/>
  <c r="AE10" i="1"/>
  <c r="AE3" i="1"/>
  <c r="X4" i="1"/>
  <c r="BZ4" i="1"/>
  <c r="X8" i="1"/>
  <c r="BZ8" i="1"/>
  <c r="BM12" i="1"/>
  <c r="AG12" i="1" s="1"/>
  <c r="BN12" i="1" s="1"/>
  <c r="BM5" i="1"/>
  <c r="AG5" i="1" s="1"/>
  <c r="BN5" i="1" s="1"/>
  <c r="AE9" i="1"/>
  <c r="AE11" i="1"/>
  <c r="BM13" i="1"/>
  <c r="AG13" i="1" s="1"/>
  <c r="BN13" i="1" s="1"/>
  <c r="AF28" i="1"/>
  <c r="BO28" i="1"/>
  <c r="BP28" i="1" s="1"/>
  <c r="BS28" i="1" s="1"/>
  <c r="G28" i="1" s="1"/>
  <c r="BV28" i="1" s="1"/>
  <c r="H28" i="1" s="1"/>
  <c r="AF32" i="1"/>
  <c r="AE43" i="1"/>
  <c r="BM37" i="1"/>
  <c r="AG37" i="1" s="1"/>
  <c r="BN37" i="1" s="1"/>
  <c r="BM41" i="1"/>
  <c r="AG41" i="1" s="1"/>
  <c r="BN41" i="1" s="1"/>
  <c r="BM45" i="1"/>
  <c r="AG45" i="1" s="1"/>
  <c r="BN45" i="1" s="1"/>
  <c r="BO36" i="1"/>
  <c r="BP36" i="1" s="1"/>
  <c r="BS36" i="1" s="1"/>
  <c r="G36" i="1" s="1"/>
  <c r="AF36" i="1"/>
  <c r="BM44" i="1"/>
  <c r="AG44" i="1" s="1"/>
  <c r="BN44" i="1" s="1"/>
  <c r="AE47" i="1"/>
  <c r="AE49" i="1"/>
  <c r="AE51" i="1"/>
  <c r="AE53" i="1"/>
  <c r="AE55" i="1"/>
  <c r="AE60" i="1"/>
  <c r="AE68" i="1"/>
  <c r="X44" i="1"/>
  <c r="BZ44" i="1"/>
  <c r="AE57" i="1"/>
  <c r="X61" i="1"/>
  <c r="BZ61" i="1"/>
  <c r="BM64" i="1"/>
  <c r="AG64" i="1" s="1"/>
  <c r="BN64" i="1" s="1"/>
  <c r="X71" i="1"/>
  <c r="BZ71" i="1"/>
  <c r="BO75" i="1"/>
  <c r="BP75" i="1" s="1"/>
  <c r="BS75" i="1" s="1"/>
  <c r="G75" i="1" s="1"/>
  <c r="BV75" i="1" s="1"/>
  <c r="H75" i="1" s="1"/>
  <c r="AF75" i="1"/>
  <c r="AE75" i="1"/>
  <c r="BM39" i="1"/>
  <c r="AG39" i="1" s="1"/>
  <c r="BN39" i="1" s="1"/>
  <c r="BM58" i="1"/>
  <c r="AG58" i="1" s="1"/>
  <c r="BN58" i="1" s="1"/>
  <c r="BM62" i="1"/>
  <c r="AG62" i="1" s="1"/>
  <c r="BN62" i="1" s="1"/>
  <c r="BM66" i="1"/>
  <c r="AG66" i="1" s="1"/>
  <c r="BN66" i="1" s="1"/>
  <c r="BM77" i="1"/>
  <c r="AG77" i="1" s="1"/>
  <c r="BN77" i="1" s="1"/>
  <c r="X81" i="1"/>
  <c r="BZ81" i="1"/>
  <c r="BM57" i="1"/>
  <c r="AG57" i="1" s="1"/>
  <c r="BN57" i="1" s="1"/>
  <c r="BM65" i="1"/>
  <c r="AG65" i="1" s="1"/>
  <c r="BN65" i="1" s="1"/>
  <c r="BM71" i="1"/>
  <c r="AG71" i="1" s="1"/>
  <c r="BN71" i="1" s="1"/>
  <c r="X77" i="1"/>
  <c r="BZ77" i="1"/>
  <c r="BO33" i="1" l="1"/>
  <c r="BP33" i="1" s="1"/>
  <c r="BS33" i="1" s="1"/>
  <c r="G33" i="1" s="1"/>
  <c r="BV33" i="1" s="1"/>
  <c r="H33" i="1" s="1"/>
  <c r="BW33" i="1" s="1"/>
  <c r="BO91" i="1"/>
  <c r="BP91" i="1" s="1"/>
  <c r="BS91" i="1" s="1"/>
  <c r="G91" i="1" s="1"/>
  <c r="BV91" i="1" s="1"/>
  <c r="H91" i="1" s="1"/>
  <c r="BW91" i="1" s="1"/>
  <c r="AF76" i="1"/>
  <c r="BO30" i="1"/>
  <c r="BP30" i="1" s="1"/>
  <c r="BS30" i="1" s="1"/>
  <c r="G30" i="1" s="1"/>
  <c r="BV30" i="1" s="1"/>
  <c r="H30" i="1" s="1"/>
  <c r="BX30" i="1" s="1"/>
  <c r="BO90" i="1"/>
  <c r="BP90" i="1" s="1"/>
  <c r="BS90" i="1" s="1"/>
  <c r="G90" i="1" s="1"/>
  <c r="BV90" i="1" s="1"/>
  <c r="H90" i="1" s="1"/>
  <c r="BW90" i="1" s="1"/>
  <c r="BO70" i="1"/>
  <c r="BP70" i="1" s="1"/>
  <c r="BS70" i="1" s="1"/>
  <c r="G70" i="1" s="1"/>
  <c r="BV70" i="1" s="1"/>
  <c r="H70" i="1" s="1"/>
  <c r="BW70" i="1" s="1"/>
  <c r="BO83" i="1"/>
  <c r="BP83" i="1" s="1"/>
  <c r="BS83" i="1" s="1"/>
  <c r="G83" i="1" s="1"/>
  <c r="BV83" i="1" s="1"/>
  <c r="H83" i="1" s="1"/>
  <c r="BX83" i="1" s="1"/>
  <c r="BO29" i="1"/>
  <c r="BP29" i="1" s="1"/>
  <c r="BS29" i="1" s="1"/>
  <c r="G29" i="1" s="1"/>
  <c r="BV29" i="1" s="1"/>
  <c r="H29" i="1" s="1"/>
  <c r="BW29" i="1" s="1"/>
  <c r="BO88" i="1"/>
  <c r="BP88" i="1" s="1"/>
  <c r="BS88" i="1" s="1"/>
  <c r="G88" i="1" s="1"/>
  <c r="BV88" i="1" s="1"/>
  <c r="H88" i="1" s="1"/>
  <c r="BX88" i="1" s="1"/>
  <c r="AF84" i="1"/>
  <c r="CA24" i="1"/>
  <c r="BO31" i="1"/>
  <c r="BP31" i="1" s="1"/>
  <c r="BS31" i="1" s="1"/>
  <c r="G31" i="1" s="1"/>
  <c r="BV31" i="1" s="1"/>
  <c r="H31" i="1" s="1"/>
  <c r="BX31" i="1" s="1"/>
  <c r="BO85" i="1"/>
  <c r="BP85" i="1" s="1"/>
  <c r="BS85" i="1" s="1"/>
  <c r="G85" i="1" s="1"/>
  <c r="BV85" i="1" s="1"/>
  <c r="H85" i="1" s="1"/>
  <c r="BW85" i="1" s="1"/>
  <c r="BY23" i="1"/>
  <c r="CA23" i="1" s="1"/>
  <c r="BW23" i="1"/>
  <c r="BY53" i="1"/>
  <c r="CA53" i="1" s="1"/>
  <c r="BX72" i="1"/>
  <c r="AF16" i="1"/>
  <c r="BO16" i="1"/>
  <c r="BP16" i="1" s="1"/>
  <c r="BS16" i="1" s="1"/>
  <c r="G16" i="1" s="1"/>
  <c r="BV16" i="1" s="1"/>
  <c r="H16" i="1" s="1"/>
  <c r="BY60" i="1"/>
  <c r="CA60" i="1" s="1"/>
  <c r="BO18" i="1"/>
  <c r="BP18" i="1" s="1"/>
  <c r="BS18" i="1" s="1"/>
  <c r="G18" i="1" s="1"/>
  <c r="BV18" i="1" s="1"/>
  <c r="H18" i="1" s="1"/>
  <c r="AF18" i="1"/>
  <c r="AF92" i="1"/>
  <c r="BY49" i="1"/>
  <c r="CA49" i="1" s="1"/>
  <c r="BW34" i="1"/>
  <c r="BW24" i="1"/>
  <c r="AF89" i="1"/>
  <c r="BO89" i="1"/>
  <c r="BP89" i="1" s="1"/>
  <c r="BS89" i="1" s="1"/>
  <c r="G89" i="1" s="1"/>
  <c r="AF82" i="1"/>
  <c r="BO87" i="1"/>
  <c r="BP87" i="1" s="1"/>
  <c r="BS87" i="1" s="1"/>
  <c r="G87" i="1" s="1"/>
  <c r="AF87" i="1"/>
  <c r="BO27" i="1"/>
  <c r="BP27" i="1" s="1"/>
  <c r="BS27" i="1" s="1"/>
  <c r="G27" i="1" s="1"/>
  <c r="AF27" i="1"/>
  <c r="BY34" i="1"/>
  <c r="CA34" i="1" s="1"/>
  <c r="BY9" i="1"/>
  <c r="CA9" i="1" s="1"/>
  <c r="AF15" i="1"/>
  <c r="BO15" i="1"/>
  <c r="BP15" i="1" s="1"/>
  <c r="BS15" i="1" s="1"/>
  <c r="G15" i="1" s="1"/>
  <c r="BO21" i="1"/>
  <c r="BP21" i="1" s="1"/>
  <c r="BS21" i="1" s="1"/>
  <c r="G21" i="1" s="1"/>
  <c r="BV21" i="1" s="1"/>
  <c r="H21" i="1" s="1"/>
  <c r="AF21" i="1"/>
  <c r="BY90" i="1"/>
  <c r="CA90" i="1" s="1"/>
  <c r="BX19" i="1"/>
  <c r="AF17" i="1"/>
  <c r="BO17" i="1"/>
  <c r="BP17" i="1" s="1"/>
  <c r="BS17" i="1" s="1"/>
  <c r="G17" i="1" s="1"/>
  <c r="BO74" i="1"/>
  <c r="BP74" i="1" s="1"/>
  <c r="BS74" i="1" s="1"/>
  <c r="G74" i="1" s="1"/>
  <c r="AF74" i="1"/>
  <c r="BY86" i="1"/>
  <c r="CA86" i="1" s="1"/>
  <c r="BY92" i="1"/>
  <c r="CA92" i="1" s="1"/>
  <c r="BX22" i="1"/>
  <c r="BW22" i="1"/>
  <c r="BO78" i="1"/>
  <c r="BP78" i="1" s="1"/>
  <c r="BS78" i="1" s="1"/>
  <c r="G78" i="1" s="1"/>
  <c r="BV78" i="1" s="1"/>
  <c r="H78" i="1" s="1"/>
  <c r="BW78" i="1" s="1"/>
  <c r="BY46" i="1"/>
  <c r="CA46" i="1" s="1"/>
  <c r="BY68" i="1"/>
  <c r="CA68" i="1" s="1"/>
  <c r="BY42" i="1"/>
  <c r="CA42" i="1" s="1"/>
  <c r="BY6" i="1"/>
  <c r="CA6" i="1" s="1"/>
  <c r="BY69" i="1"/>
  <c r="CA69" i="1" s="1"/>
  <c r="BY82" i="1"/>
  <c r="CA82" i="1" s="1"/>
  <c r="BO25" i="1"/>
  <c r="BP25" i="1" s="1"/>
  <c r="BS25" i="1" s="1"/>
  <c r="G25" i="1" s="1"/>
  <c r="AF25" i="1"/>
  <c r="BY43" i="1"/>
  <c r="CA43" i="1" s="1"/>
  <c r="BY59" i="1"/>
  <c r="CA59" i="1" s="1"/>
  <c r="BY54" i="1"/>
  <c r="CA54" i="1" s="1"/>
  <c r="BY48" i="1"/>
  <c r="CA48" i="1" s="1"/>
  <c r="BY40" i="1"/>
  <c r="CA40" i="1" s="1"/>
  <c r="BY22" i="1"/>
  <c r="CA22" i="1" s="1"/>
  <c r="AF77" i="1"/>
  <c r="BO77" i="1"/>
  <c r="BP77" i="1" s="1"/>
  <c r="BS77" i="1" s="1"/>
  <c r="G77" i="1" s="1"/>
  <c r="BV77" i="1" s="1"/>
  <c r="H77" i="1" s="1"/>
  <c r="BO45" i="1"/>
  <c r="BP45" i="1" s="1"/>
  <c r="BS45" i="1" s="1"/>
  <c r="G45" i="1" s="1"/>
  <c r="BV45" i="1" s="1"/>
  <c r="H45" i="1" s="1"/>
  <c r="AF45" i="1"/>
  <c r="BW11" i="1"/>
  <c r="BX11" i="1"/>
  <c r="BW9" i="1"/>
  <c r="BX9" i="1"/>
  <c r="BW51" i="1"/>
  <c r="BX51" i="1"/>
  <c r="BO4" i="1"/>
  <c r="BP4" i="1" s="1"/>
  <c r="BS4" i="1" s="1"/>
  <c r="G4" i="1" s="1"/>
  <c r="BV4" i="1" s="1"/>
  <c r="H4" i="1" s="1"/>
  <c r="AF4" i="1"/>
  <c r="BW52" i="1"/>
  <c r="BX52" i="1"/>
  <c r="BO66" i="1"/>
  <c r="BP66" i="1" s="1"/>
  <c r="BS66" i="1" s="1"/>
  <c r="G66" i="1" s="1"/>
  <c r="BV66" i="1" s="1"/>
  <c r="H66" i="1" s="1"/>
  <c r="AF66" i="1"/>
  <c r="BW75" i="1"/>
  <c r="BX75" i="1"/>
  <c r="BX32" i="1"/>
  <c r="BW32" i="1"/>
  <c r="BW84" i="1"/>
  <c r="BX84" i="1"/>
  <c r="BO67" i="1"/>
  <c r="BP67" i="1" s="1"/>
  <c r="BS67" i="1" s="1"/>
  <c r="G67" i="1" s="1"/>
  <c r="BV67" i="1" s="1"/>
  <c r="H67" i="1" s="1"/>
  <c r="AF67" i="1"/>
  <c r="BO38" i="1"/>
  <c r="BP38" i="1" s="1"/>
  <c r="BS38" i="1" s="1"/>
  <c r="G38" i="1" s="1"/>
  <c r="BV38" i="1" s="1"/>
  <c r="H38" i="1" s="1"/>
  <c r="AF38" i="1"/>
  <c r="BW63" i="1"/>
  <c r="BX63" i="1"/>
  <c r="BW7" i="1"/>
  <c r="BX7" i="1"/>
  <c r="BO71" i="1"/>
  <c r="BP71" i="1" s="1"/>
  <c r="BS71" i="1" s="1"/>
  <c r="G71" i="1" s="1"/>
  <c r="AF71" i="1"/>
  <c r="BO37" i="1"/>
  <c r="BP37" i="1" s="1"/>
  <c r="BS37" i="1" s="1"/>
  <c r="G37" i="1" s="1"/>
  <c r="AF37" i="1"/>
  <c r="BY11" i="1"/>
  <c r="CA11" i="1" s="1"/>
  <c r="BY3" i="1"/>
  <c r="CA3" i="1" s="1"/>
  <c r="BO80" i="1"/>
  <c r="BP80" i="1" s="1"/>
  <c r="BS80" i="1" s="1"/>
  <c r="G80" i="1" s="1"/>
  <c r="BV80" i="1" s="1"/>
  <c r="H80" i="1" s="1"/>
  <c r="AF80" i="1"/>
  <c r="BY73" i="1"/>
  <c r="CA73" i="1" s="1"/>
  <c r="BY52" i="1"/>
  <c r="CA52" i="1" s="1"/>
  <c r="BO57" i="1"/>
  <c r="BP57" i="1" s="1"/>
  <c r="BS57" i="1" s="1"/>
  <c r="G57" i="1" s="1"/>
  <c r="BV57" i="1" s="1"/>
  <c r="H57" i="1" s="1"/>
  <c r="AF57" i="1"/>
  <c r="BO39" i="1"/>
  <c r="BP39" i="1" s="1"/>
  <c r="BS39" i="1" s="1"/>
  <c r="G39" i="1" s="1"/>
  <c r="BV39" i="1" s="1"/>
  <c r="H39" i="1" s="1"/>
  <c r="AF39" i="1"/>
  <c r="BO44" i="1"/>
  <c r="BP44" i="1" s="1"/>
  <c r="BS44" i="1" s="1"/>
  <c r="G44" i="1" s="1"/>
  <c r="BV44" i="1" s="1"/>
  <c r="H44" i="1" s="1"/>
  <c r="AF44" i="1"/>
  <c r="BX28" i="1"/>
  <c r="BW28" i="1"/>
  <c r="BW76" i="1"/>
  <c r="BX76" i="1"/>
  <c r="BW50" i="1"/>
  <c r="BX50" i="1"/>
  <c r="BY50" i="1"/>
  <c r="CA50" i="1" s="1"/>
  <c r="BW47" i="1"/>
  <c r="BX47" i="1"/>
  <c r="BX79" i="1"/>
  <c r="BW79" i="1"/>
  <c r="BW81" i="1"/>
  <c r="BX81" i="1"/>
  <c r="BW35" i="1"/>
  <c r="BX35" i="1"/>
  <c r="BO64" i="1"/>
  <c r="BP64" i="1" s="1"/>
  <c r="BS64" i="1" s="1"/>
  <c r="G64" i="1" s="1"/>
  <c r="BV64" i="1" s="1"/>
  <c r="H64" i="1" s="1"/>
  <c r="AF64" i="1"/>
  <c r="BO41" i="1"/>
  <c r="BP41" i="1" s="1"/>
  <c r="BS41" i="1" s="1"/>
  <c r="G41" i="1" s="1"/>
  <c r="BV41" i="1" s="1"/>
  <c r="H41" i="1" s="1"/>
  <c r="AF41" i="1"/>
  <c r="AF13" i="1"/>
  <c r="BO13" i="1"/>
  <c r="BP13" i="1" s="1"/>
  <c r="BS13" i="1" s="1"/>
  <c r="G13" i="1" s="1"/>
  <c r="BV13" i="1" s="1"/>
  <c r="H13" i="1" s="1"/>
  <c r="BW73" i="1"/>
  <c r="BX73" i="1"/>
  <c r="BW55" i="1"/>
  <c r="BX55" i="1"/>
  <c r="BY79" i="1"/>
  <c r="CA79" i="1" s="1"/>
  <c r="BW92" i="1"/>
  <c r="BX92" i="1"/>
  <c r="BW3" i="1"/>
  <c r="BX3" i="1"/>
  <c r="BY63" i="1"/>
  <c r="CA63" i="1" s="1"/>
  <c r="BW10" i="1"/>
  <c r="BX10" i="1"/>
  <c r="BY35" i="1"/>
  <c r="CA35" i="1" s="1"/>
  <c r="BW56" i="1"/>
  <c r="BX56" i="1"/>
  <c r="BO62" i="1"/>
  <c r="BP62" i="1" s="1"/>
  <c r="BS62" i="1" s="1"/>
  <c r="G62" i="1" s="1"/>
  <c r="AF62" i="1"/>
  <c r="BY55" i="1"/>
  <c r="CA55" i="1" s="1"/>
  <c r="BY51" i="1"/>
  <c r="CA51" i="1" s="1"/>
  <c r="BY47" i="1"/>
  <c r="CA47" i="1" s="1"/>
  <c r="BV36" i="1"/>
  <c r="H36" i="1" s="1"/>
  <c r="BY36" i="1"/>
  <c r="CA36" i="1" s="1"/>
  <c r="BY32" i="1"/>
  <c r="CA32" i="1" s="1"/>
  <c r="BO5" i="1"/>
  <c r="BP5" i="1" s="1"/>
  <c r="BS5" i="1" s="1"/>
  <c r="G5" i="1" s="1"/>
  <c r="AF5" i="1"/>
  <c r="BY10" i="1"/>
  <c r="CA10" i="1" s="1"/>
  <c r="BY76" i="1"/>
  <c r="CA76" i="1" s="1"/>
  <c r="BW46" i="1"/>
  <c r="BX46" i="1"/>
  <c r="BW86" i="1"/>
  <c r="BX86" i="1"/>
  <c r="BW60" i="1"/>
  <c r="BX60" i="1"/>
  <c r="BW53" i="1"/>
  <c r="BX53" i="1"/>
  <c r="BW49" i="1"/>
  <c r="BX49" i="1"/>
  <c r="BW69" i="1"/>
  <c r="BX69" i="1"/>
  <c r="BW82" i="1"/>
  <c r="BX82" i="1"/>
  <c r="BW54" i="1"/>
  <c r="BX54" i="1"/>
  <c r="BW48" i="1"/>
  <c r="BX48" i="1"/>
  <c r="BO8" i="1"/>
  <c r="BP8" i="1" s="1"/>
  <c r="BS8" i="1" s="1"/>
  <c r="G8" i="1" s="1"/>
  <c r="AF8" i="1"/>
  <c r="BO65" i="1"/>
  <c r="BP65" i="1" s="1"/>
  <c r="BS65" i="1" s="1"/>
  <c r="G65" i="1" s="1"/>
  <c r="AF65" i="1"/>
  <c r="BO58" i="1"/>
  <c r="BP58" i="1" s="1"/>
  <c r="BS58" i="1" s="1"/>
  <c r="G58" i="1" s="1"/>
  <c r="AF58" i="1"/>
  <c r="BY75" i="1"/>
  <c r="CA75" i="1" s="1"/>
  <c r="BY28" i="1"/>
  <c r="CA28" i="1" s="1"/>
  <c r="BO12" i="1"/>
  <c r="BP12" i="1" s="1"/>
  <c r="BS12" i="1" s="1"/>
  <c r="G12" i="1" s="1"/>
  <c r="BV12" i="1" s="1"/>
  <c r="H12" i="1" s="1"/>
  <c r="AF12" i="1"/>
  <c r="BY84" i="1"/>
  <c r="CA84" i="1" s="1"/>
  <c r="BY56" i="1"/>
  <c r="CA56" i="1" s="1"/>
  <c r="BY7" i="1"/>
  <c r="CA7" i="1" s="1"/>
  <c r="BW68" i="1"/>
  <c r="BX68" i="1"/>
  <c r="BO61" i="1"/>
  <c r="BP61" i="1" s="1"/>
  <c r="BS61" i="1" s="1"/>
  <c r="G61" i="1" s="1"/>
  <c r="AF61" i="1"/>
  <c r="BW40" i="1"/>
  <c r="BX40" i="1"/>
  <c r="BW42" i="1"/>
  <c r="BX42" i="1"/>
  <c r="BO14" i="1"/>
  <c r="BP14" i="1" s="1"/>
  <c r="BS14" i="1" s="1"/>
  <c r="G14" i="1" s="1"/>
  <c r="BV14" i="1" s="1"/>
  <c r="H14" i="1" s="1"/>
  <c r="AF14" i="1"/>
  <c r="BY81" i="1"/>
  <c r="CA81" i="1" s="1"/>
  <c r="BW6" i="1"/>
  <c r="BX6" i="1"/>
  <c r="BW59" i="1"/>
  <c r="BX59" i="1"/>
  <c r="BW43" i="1"/>
  <c r="BX43" i="1"/>
  <c r="BX33" i="1" l="1"/>
  <c r="BX90" i="1"/>
  <c r="BY33" i="1"/>
  <c r="CA33" i="1" s="1"/>
  <c r="BW83" i="1"/>
  <c r="BY30" i="1"/>
  <c r="CA30" i="1" s="1"/>
  <c r="BW30" i="1"/>
  <c r="BY83" i="1"/>
  <c r="CA83" i="1" s="1"/>
  <c r="BX70" i="1"/>
  <c r="BY91" i="1"/>
  <c r="CA91" i="1" s="1"/>
  <c r="BY88" i="1"/>
  <c r="CA88" i="1" s="1"/>
  <c r="BX29" i="1"/>
  <c r="BX85" i="1"/>
  <c r="BY29" i="1"/>
  <c r="CA29" i="1" s="1"/>
  <c r="BW88" i="1"/>
  <c r="BX91" i="1"/>
  <c r="BY70" i="1"/>
  <c r="CA70" i="1" s="1"/>
  <c r="BY31" i="1"/>
  <c r="CA31" i="1" s="1"/>
  <c r="BY85" i="1"/>
  <c r="CA85" i="1" s="1"/>
  <c r="BW31" i="1"/>
  <c r="BY18" i="1"/>
  <c r="CA18" i="1" s="1"/>
  <c r="BX18" i="1"/>
  <c r="BW18" i="1"/>
  <c r="BY21" i="1"/>
  <c r="CA21" i="1" s="1"/>
  <c r="BY64" i="1"/>
  <c r="CA64" i="1" s="1"/>
  <c r="BV89" i="1"/>
  <c r="H89" i="1" s="1"/>
  <c r="BY89" i="1"/>
  <c r="CA89" i="1" s="1"/>
  <c r="BX16" i="1"/>
  <c r="BW16" i="1"/>
  <c r="BY13" i="1"/>
  <c r="CA13" i="1" s="1"/>
  <c r="BY16" i="1"/>
  <c r="CA16" i="1" s="1"/>
  <c r="BV87" i="1"/>
  <c r="H87" i="1" s="1"/>
  <c r="BY87" i="1"/>
  <c r="CA87" i="1" s="1"/>
  <c r="BV27" i="1"/>
  <c r="H27" i="1" s="1"/>
  <c r="BY27" i="1"/>
  <c r="CA27" i="1" s="1"/>
  <c r="BV15" i="1"/>
  <c r="H15" i="1" s="1"/>
  <c r="BY15" i="1"/>
  <c r="CA15" i="1" s="1"/>
  <c r="BY57" i="1"/>
  <c r="CA57" i="1" s="1"/>
  <c r="BV17" i="1"/>
  <c r="H17" i="1" s="1"/>
  <c r="BY17" i="1"/>
  <c r="CA17" i="1" s="1"/>
  <c r="BV74" i="1"/>
  <c r="H74" i="1" s="1"/>
  <c r="BY74" i="1"/>
  <c r="CA74" i="1" s="1"/>
  <c r="BX78" i="1"/>
  <c r="BX21" i="1"/>
  <c r="BW21" i="1"/>
  <c r="BY12" i="1"/>
  <c r="CA12" i="1" s="1"/>
  <c r="BY80" i="1"/>
  <c r="CA80" i="1" s="1"/>
  <c r="BY41" i="1"/>
  <c r="CA41" i="1" s="1"/>
  <c r="BY77" i="1"/>
  <c r="CA77" i="1" s="1"/>
  <c r="BY67" i="1"/>
  <c r="CA67" i="1" s="1"/>
  <c r="BY66" i="1"/>
  <c r="CA66" i="1" s="1"/>
  <c r="BY44" i="1"/>
  <c r="CA44" i="1" s="1"/>
  <c r="BV25" i="1"/>
  <c r="H25" i="1" s="1"/>
  <c r="BY25" i="1"/>
  <c r="CA25" i="1" s="1"/>
  <c r="BY4" i="1"/>
  <c r="CA4" i="1" s="1"/>
  <c r="BY78" i="1"/>
  <c r="CA78" i="1" s="1"/>
  <c r="BV61" i="1"/>
  <c r="H61" i="1" s="1"/>
  <c r="BY61" i="1"/>
  <c r="CA61" i="1" s="1"/>
  <c r="BV65" i="1"/>
  <c r="H65" i="1" s="1"/>
  <c r="BY65" i="1"/>
  <c r="CA65" i="1" s="1"/>
  <c r="BW45" i="1"/>
  <c r="BX45" i="1"/>
  <c r="BV5" i="1"/>
  <c r="H5" i="1" s="1"/>
  <c r="BY5" i="1"/>
  <c r="CA5" i="1" s="1"/>
  <c r="BX13" i="1"/>
  <c r="BW13" i="1"/>
  <c r="BW44" i="1"/>
  <c r="BX44" i="1"/>
  <c r="BW57" i="1"/>
  <c r="BX57" i="1"/>
  <c r="BW67" i="1"/>
  <c r="BX67" i="1"/>
  <c r="BW77" i="1"/>
  <c r="BX77" i="1"/>
  <c r="BW14" i="1"/>
  <c r="BX14" i="1"/>
  <c r="BW39" i="1"/>
  <c r="BX39" i="1"/>
  <c r="BW38" i="1"/>
  <c r="BX38" i="1"/>
  <c r="BY14" i="1"/>
  <c r="CA14" i="1" s="1"/>
  <c r="BW36" i="1"/>
  <c r="BX36" i="1"/>
  <c r="BW41" i="1"/>
  <c r="BX41" i="1"/>
  <c r="BY39" i="1"/>
  <c r="CA39" i="1" s="1"/>
  <c r="BV37" i="1"/>
  <c r="H37" i="1" s="1"/>
  <c r="BY37" i="1"/>
  <c r="CA37" i="1" s="1"/>
  <c r="BW12" i="1"/>
  <c r="BX12" i="1"/>
  <c r="BV58" i="1"/>
  <c r="H58" i="1" s="1"/>
  <c r="BY58" i="1"/>
  <c r="CA58" i="1" s="1"/>
  <c r="BV8" i="1"/>
  <c r="H8" i="1" s="1"/>
  <c r="BY8" i="1"/>
  <c r="CA8" i="1" s="1"/>
  <c r="BV62" i="1"/>
  <c r="H62" i="1" s="1"/>
  <c r="BY62" i="1"/>
  <c r="CA62" i="1" s="1"/>
  <c r="BW64" i="1"/>
  <c r="BX64" i="1"/>
  <c r="BW80" i="1"/>
  <c r="BX80" i="1"/>
  <c r="BV71" i="1"/>
  <c r="H71" i="1" s="1"/>
  <c r="BY71" i="1"/>
  <c r="CA71" i="1" s="1"/>
  <c r="BY38" i="1"/>
  <c r="CA38" i="1" s="1"/>
  <c r="BY45" i="1"/>
  <c r="CA45" i="1" s="1"/>
  <c r="BW66" i="1"/>
  <c r="BX66" i="1"/>
  <c r="BW4" i="1"/>
  <c r="BX4" i="1"/>
  <c r="BX89" i="1" l="1"/>
  <c r="BW89" i="1"/>
  <c r="BX27" i="1"/>
  <c r="BW27" i="1"/>
  <c r="BW15" i="1"/>
  <c r="BX15" i="1"/>
  <c r="BX87" i="1"/>
  <c r="BW87" i="1"/>
  <c r="BW74" i="1"/>
  <c r="BX74" i="1"/>
  <c r="BX17" i="1"/>
  <c r="BW17" i="1"/>
  <c r="BX25" i="1"/>
  <c r="BW25" i="1"/>
  <c r="BW62" i="1"/>
  <c r="BX62" i="1"/>
  <c r="BW58" i="1"/>
  <c r="BX58" i="1"/>
  <c r="BW5" i="1"/>
  <c r="BX5" i="1"/>
  <c r="BW37" i="1"/>
  <c r="BX37" i="1"/>
  <c r="BW65" i="1"/>
  <c r="BX65" i="1"/>
  <c r="BW71" i="1"/>
  <c r="BX71" i="1"/>
  <c r="BW8" i="1"/>
  <c r="BX8" i="1"/>
  <c r="BW61" i="1"/>
  <c r="BX61" i="1"/>
</calcChain>
</file>

<file path=xl/sharedStrings.xml><?xml version="1.0" encoding="utf-8"?>
<sst xmlns="http://schemas.openxmlformats.org/spreadsheetml/2006/main" count="347" uniqueCount="184">
  <si>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</si>
  <si>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</si>
  <si>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</si>
  <si>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</si>
  <si>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</si>
  <si>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</si>
  <si>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</si>
  <si>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</si>
  <si>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</si>
  <si>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</si>
  <si>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</si>
  <si>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</si>
  <si>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</si>
  <si>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</si>
  <si>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</si>
  <si>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</si>
  <si>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</si>
  <si>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</si>
  <si>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</si>
  <si>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</si>
  <si>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</si>
  <si>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</si>
  <si>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</si>
  <si>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</si>
  <si>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</si>
  <si>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</si>
  <si>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</si>
  <si>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</si>
  <si>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</si>
  <si>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</si>
  <si>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</si>
  <si>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</si>
  <si>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</si>
  <si>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</si>
  <si>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</si>
  <si>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</si>
  <si>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</si>
  <si>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</si>
  <si>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</si>
  <si>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</si>
  <si>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</si>
  <si>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</si>
  <si>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</si>
  <si>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</si>
  <si>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</si>
  <si>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</si>
  <si>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</si>
  <si>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</si>
  <si>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</si>
  <si>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</si>
  <si>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</si>
  <si>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</si>
  <si>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</si>
  <si>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</si>
  <si>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</si>
  <si>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</si>
  <si>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</si>
  <si>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</si>
  <si>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</si>
  <si>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</si>
  <si>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</si>
  <si>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</si>
  <si>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</si>
  <si>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</si>
  <si>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</si>
  <si>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</si>
  <si>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</si>
  <si>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</si>
  <si>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</si>
  <si>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</si>
  <si>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</si>
  <si>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</si>
  <si>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</si>
  <si>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</si>
  <si>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</si>
  <si>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</si>
  <si>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</si>
  <si>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</si>
  <si>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</si>
  <si>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</si>
  <si>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</si>
  <si>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</si>
  <si>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</si>
  <si>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</si>
  <si>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</si>
  <si>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08:33:13</t>
  </si>
  <si>
    <t>08:43:07</t>
  </si>
  <si>
    <t>08:51:29</t>
  </si>
  <si>
    <t>08:53:52</t>
  </si>
  <si>
    <t>08:57:14</t>
  </si>
  <si>
    <t>08:59:47</t>
  </si>
  <si>
    <t>09:02:26</t>
  </si>
  <si>
    <t>09:04:33</t>
  </si>
  <si>
    <t>09:07:55</t>
  </si>
  <si>
    <t>09:11:17</t>
  </si>
  <si>
    <t>09:14:39</t>
  </si>
  <si>
    <t>09:16:50</t>
  </si>
  <si>
    <t>09:20:12</t>
  </si>
  <si>
    <t>09:31:00</t>
  </si>
  <si>
    <t>09:33:09</t>
  </si>
  <si>
    <t>09:35:14</t>
  </si>
  <si>
    <t>09:37:23</t>
  </si>
  <si>
    <t>09:39:56</t>
  </si>
  <si>
    <t>09:42:23</t>
  </si>
  <si>
    <t>09:44:53</t>
  </si>
  <si>
    <t>09:48:15</t>
  </si>
  <si>
    <t>09:51:37</t>
  </si>
  <si>
    <t>09:54:59</t>
  </si>
  <si>
    <t>09:58:21</t>
  </si>
  <si>
    <t>10:10:12</t>
  </si>
  <si>
    <t>10:13:35</t>
  </si>
  <si>
    <t>10:16:01</t>
  </si>
  <si>
    <t>10:18:21</t>
  </si>
  <si>
    <t>10:21:07</t>
  </si>
  <si>
    <t>10:24:30</t>
  </si>
  <si>
    <t>10:27:53</t>
  </si>
  <si>
    <t>10:31:15</t>
  </si>
  <si>
    <t>10:34:37</t>
  </si>
  <si>
    <t>10:37:10</t>
  </si>
  <si>
    <t>10:40:32</t>
  </si>
  <si>
    <t>10:49:00</t>
  </si>
  <si>
    <t>10:51:11</t>
  </si>
  <si>
    <t>10:54:33</t>
  </si>
  <si>
    <t>10:57:43</t>
  </si>
  <si>
    <t>11:00:16</t>
  </si>
  <si>
    <t>11:03:38</t>
  </si>
  <si>
    <t>11:07:00</t>
  </si>
  <si>
    <t>11:10:22</t>
  </si>
  <si>
    <t>11:12:47</t>
  </si>
  <si>
    <t>11:15:00</t>
  </si>
  <si>
    <t>11:18:22</t>
  </si>
  <si>
    <t>11:29:12</t>
  </si>
  <si>
    <t>11:32:35</t>
  </si>
  <si>
    <t>11:34:40</t>
  </si>
  <si>
    <t>11:37:17</t>
  </si>
  <si>
    <t>11:40:02</t>
  </si>
  <si>
    <t>11:42:24</t>
  </si>
  <si>
    <t>11:45:47</t>
  </si>
  <si>
    <t>11:48:51</t>
  </si>
  <si>
    <t>11:52:13</t>
  </si>
  <si>
    <t>11:54:37</t>
  </si>
  <si>
    <t>11:57:59</t>
  </si>
  <si>
    <t>12:05:17</t>
  </si>
  <si>
    <t>12:07:22</t>
  </si>
  <si>
    <t>12:09:24</t>
  </si>
  <si>
    <t>12:11:53</t>
  </si>
  <si>
    <t>12:15:15</t>
  </si>
  <si>
    <t>12:18:37</t>
  </si>
  <si>
    <t>12:21:00</t>
  </si>
  <si>
    <t>12:24:22</t>
  </si>
  <si>
    <t>12:27:44</t>
  </si>
  <si>
    <t>12:29:57</t>
  </si>
  <si>
    <t>12:32:13</t>
  </si>
  <si>
    <t>12:41:55</t>
  </si>
  <si>
    <t>12:44:04</t>
  </si>
  <si>
    <t>12:50:17</t>
  </si>
  <si>
    <t>12:53:39</t>
  </si>
  <si>
    <t>12:56:52</t>
  </si>
  <si>
    <t>12:59:32</t>
  </si>
  <si>
    <t>13:02:21</t>
  </si>
  <si>
    <t>13:05:43</t>
  </si>
  <si>
    <t>13:09:05</t>
  </si>
  <si>
    <t>13:12:26</t>
  </si>
  <si>
    <t>13:15:48</t>
  </si>
  <si>
    <t>13:23:47</t>
  </si>
  <si>
    <t>13:25:48</t>
  </si>
  <si>
    <t>13:29:10</t>
  </si>
  <si>
    <t>13:32:33</t>
  </si>
  <si>
    <t>13:35:55</t>
  </si>
  <si>
    <t>13:38:50</t>
  </si>
  <si>
    <t>13:41:09</t>
  </si>
  <si>
    <t>13:44:31</t>
  </si>
  <si>
    <t>13:47:53</t>
  </si>
  <si>
    <t>13:51:14</t>
  </si>
  <si>
    <t>13:54:14</t>
  </si>
  <si>
    <t>ID</t>
  </si>
  <si>
    <t>T3 Aug4 SSuDouble Plot1 Leaf1</t>
  </si>
  <si>
    <t>T3 Aug4 SSuDouble Plot4 Leaf4</t>
  </si>
  <si>
    <t>T3 Aug4 SSuDouble Plot2 Leaf3</t>
  </si>
  <si>
    <t>T3 Aug4 SSuDouble Plot3 Leaf2</t>
  </si>
  <si>
    <t>T3 Aug4 SSuDouble Plot4 Leaf1</t>
  </si>
  <si>
    <t>T3 Aug4 SSuDouble Plot2 Leaf4</t>
  </si>
  <si>
    <t>T3 Aug4 SSuSingle Plot3 Leaf1</t>
  </si>
  <si>
    <t>T3 Aug4 SSuSingle Plot1 Leaf4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</si>
</sst>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92"/>
  <sheetViews>
    <sheetView tabSelected="1" workbookViewId="0">
      <selection activeCell="B9" sqref="B9"/>
    </sheetView>
  </sheetViews>
  <sheetFormatPr defaultRowHeight="14.5" x14ac:dyDescent="0.35"/>
  <cols>
    <col min="1" max="1" width="27.6328125" customWidth="1"/>
  </cols>
  <sheetData>
    <row r="1" spans="1:84" x14ac:dyDescent="0.35">
      <c r="A1" t="s">
        <v>175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</row>
    <row r="2" spans="1:84" x14ac:dyDescent="0.35">
      <c r="B2" s="1" t="s">
        <v>83</v>
      </c>
      <c r="C2" s="1" t="s">
        <v>83</v>
      </c>
      <c r="D2" s="1" t="s">
        <v>83</v>
      </c>
      <c r="E2" s="1" t="s">
        <v>83</v>
      </c>
      <c r="F2" s="1" t="s">
        <v>84</v>
      </c>
      <c r="G2" s="1" t="s">
        <v>84</v>
      </c>
      <c r="H2" s="1" t="s">
        <v>84</v>
      </c>
      <c r="I2" s="1" t="s">
        <v>83</v>
      </c>
      <c r="J2" s="1" t="s">
        <v>83</v>
      </c>
      <c r="K2" s="1" t="s">
        <v>83</v>
      </c>
      <c r="L2" s="1" t="s">
        <v>83</v>
      </c>
      <c r="M2" s="1" t="s">
        <v>83</v>
      </c>
      <c r="N2" s="1" t="s">
        <v>83</v>
      </c>
      <c r="O2" s="1" t="s">
        <v>83</v>
      </c>
      <c r="P2" s="1" t="s">
        <v>84</v>
      </c>
      <c r="Q2" s="1" t="s">
        <v>84</v>
      </c>
      <c r="R2" s="1" t="s">
        <v>84</v>
      </c>
      <c r="S2" s="1" t="s">
        <v>83</v>
      </c>
      <c r="T2" s="1" t="s">
        <v>83</v>
      </c>
      <c r="U2" s="1" t="s">
        <v>83</v>
      </c>
      <c r="V2" s="1" t="s">
        <v>83</v>
      </c>
      <c r="W2" s="1" t="s">
        <v>84</v>
      </c>
      <c r="X2" s="1" t="s">
        <v>84</v>
      </c>
      <c r="Y2" s="1" t="s">
        <v>84</v>
      </c>
      <c r="Z2" s="1" t="s">
        <v>84</v>
      </c>
      <c r="AA2" s="1" t="s">
        <v>84</v>
      </c>
      <c r="AB2" s="1" t="s">
        <v>83</v>
      </c>
      <c r="AC2" s="1" t="s">
        <v>83</v>
      </c>
      <c r="AD2" s="1" t="s">
        <v>84</v>
      </c>
      <c r="AE2" s="1" t="s">
        <v>84</v>
      </c>
      <c r="AF2" s="1" t="s">
        <v>84</v>
      </c>
      <c r="AG2" s="1" t="s">
        <v>84</v>
      </c>
      <c r="AH2" s="1" t="s">
        <v>83</v>
      </c>
      <c r="AI2" s="1" t="s">
        <v>84</v>
      </c>
      <c r="AJ2" s="1" t="s">
        <v>83</v>
      </c>
      <c r="AK2" s="1" t="s">
        <v>84</v>
      </c>
      <c r="AL2" s="1" t="s">
        <v>83</v>
      </c>
      <c r="AM2" s="1" t="s">
        <v>83</v>
      </c>
      <c r="AN2" s="1" t="s">
        <v>83</v>
      </c>
      <c r="AO2" s="1" t="s">
        <v>83</v>
      </c>
      <c r="AP2" s="1" t="s">
        <v>83</v>
      </c>
      <c r="AQ2" s="1" t="s">
        <v>83</v>
      </c>
      <c r="AR2" s="1" t="s">
        <v>83</v>
      </c>
      <c r="AS2" s="1" t="s">
        <v>83</v>
      </c>
      <c r="AT2" s="1" t="s">
        <v>83</v>
      </c>
      <c r="AU2" s="1" t="s">
        <v>83</v>
      </c>
      <c r="AV2" s="1" t="s">
        <v>83</v>
      </c>
      <c r="AW2" s="1" t="s">
        <v>83</v>
      </c>
      <c r="AX2" s="1" t="s">
        <v>83</v>
      </c>
      <c r="AY2" s="1" t="s">
        <v>83</v>
      </c>
      <c r="AZ2" s="1" t="s">
        <v>83</v>
      </c>
      <c r="BA2" s="1" t="s">
        <v>83</v>
      </c>
      <c r="BB2" s="1" t="s">
        <v>83</v>
      </c>
      <c r="BC2" s="1" t="s">
        <v>83</v>
      </c>
      <c r="BD2" s="1" t="s">
        <v>83</v>
      </c>
      <c r="BE2" s="1" t="s">
        <v>83</v>
      </c>
      <c r="BF2" s="1" t="s">
        <v>83</v>
      </c>
      <c r="BG2" s="1" t="s">
        <v>83</v>
      </c>
      <c r="BH2" s="1" t="s">
        <v>84</v>
      </c>
      <c r="BI2" s="1" t="s">
        <v>84</v>
      </c>
      <c r="BJ2" s="1" t="s">
        <v>84</v>
      </c>
      <c r="BK2" s="1" t="s">
        <v>84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84</v>
      </c>
      <c r="BQ2" s="1" t="s">
        <v>84</v>
      </c>
      <c r="BR2" s="1" t="s">
        <v>84</v>
      </c>
      <c r="BS2" s="1" t="s">
        <v>84</v>
      </c>
      <c r="BT2" s="1" t="s">
        <v>84</v>
      </c>
      <c r="BU2" s="1" t="s">
        <v>84</v>
      </c>
      <c r="BV2" s="1" t="s">
        <v>84</v>
      </c>
      <c r="BW2" s="1" t="s">
        <v>84</v>
      </c>
      <c r="BX2" s="1" t="s">
        <v>84</v>
      </c>
      <c r="BY2" s="1" t="s">
        <v>84</v>
      </c>
      <c r="BZ2" s="1" t="s">
        <v>84</v>
      </c>
      <c r="CA2" s="1" t="s">
        <v>84</v>
      </c>
      <c r="CB2" s="1" t="s">
        <v>84</v>
      </c>
      <c r="CC2" s="1" t="s">
        <v>84</v>
      </c>
      <c r="CD2" s="1" t="s">
        <v>84</v>
      </c>
      <c r="CE2" s="1" t="s">
        <v>84</v>
      </c>
      <c r="CF2" s="1" t="s">
        <v>84</v>
      </c>
    </row>
    <row r="3" spans="1:84" x14ac:dyDescent="0.35">
      <c r="A3" t="s">
        <v>176</v>
      </c>
      <c r="B3" s="1">
        <v>1</v>
      </c>
      <c r="C3" s="1" t="s">
        <v>85</v>
      </c>
      <c r="D3" s="1">
        <v>1265.500011199154</v>
      </c>
      <c r="E3" s="1">
        <v>0</v>
      </c>
      <c r="F3">
        <f t="shared" ref="F3:F15" si="0">(AO3-AP3*(1000-AQ3)/(1000-AR3))*BH3</f>
        <v>3.7185992271337529</v>
      </c>
      <c r="G3">
        <f t="shared" ref="G3:G15" si="1">IF(BS3&lt;&gt;0,1/(1/BS3-1/AK3),0)</f>
        <v>0.18322460589125711</v>
      </c>
      <c r="H3">
        <f t="shared" ref="H3:H15" si="2">((BV3-BI3/2)*AP3-F3)/(BV3+BI3/2)</f>
        <v>351.79592690852945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e">
        <f t="shared" ref="P3:P15" si="3">CB3/L3</f>
        <v>#DIV/0!</v>
      </c>
      <c r="Q3" t="e">
        <f t="shared" ref="Q3:Q15" si="4">CD3/N3</f>
        <v>#DIV/0!</v>
      </c>
      <c r="R3" t="e">
        <f t="shared" ref="R3:R15" si="5">(N3-O3)/N3</f>
        <v>#DIV/0!</v>
      </c>
      <c r="S3" s="1">
        <v>-1</v>
      </c>
      <c r="T3" s="1">
        <v>0.87</v>
      </c>
      <c r="U3" s="1">
        <v>0.92</v>
      </c>
      <c r="V3" s="1">
        <v>10.217374801635742</v>
      </c>
      <c r="W3">
        <f t="shared" ref="W3:W15" si="6">(V3*U3+(100-V3)*T3)/100</f>
        <v>0.87510868740081793</v>
      </c>
      <c r="X3">
        <f t="shared" ref="X3:X15" si="7">(F3-S3)/CC3</f>
        <v>3.1732124784656862E-3</v>
      </c>
      <c r="Y3" t="e">
        <f t="shared" ref="Y3:Y15" si="8">(N3-O3)/(N3-M3)</f>
        <v>#DIV/0!</v>
      </c>
      <c r="Z3" t="e">
        <f t="shared" ref="Z3:Z15" si="9">(L3-N3)/(L3-M3)</f>
        <v>#DIV/0!</v>
      </c>
      <c r="AA3" t="e">
        <f t="shared" ref="AA3:AA15" si="10">(L3-N3)/N3</f>
        <v>#DIV/0!</v>
      </c>
      <c r="AB3" s="1">
        <v>0</v>
      </c>
      <c r="AC3" s="1">
        <v>0.5</v>
      </c>
      <c r="AD3" t="e">
        <f t="shared" ref="AD3:AD15" si="11">R3*AC3*W3*AB3</f>
        <v>#DIV/0!</v>
      </c>
      <c r="AE3">
        <f t="shared" ref="AE3:AE15" si="12">BI3*1000</f>
        <v>3.5858674332651654</v>
      </c>
      <c r="AF3">
        <f t="shared" ref="AF3:AF15" si="13">(BN3-BT3)</f>
        <v>1.9047411573442106</v>
      </c>
      <c r="AG3">
        <f t="shared" ref="AG3:AG15" si="14">(AM3+BM3*E3)</f>
        <v>31.079168319702148</v>
      </c>
      <c r="AH3" s="1">
        <v>2</v>
      </c>
      <c r="AI3">
        <f t="shared" ref="AI3:AI15" si="15">(AH3*BB3+BC3)</f>
        <v>4.644859790802002</v>
      </c>
      <c r="AJ3" s="1">
        <v>1</v>
      </c>
      <c r="AK3">
        <f t="shared" ref="AK3:AK15" si="16">AI3*(AJ3+1)*(AJ3+1)/(AJ3*AJ3+1)</f>
        <v>9.2897195816040039</v>
      </c>
      <c r="AL3" s="1">
        <v>30.07861328125</v>
      </c>
      <c r="AM3" s="1">
        <v>31.079168319702148</v>
      </c>
      <c r="AN3" s="1">
        <v>30.039005279541016</v>
      </c>
      <c r="AO3" s="1">
        <v>400.15576171875</v>
      </c>
      <c r="AP3" s="1">
        <v>396.7342529296875</v>
      </c>
      <c r="AQ3" s="1">
        <v>24.20672607421875</v>
      </c>
      <c r="AR3" s="1">
        <v>26.529821395874023</v>
      </c>
      <c r="AS3" s="1">
        <v>56.006553649902344</v>
      </c>
      <c r="AT3" s="1">
        <v>61.387538909912109</v>
      </c>
      <c r="AU3" s="1">
        <v>300.52447509765625</v>
      </c>
      <c r="AV3" s="1">
        <v>1699.2291259765625</v>
      </c>
      <c r="AW3" s="1">
        <v>0.1469549685716629</v>
      </c>
      <c r="AX3" s="1">
        <v>99.022209167480469</v>
      </c>
      <c r="AY3" s="1">
        <v>4.2466402053833008</v>
      </c>
      <c r="AZ3" s="1">
        <v>-0.27308648824691772</v>
      </c>
      <c r="BA3" s="1">
        <v>0.25</v>
      </c>
      <c r="BB3" s="1">
        <v>-1.355140209197998</v>
      </c>
      <c r="BC3" s="1">
        <v>7.355140209197998</v>
      </c>
      <c r="BD3" s="1">
        <v>1</v>
      </c>
      <c r="BE3" s="1">
        <v>0</v>
      </c>
      <c r="BF3" s="1">
        <v>0.15999999642372131</v>
      </c>
      <c r="BG3" s="1">
        <v>111115</v>
      </c>
      <c r="BH3">
        <f t="shared" ref="BH3:BH15" si="17">AU3*0.000001/(AH3*0.0001)</f>
        <v>1.502622375488281</v>
      </c>
      <c r="BI3">
        <f t="shared" ref="BI3:BI15" si="18">(AR3-AQ3)/(1000-AR3)*BH3</f>
        <v>3.5858674332651655E-3</v>
      </c>
      <c r="BJ3">
        <f t="shared" ref="BJ3:BJ15" si="19">(AM3+273.15)</f>
        <v>304.22916831970213</v>
      </c>
      <c r="BK3">
        <f t="shared" ref="BK3:BK15" si="20">(AL3+273.15)</f>
        <v>303.22861328124998</v>
      </c>
      <c r="BL3">
        <f t="shared" ref="BL3:BL15" si="21">(AV3*BD3+AW3*BE3)*BF3</f>
        <v>271.87665407933309</v>
      </c>
      <c r="BM3">
        <f t="shared" ref="BM3:BM15" si="22">((BL3+0.00000010773*(BK3^4-BJ3^4))-BI3*44100)/(AI3*51.4+0.00000043092*BJ3^3)</f>
        <v>0.40521045310237952</v>
      </c>
      <c r="BN3">
        <f t="shared" ref="BN3:BN15" si="23">0.61365*EXP(17.502*AG3/(240.97+AG3))</f>
        <v>4.5317826807823467</v>
      </c>
      <c r="BO3">
        <f t="shared" ref="BO3:BO15" si="24">BN3*1000/AX3</f>
        <v>45.76531587088256</v>
      </c>
      <c r="BP3">
        <f t="shared" ref="BP3:BP15" si="25">(BO3-AR3)</f>
        <v>19.235494475008537</v>
      </c>
      <c r="BQ3">
        <f t="shared" ref="BQ3:BQ15" si="26">IF(E3,AM3,(AL3+AM3)/2)</f>
        <v>30.578890800476074</v>
      </c>
      <c r="BR3">
        <f t="shared" ref="BR3:BR15" si="27">0.61365*EXP(17.502*BQ3/(240.97+BQ3))</f>
        <v>4.4041834061958003</v>
      </c>
      <c r="BS3">
        <f t="shared" ref="BS3:BS15" si="28">IF(BP3&lt;&gt;0,(1000-(BO3+AR3)/2)/BP3*BI3,0)</f>
        <v>0.17968069646462689</v>
      </c>
      <c r="BT3">
        <f t="shared" ref="BT3:BT15" si="29">AR3*AX3/1000</f>
        <v>2.6270415234381361</v>
      </c>
      <c r="BU3">
        <f t="shared" ref="BU3:BU15" si="30">(BR3-BT3)</f>
        <v>1.7771418827576642</v>
      </c>
      <c r="BV3">
        <f t="shared" ref="BV3:BV15" si="31">1/(1.6/G3+1.37/AK3)</f>
        <v>0.11261354555352274</v>
      </c>
      <c r="BW3">
        <f t="shared" ref="BW3:BW15" si="32">H3*AX3*0.001</f>
        <v>34.835609858604073</v>
      </c>
      <c r="BX3">
        <f t="shared" ref="BX3:BX15" si="33">H3/AP3</f>
        <v>0.88672940213931473</v>
      </c>
      <c r="BY3">
        <f t="shared" ref="BY3:BY15" si="34">(1-BI3*AX3/BN3/G3)*100</f>
        <v>57.236428459965481</v>
      </c>
      <c r="BZ3">
        <f t="shared" ref="BZ3:BZ15" si="35">(AP3-F3/(AK3/1.35))</f>
        <v>396.19385890460069</v>
      </c>
      <c r="CA3">
        <f t="shared" ref="CA3:CA15" si="36">F3*BY3/100/BZ3</f>
        <v>5.3721009008969381E-3</v>
      </c>
      <c r="CB3">
        <f t="shared" ref="CB3:CB15" si="37">(L3-K3)</f>
        <v>0</v>
      </c>
      <c r="CC3">
        <f t="shared" ref="CC3:CC15" si="38">AV3*W3</f>
        <v>1487.0101700265886</v>
      </c>
      <c r="CD3">
        <f t="shared" ref="CD3:CD15" si="39">(N3-M3)</f>
        <v>0</v>
      </c>
      <c r="CE3" t="e">
        <f t="shared" ref="CE3:CE15" si="40">(N3-O3)/(N3-K3)</f>
        <v>#DIV/0!</v>
      </c>
      <c r="CF3" t="e">
        <f t="shared" ref="CF3:CF15" si="41">(L3-N3)/(L3-K3)</f>
        <v>#DIV/0!</v>
      </c>
    </row>
    <row r="4" spans="1:84" x14ac:dyDescent="0.35">
      <c r="A4" t="s">
        <v>176</v>
      </c>
      <c r="B4" s="1">
        <v>2</v>
      </c>
      <c r="C4" s="1" t="s">
        <v>86</v>
      </c>
      <c r="D4" s="1">
        <v>1859.500011199154</v>
      </c>
      <c r="E4" s="1">
        <v>0</v>
      </c>
      <c r="F4">
        <f t="shared" si="0"/>
        <v>2.9262178054171004</v>
      </c>
      <c r="G4">
        <f t="shared" si="1"/>
        <v>0.19551803756949135</v>
      </c>
      <c r="H4">
        <f t="shared" si="2"/>
        <v>361.28003260662769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s="1">
        <v>-1</v>
      </c>
      <c r="T4" s="1">
        <v>0.87</v>
      </c>
      <c r="U4" s="1">
        <v>0.92</v>
      </c>
      <c r="V4" s="1">
        <v>10.190357208251953</v>
      </c>
      <c r="W4">
        <f t="shared" si="6"/>
        <v>0.87509517860412589</v>
      </c>
      <c r="X4">
        <f t="shared" si="7"/>
        <v>2.6408672002075076E-3</v>
      </c>
      <c r="Y4" t="e">
        <f t="shared" si="8"/>
        <v>#DIV/0!</v>
      </c>
      <c r="Z4" t="e">
        <f t="shared" si="9"/>
        <v>#DIV/0!</v>
      </c>
      <c r="AA4" t="e">
        <f t="shared" si="10"/>
        <v>#DIV/0!</v>
      </c>
      <c r="AB4" s="1">
        <v>0</v>
      </c>
      <c r="AC4" s="1">
        <v>0.5</v>
      </c>
      <c r="AD4" t="e">
        <f t="shared" si="11"/>
        <v>#DIV/0!</v>
      </c>
      <c r="AE4">
        <f t="shared" si="12"/>
        <v>3.5599905912666316</v>
      </c>
      <c r="AF4">
        <f t="shared" si="13"/>
        <v>1.773641010298542</v>
      </c>
      <c r="AG4">
        <f t="shared" si="14"/>
        <v>31.007633209228516</v>
      </c>
      <c r="AH4" s="1">
        <v>2</v>
      </c>
      <c r="AI4">
        <f t="shared" si="15"/>
        <v>4.644859790802002</v>
      </c>
      <c r="AJ4" s="1">
        <v>1</v>
      </c>
      <c r="AK4">
        <f t="shared" si="16"/>
        <v>9.2897195816040039</v>
      </c>
      <c r="AL4" s="1">
        <v>30.185983657836914</v>
      </c>
      <c r="AM4" s="1">
        <v>31.007633209228516</v>
      </c>
      <c r="AN4" s="1">
        <v>30.037593841552734</v>
      </c>
      <c r="AO4" s="1">
        <v>399.788818359375</v>
      </c>
      <c r="AP4" s="1">
        <v>396.90093994140625</v>
      </c>
      <c r="AQ4" s="1">
        <v>25.361989974975586</v>
      </c>
      <c r="AR4" s="1">
        <v>27.665740966796875</v>
      </c>
      <c r="AS4" s="1">
        <v>58.323070526123047</v>
      </c>
      <c r="AT4" s="1">
        <v>63.620132446289063</v>
      </c>
      <c r="AU4" s="1">
        <v>300.50997924804688</v>
      </c>
      <c r="AV4" s="1">
        <v>1698.91845703125</v>
      </c>
      <c r="AW4" s="1">
        <v>0.24751763045787811</v>
      </c>
      <c r="AX4" s="1">
        <v>99.028656005859375</v>
      </c>
      <c r="AY4" s="1">
        <v>4.4456710815429688</v>
      </c>
      <c r="AZ4" s="1">
        <v>-0.28312152624130249</v>
      </c>
      <c r="BA4" s="1">
        <v>1</v>
      </c>
      <c r="BB4" s="1">
        <v>-1.355140209197998</v>
      </c>
      <c r="BC4" s="1">
        <v>7.355140209197998</v>
      </c>
      <c r="BD4" s="1">
        <v>1</v>
      </c>
      <c r="BE4" s="1">
        <v>0</v>
      </c>
      <c r="BF4" s="1">
        <v>0.15999999642372131</v>
      </c>
      <c r="BG4" s="1">
        <v>111115</v>
      </c>
      <c r="BH4">
        <f t="shared" si="17"/>
        <v>1.5025498962402344</v>
      </c>
      <c r="BI4">
        <f t="shared" si="18"/>
        <v>3.5599905912666314E-3</v>
      </c>
      <c r="BJ4">
        <f t="shared" si="19"/>
        <v>304.15763320922849</v>
      </c>
      <c r="BK4">
        <f t="shared" si="20"/>
        <v>303.33598365783689</v>
      </c>
      <c r="BL4">
        <f t="shared" si="21"/>
        <v>271.82694704919413</v>
      </c>
      <c r="BM4">
        <f t="shared" si="22"/>
        <v>0.41817851393097494</v>
      </c>
      <c r="BN4">
        <f t="shared" si="23"/>
        <v>4.5133421556466811</v>
      </c>
      <c r="BO4">
        <f t="shared" si="24"/>
        <v>45.576122484986904</v>
      </c>
      <c r="BP4">
        <f t="shared" si="25"/>
        <v>17.910381518190029</v>
      </c>
      <c r="BQ4">
        <f t="shared" si="26"/>
        <v>30.596808433532715</v>
      </c>
      <c r="BR4">
        <f t="shared" si="27"/>
        <v>4.4086987882751068</v>
      </c>
      <c r="BS4">
        <f t="shared" si="28"/>
        <v>0.19148784828485474</v>
      </c>
      <c r="BT4">
        <f t="shared" si="29"/>
        <v>2.739701145348139</v>
      </c>
      <c r="BU4">
        <f t="shared" si="30"/>
        <v>1.6689976429269677</v>
      </c>
      <c r="BV4">
        <f t="shared" si="31"/>
        <v>0.12003558274375088</v>
      </c>
      <c r="BW4">
        <f t="shared" si="32"/>
        <v>35.777076070787395</v>
      </c>
      <c r="BX4">
        <f t="shared" si="33"/>
        <v>0.91025239864627883</v>
      </c>
      <c r="BY4">
        <f t="shared" si="34"/>
        <v>60.049276654732942</v>
      </c>
      <c r="BZ4">
        <f t="shared" si="35"/>
        <v>396.47569631563135</v>
      </c>
      <c r="CA4">
        <f t="shared" si="36"/>
        <v>4.4319806783215719E-3</v>
      </c>
      <c r="CB4">
        <f t="shared" si="37"/>
        <v>0</v>
      </c>
      <c r="CC4">
        <f t="shared" si="38"/>
        <v>1486.7153505896076</v>
      </c>
      <c r="CD4">
        <f t="shared" si="39"/>
        <v>0</v>
      </c>
      <c r="CE4" t="e">
        <f t="shared" si="40"/>
        <v>#DIV/0!</v>
      </c>
      <c r="CF4" t="e">
        <f t="shared" si="41"/>
        <v>#DIV/0!</v>
      </c>
    </row>
    <row r="5" spans="1:84" x14ac:dyDescent="0.35">
      <c r="A5" t="s">
        <v>176</v>
      </c>
      <c r="B5" s="1">
        <v>3</v>
      </c>
      <c r="C5" s="1" t="s">
        <v>87</v>
      </c>
      <c r="D5" s="1">
        <v>2361.500011199154</v>
      </c>
      <c r="E5" s="1">
        <v>0</v>
      </c>
      <c r="F5">
        <f t="shared" si="0"/>
        <v>3.5186077748339426</v>
      </c>
      <c r="G5">
        <f t="shared" si="1"/>
        <v>0.30146970455687366</v>
      </c>
      <c r="H5">
        <f t="shared" si="2"/>
        <v>367.51871014455128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s="1">
        <v>-1</v>
      </c>
      <c r="T5" s="1">
        <v>0.87</v>
      </c>
      <c r="U5" s="1">
        <v>0.92</v>
      </c>
      <c r="V5" s="1">
        <v>10.190357208251953</v>
      </c>
      <c r="W5">
        <f t="shared" si="6"/>
        <v>0.87509517860412589</v>
      </c>
      <c r="X5">
        <f t="shared" si="7"/>
        <v>3.0362484326644295E-3</v>
      </c>
      <c r="Y5" t="e">
        <f t="shared" si="8"/>
        <v>#DIV/0!</v>
      </c>
      <c r="Z5" t="e">
        <f t="shared" si="9"/>
        <v>#DIV/0!</v>
      </c>
      <c r="AA5" t="e">
        <f t="shared" si="10"/>
        <v>#DIV/0!</v>
      </c>
      <c r="AB5" s="1">
        <v>0</v>
      </c>
      <c r="AC5" s="1">
        <v>0.5</v>
      </c>
      <c r="AD5" t="e">
        <f t="shared" si="11"/>
        <v>#DIV/0!</v>
      </c>
      <c r="AE5">
        <f t="shared" si="12"/>
        <v>4.7062479706884472</v>
      </c>
      <c r="AF5">
        <f t="shared" si="13"/>
        <v>1.5370936523312984</v>
      </c>
      <c r="AG5">
        <f t="shared" si="14"/>
        <v>30.671096801757813</v>
      </c>
      <c r="AH5" s="1">
        <v>2</v>
      </c>
      <c r="AI5">
        <f t="shared" si="15"/>
        <v>4.644859790802002</v>
      </c>
      <c r="AJ5" s="1">
        <v>1</v>
      </c>
      <c r="AK5">
        <f t="shared" si="16"/>
        <v>9.2897195816040039</v>
      </c>
      <c r="AL5" s="1">
        <v>30.295217514038086</v>
      </c>
      <c r="AM5" s="1">
        <v>30.671096801757813</v>
      </c>
      <c r="AN5" s="1">
        <v>30.033744812011719</v>
      </c>
      <c r="AO5" s="1">
        <v>400.10284423828125</v>
      </c>
      <c r="AP5" s="1">
        <v>396.51910400390625</v>
      </c>
      <c r="AQ5" s="1">
        <v>26.147165298461914</v>
      </c>
      <c r="AR5" s="1">
        <v>29.187931060791016</v>
      </c>
      <c r="AS5" s="1">
        <v>59.751476287841797</v>
      </c>
      <c r="AT5" s="1">
        <v>66.699882507324219</v>
      </c>
      <c r="AU5" s="1">
        <v>300.5086669921875</v>
      </c>
      <c r="AV5" s="1">
        <v>1700.638671875</v>
      </c>
      <c r="AW5" s="1">
        <v>0.26566040515899658</v>
      </c>
      <c r="AX5" s="1">
        <v>99.02618408203125</v>
      </c>
      <c r="AY5" s="1">
        <v>4.3369889259338379</v>
      </c>
      <c r="AZ5" s="1">
        <v>-0.30183327198028564</v>
      </c>
      <c r="BA5" s="1">
        <v>1</v>
      </c>
      <c r="BB5" s="1">
        <v>-1.355140209197998</v>
      </c>
      <c r="BC5" s="1">
        <v>7.355140209197998</v>
      </c>
      <c r="BD5" s="1">
        <v>1</v>
      </c>
      <c r="BE5" s="1">
        <v>0</v>
      </c>
      <c r="BF5" s="1">
        <v>0.15999999642372131</v>
      </c>
      <c r="BG5" s="1">
        <v>111115</v>
      </c>
      <c r="BH5">
        <f t="shared" si="17"/>
        <v>1.5025433349609374</v>
      </c>
      <c r="BI5">
        <f t="shared" si="18"/>
        <v>4.7062479706884474E-3</v>
      </c>
      <c r="BJ5">
        <f t="shared" si="19"/>
        <v>303.82109680175779</v>
      </c>
      <c r="BK5">
        <f t="shared" si="20"/>
        <v>303.44521751403806</v>
      </c>
      <c r="BL5">
        <f t="shared" si="21"/>
        <v>272.10218141804216</v>
      </c>
      <c r="BM5">
        <f t="shared" si="22"/>
        <v>0.23929479383309826</v>
      </c>
      <c r="BN5">
        <f t="shared" si="23"/>
        <v>4.4274630865308273</v>
      </c>
      <c r="BO5">
        <f t="shared" si="24"/>
        <v>44.710024197874858</v>
      </c>
      <c r="BP5">
        <f t="shared" si="25"/>
        <v>15.522093137083843</v>
      </c>
      <c r="BQ5">
        <f t="shared" si="26"/>
        <v>30.483157157897949</v>
      </c>
      <c r="BR5">
        <f t="shared" si="27"/>
        <v>4.380125997103069</v>
      </c>
      <c r="BS5">
        <f t="shared" si="28"/>
        <v>0.2919939263135285</v>
      </c>
      <c r="BT5">
        <f t="shared" si="29"/>
        <v>2.890369434199529</v>
      </c>
      <c r="BU5">
        <f t="shared" si="30"/>
        <v>1.4897565629035401</v>
      </c>
      <c r="BV5">
        <f t="shared" si="31"/>
        <v>0.18332452679092365</v>
      </c>
      <c r="BW5">
        <f t="shared" si="32"/>
        <v>36.393975444365026</v>
      </c>
      <c r="BX5">
        <f t="shared" si="33"/>
        <v>0.92686255575955989</v>
      </c>
      <c r="BY5">
        <f t="shared" si="34"/>
        <v>65.083860011565619</v>
      </c>
      <c r="BZ5">
        <f t="shared" si="35"/>
        <v>396.00777312310851</v>
      </c>
      <c r="CA5">
        <f t="shared" si="36"/>
        <v>5.7828303229216452E-3</v>
      </c>
      <c r="CB5">
        <f t="shared" si="37"/>
        <v>0</v>
      </c>
      <c r="CC5">
        <f t="shared" si="38"/>
        <v>1488.2207023055366</v>
      </c>
      <c r="CD5">
        <f t="shared" si="39"/>
        <v>0</v>
      </c>
      <c r="CE5" t="e">
        <f t="shared" si="40"/>
        <v>#DIV/0!</v>
      </c>
      <c r="CF5" t="e">
        <f t="shared" si="41"/>
        <v>#DIV/0!</v>
      </c>
    </row>
    <row r="6" spans="1:84" x14ac:dyDescent="0.35">
      <c r="A6" t="s">
        <v>176</v>
      </c>
      <c r="B6" s="1">
        <v>4</v>
      </c>
      <c r="C6" s="1" t="s">
        <v>88</v>
      </c>
      <c r="D6" s="1">
        <v>2504.500011199154</v>
      </c>
      <c r="E6" s="1">
        <v>0</v>
      </c>
      <c r="F6">
        <f t="shared" si="0"/>
        <v>-0.24784415840428745</v>
      </c>
      <c r="G6">
        <f t="shared" si="1"/>
        <v>0.33055573865428323</v>
      </c>
      <c r="H6">
        <f t="shared" si="2"/>
        <v>195.745049274884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s="1">
        <v>-1</v>
      </c>
      <c r="T6" s="1">
        <v>0.87</v>
      </c>
      <c r="U6" s="1">
        <v>0.92</v>
      </c>
      <c r="V6" s="1">
        <v>10.190357208251953</v>
      </c>
      <c r="W6">
        <f t="shared" si="6"/>
        <v>0.87509517860412589</v>
      </c>
      <c r="X6">
        <f t="shared" si="7"/>
        <v>5.0564369855242517E-4</v>
      </c>
      <c r="Y6" t="e">
        <f t="shared" si="8"/>
        <v>#DIV/0!</v>
      </c>
      <c r="Z6" t="e">
        <f t="shared" si="9"/>
        <v>#DIV/0!</v>
      </c>
      <c r="AA6" t="e">
        <f t="shared" si="10"/>
        <v>#DIV/0!</v>
      </c>
      <c r="AB6" s="1">
        <v>0</v>
      </c>
      <c r="AC6" s="1">
        <v>0.5</v>
      </c>
      <c r="AD6" t="e">
        <f t="shared" si="11"/>
        <v>#DIV/0!</v>
      </c>
      <c r="AE6">
        <f t="shared" si="12"/>
        <v>4.9841377269438354</v>
      </c>
      <c r="AF6">
        <f t="shared" si="13"/>
        <v>1.4889069976445586</v>
      </c>
      <c r="AG6">
        <f t="shared" si="14"/>
        <v>30.599830627441406</v>
      </c>
      <c r="AH6" s="1">
        <v>2</v>
      </c>
      <c r="AI6">
        <f t="shared" si="15"/>
        <v>4.644859790802002</v>
      </c>
      <c r="AJ6" s="1">
        <v>1</v>
      </c>
      <c r="AK6">
        <f t="shared" si="16"/>
        <v>9.2897195816040039</v>
      </c>
      <c r="AL6" s="1">
        <v>30.319742202758789</v>
      </c>
      <c r="AM6" s="1">
        <v>30.599830627441406</v>
      </c>
      <c r="AN6" s="1">
        <v>30.036214828491211</v>
      </c>
      <c r="AO6" s="1">
        <v>199.91729736328125</v>
      </c>
      <c r="AP6" s="1">
        <v>199.42074584960938</v>
      </c>
      <c r="AQ6" s="1">
        <v>26.275714874267578</v>
      </c>
      <c r="AR6" s="1">
        <v>29.494983673095703</v>
      </c>
      <c r="AS6" s="1">
        <v>59.957420349121094</v>
      </c>
      <c r="AT6" s="1">
        <v>67.302619934082031</v>
      </c>
      <c r="AU6" s="1">
        <v>300.51113891601563</v>
      </c>
      <c r="AV6" s="1">
        <v>1699.839599609375</v>
      </c>
      <c r="AW6" s="1">
        <v>0.20233955979347229</v>
      </c>
      <c r="AX6" s="1">
        <v>99.018661499023438</v>
      </c>
      <c r="AY6" s="1">
        <v>3.7600288391113281</v>
      </c>
      <c r="AZ6" s="1">
        <v>-0.30960151553153992</v>
      </c>
      <c r="BA6" s="1">
        <v>1</v>
      </c>
      <c r="BB6" s="1">
        <v>-1.355140209197998</v>
      </c>
      <c r="BC6" s="1">
        <v>7.355140209197998</v>
      </c>
      <c r="BD6" s="1">
        <v>1</v>
      </c>
      <c r="BE6" s="1">
        <v>0</v>
      </c>
      <c r="BF6" s="1">
        <v>0.15999999642372131</v>
      </c>
      <c r="BG6" s="1">
        <v>111115</v>
      </c>
      <c r="BH6">
        <f t="shared" si="17"/>
        <v>1.502555694580078</v>
      </c>
      <c r="BI6">
        <f t="shared" si="18"/>
        <v>4.9841377269438355E-3</v>
      </c>
      <c r="BJ6">
        <f t="shared" si="19"/>
        <v>303.74983062744138</v>
      </c>
      <c r="BK6">
        <f t="shared" si="20"/>
        <v>303.46974220275877</v>
      </c>
      <c r="BL6">
        <f t="shared" si="21"/>
        <v>271.97432985839987</v>
      </c>
      <c r="BM6">
        <f t="shared" si="22"/>
        <v>0.19454409117479074</v>
      </c>
      <c r="BN6">
        <f t="shared" si="23"/>
        <v>4.4094608018900452</v>
      </c>
      <c r="BO6">
        <f t="shared" si="24"/>
        <v>44.531613891120244</v>
      </c>
      <c r="BP6">
        <f t="shared" si="25"/>
        <v>15.036630218024541</v>
      </c>
      <c r="BQ6">
        <f t="shared" si="26"/>
        <v>30.459786415100098</v>
      </c>
      <c r="BR6">
        <f t="shared" si="27"/>
        <v>4.374270457523167</v>
      </c>
      <c r="BS6">
        <f t="shared" si="28"/>
        <v>0.31919773769071569</v>
      </c>
      <c r="BT6">
        <f t="shared" si="29"/>
        <v>2.9205538042454866</v>
      </c>
      <c r="BU6">
        <f t="shared" si="30"/>
        <v>1.4537166532776804</v>
      </c>
      <c r="BV6">
        <f t="shared" si="31"/>
        <v>0.20048885988083692</v>
      </c>
      <c r="BW6">
        <f t="shared" si="32"/>
        <v>19.382412774259404</v>
      </c>
      <c r="BX6">
        <f t="shared" si="33"/>
        <v>0.98156813345038152</v>
      </c>
      <c r="BY6">
        <f t="shared" si="34"/>
        <v>66.140783945735436</v>
      </c>
      <c r="BZ6">
        <f t="shared" si="35"/>
        <v>199.45676304161464</v>
      </c>
      <c r="CA6">
        <f t="shared" si="36"/>
        <v>-8.2186267756739111E-4</v>
      </c>
      <c r="CB6">
        <f t="shared" si="37"/>
        <v>0</v>
      </c>
      <c r="CC6">
        <f t="shared" si="38"/>
        <v>1487.5214380185319</v>
      </c>
      <c r="CD6">
        <f t="shared" si="39"/>
        <v>0</v>
      </c>
      <c r="CE6" t="e">
        <f t="shared" si="40"/>
        <v>#DIV/0!</v>
      </c>
      <c r="CF6" t="e">
        <f t="shared" si="41"/>
        <v>#DIV/0!</v>
      </c>
    </row>
    <row r="7" spans="1:84" x14ac:dyDescent="0.35">
      <c r="A7" t="s">
        <v>176</v>
      </c>
      <c r="B7" s="1">
        <v>5</v>
      </c>
      <c r="C7" s="1" t="s">
        <v>89</v>
      </c>
      <c r="D7" s="1">
        <v>2706.500011199154</v>
      </c>
      <c r="E7" s="1">
        <v>0</v>
      </c>
      <c r="F7">
        <f t="shared" si="0"/>
        <v>-3.2018172259130049</v>
      </c>
      <c r="G7">
        <f t="shared" si="1"/>
        <v>0.38003882539935763</v>
      </c>
      <c r="H7">
        <f t="shared" si="2"/>
        <v>64.420168667628062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s="1">
        <v>-1</v>
      </c>
      <c r="T7" s="1">
        <v>0.87</v>
      </c>
      <c r="U7" s="1">
        <v>0.92</v>
      </c>
      <c r="V7" s="1">
        <v>10.190357208251953</v>
      </c>
      <c r="W7">
        <f t="shared" si="6"/>
        <v>0.87509517860412589</v>
      </c>
      <c r="X7">
        <f t="shared" si="7"/>
        <v>-1.4800713976809909E-3</v>
      </c>
      <c r="Y7" t="e">
        <f t="shared" si="8"/>
        <v>#DIV/0!</v>
      </c>
      <c r="Z7" t="e">
        <f t="shared" si="9"/>
        <v>#DIV/0!</v>
      </c>
      <c r="AA7" t="e">
        <f t="shared" si="10"/>
        <v>#DIV/0!</v>
      </c>
      <c r="AB7" s="1">
        <v>0</v>
      </c>
      <c r="AC7" s="1">
        <v>0.5</v>
      </c>
      <c r="AD7" t="e">
        <f t="shared" si="11"/>
        <v>#DIV/0!</v>
      </c>
      <c r="AE7">
        <f t="shared" si="12"/>
        <v>5.397860753857687</v>
      </c>
      <c r="AF7">
        <f t="shared" si="13"/>
        <v>1.4096311803637107</v>
      </c>
      <c r="AG7">
        <f t="shared" si="14"/>
        <v>30.444608688354492</v>
      </c>
      <c r="AH7" s="1">
        <v>2</v>
      </c>
      <c r="AI7">
        <f t="shared" si="15"/>
        <v>4.644859790802002</v>
      </c>
      <c r="AJ7" s="1">
        <v>1</v>
      </c>
      <c r="AK7">
        <f t="shared" si="16"/>
        <v>9.2897195816040039</v>
      </c>
      <c r="AL7" s="1">
        <v>30.345325469970703</v>
      </c>
      <c r="AM7" s="1">
        <v>30.444608688354492</v>
      </c>
      <c r="AN7" s="1">
        <v>30.03276252746582</v>
      </c>
      <c r="AO7" s="1">
        <v>49.890625</v>
      </c>
      <c r="AP7" s="1">
        <v>51.835277557373047</v>
      </c>
      <c r="AQ7" s="1">
        <v>26.419260025024414</v>
      </c>
      <c r="AR7" s="1">
        <v>29.904201507568359</v>
      </c>
      <c r="AS7" s="1">
        <v>60.192436218261719</v>
      </c>
      <c r="AT7" s="1">
        <v>68.131263732910156</v>
      </c>
      <c r="AU7" s="1">
        <v>300.51821899414063</v>
      </c>
      <c r="AV7" s="1">
        <v>1699.97802734375</v>
      </c>
      <c r="AW7" s="1">
        <v>0.24980208277702332</v>
      </c>
      <c r="AX7" s="1">
        <v>99.010841369628906</v>
      </c>
      <c r="AY7" s="1">
        <v>2.68953537940979</v>
      </c>
      <c r="AZ7" s="1">
        <v>-0.31597530841827393</v>
      </c>
      <c r="BA7" s="1">
        <v>0.75</v>
      </c>
      <c r="BB7" s="1">
        <v>-1.355140209197998</v>
      </c>
      <c r="BC7" s="1">
        <v>7.355140209197998</v>
      </c>
      <c r="BD7" s="1">
        <v>1</v>
      </c>
      <c r="BE7" s="1">
        <v>0</v>
      </c>
      <c r="BF7" s="1">
        <v>0.15999999642372131</v>
      </c>
      <c r="BG7" s="1">
        <v>111115</v>
      </c>
      <c r="BH7">
        <f t="shared" si="17"/>
        <v>1.5025910949707031</v>
      </c>
      <c r="BI7">
        <f t="shared" si="18"/>
        <v>5.3978607538576872E-3</v>
      </c>
      <c r="BJ7">
        <f t="shared" si="19"/>
        <v>303.59460868835447</v>
      </c>
      <c r="BK7">
        <f t="shared" si="20"/>
        <v>303.49532546997068</v>
      </c>
      <c r="BL7">
        <f t="shared" si="21"/>
        <v>271.99647829540481</v>
      </c>
      <c r="BM7">
        <f t="shared" si="22"/>
        <v>0.13059701424309667</v>
      </c>
      <c r="BN7">
        <f t="shared" si="23"/>
        <v>4.3704713321149793</v>
      </c>
      <c r="BO7">
        <f t="shared" si="24"/>
        <v>44.14134120726299</v>
      </c>
      <c r="BP7">
        <f t="shared" si="25"/>
        <v>14.23713969969463</v>
      </c>
      <c r="BQ7">
        <f t="shared" si="26"/>
        <v>30.394967079162598</v>
      </c>
      <c r="BR7">
        <f t="shared" si="27"/>
        <v>4.3580656491857486</v>
      </c>
      <c r="BS7">
        <f t="shared" si="28"/>
        <v>0.36510261885397799</v>
      </c>
      <c r="BT7">
        <f t="shared" si="29"/>
        <v>2.9608401517512686</v>
      </c>
      <c r="BU7">
        <f t="shared" si="30"/>
        <v>1.39722549743448</v>
      </c>
      <c r="BV7">
        <f t="shared" si="31"/>
        <v>0.22948564634457214</v>
      </c>
      <c r="BW7">
        <f t="shared" si="32"/>
        <v>6.3782951009552606</v>
      </c>
      <c r="BX7">
        <f t="shared" si="33"/>
        <v>1.2427862201823001</v>
      </c>
      <c r="BY7">
        <f t="shared" si="34"/>
        <v>67.82280479861393</v>
      </c>
      <c r="BZ7">
        <f t="shared" si="35"/>
        <v>52.300571823471465</v>
      </c>
      <c r="CA7">
        <f t="shared" si="36"/>
        <v>-4.1520812706770799E-2</v>
      </c>
      <c r="CB7">
        <f t="shared" si="37"/>
        <v>0</v>
      </c>
      <c r="CC7">
        <f t="shared" si="38"/>
        <v>1487.6425754614686</v>
      </c>
      <c r="CD7">
        <f t="shared" si="39"/>
        <v>0</v>
      </c>
      <c r="CE7" t="e">
        <f t="shared" si="40"/>
        <v>#DIV/0!</v>
      </c>
      <c r="CF7" t="e">
        <f t="shared" si="41"/>
        <v>#DIV/0!</v>
      </c>
    </row>
    <row r="8" spans="1:84" x14ac:dyDescent="0.35">
      <c r="A8" t="s">
        <v>176</v>
      </c>
      <c r="B8" s="1">
        <v>6</v>
      </c>
      <c r="C8" s="1" t="s">
        <v>90</v>
      </c>
      <c r="D8" s="1">
        <v>2859.500011199154</v>
      </c>
      <c r="E8" s="1">
        <v>0</v>
      </c>
      <c r="F8">
        <f t="shared" si="0"/>
        <v>0.2302870045071852</v>
      </c>
      <c r="G8">
        <f t="shared" si="1"/>
        <v>0.41930092137147362</v>
      </c>
      <c r="H8">
        <f t="shared" si="2"/>
        <v>96.412408641038638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s="1">
        <v>-1</v>
      </c>
      <c r="T8" s="1">
        <v>0.87</v>
      </c>
      <c r="U8" s="1">
        <v>0.92</v>
      </c>
      <c r="V8" s="1">
        <v>10.190357208251953</v>
      </c>
      <c r="W8">
        <f t="shared" si="6"/>
        <v>0.87509517860412589</v>
      </c>
      <c r="X8">
        <f t="shared" si="7"/>
        <v>8.271064684266193E-4</v>
      </c>
      <c r="Y8" t="e">
        <f t="shared" si="8"/>
        <v>#DIV/0!</v>
      </c>
      <c r="Z8" t="e">
        <f t="shared" si="9"/>
        <v>#DIV/0!</v>
      </c>
      <c r="AA8" t="e">
        <f t="shared" si="10"/>
        <v>#DIV/0!</v>
      </c>
      <c r="AB8" s="1">
        <v>0</v>
      </c>
      <c r="AC8" s="1">
        <v>0.5</v>
      </c>
      <c r="AD8" t="e">
        <f t="shared" si="11"/>
        <v>#DIV/0!</v>
      </c>
      <c r="AE8">
        <f t="shared" si="12"/>
        <v>5.660720456201803</v>
      </c>
      <c r="AF8">
        <f t="shared" si="13"/>
        <v>1.3452925475758417</v>
      </c>
      <c r="AG8">
        <f t="shared" si="14"/>
        <v>30.304399490356445</v>
      </c>
      <c r="AH8" s="1">
        <v>2</v>
      </c>
      <c r="AI8">
        <f t="shared" si="15"/>
        <v>4.644859790802002</v>
      </c>
      <c r="AJ8" s="1">
        <v>1</v>
      </c>
      <c r="AK8">
        <f t="shared" si="16"/>
        <v>9.2897195816040039</v>
      </c>
      <c r="AL8" s="1">
        <v>30.345684051513672</v>
      </c>
      <c r="AM8" s="1">
        <v>30.304399490356445</v>
      </c>
      <c r="AN8" s="1">
        <v>30.033935546875</v>
      </c>
      <c r="AO8" s="1">
        <v>100.05124664306641</v>
      </c>
      <c r="AP8" s="1">
        <v>99.523063659667969</v>
      </c>
      <c r="AQ8" s="1">
        <v>26.548372268676758</v>
      </c>
      <c r="AR8" s="1">
        <v>30.201824188232422</v>
      </c>
      <c r="AS8" s="1">
        <v>60.483310699462891</v>
      </c>
      <c r="AT8" s="1">
        <v>68.806129455566406</v>
      </c>
      <c r="AU8" s="1">
        <v>300.52435302734375</v>
      </c>
      <c r="AV8" s="1">
        <v>1699.768310546875</v>
      </c>
      <c r="AW8" s="1">
        <v>0.20206716656684875</v>
      </c>
      <c r="AX8" s="1">
        <v>99.007888793945313</v>
      </c>
      <c r="AY8" s="1">
        <v>3.174497127532959</v>
      </c>
      <c r="AZ8" s="1">
        <v>-0.31583511829376221</v>
      </c>
      <c r="BA8" s="1">
        <v>1</v>
      </c>
      <c r="BB8" s="1">
        <v>-1.355140209197998</v>
      </c>
      <c r="BC8" s="1">
        <v>7.355140209197998</v>
      </c>
      <c r="BD8" s="1">
        <v>1</v>
      </c>
      <c r="BE8" s="1">
        <v>0</v>
      </c>
      <c r="BF8" s="1">
        <v>0.15999999642372131</v>
      </c>
      <c r="BG8" s="1">
        <v>111115</v>
      </c>
      <c r="BH8">
        <f t="shared" si="17"/>
        <v>1.5026217651367186</v>
      </c>
      <c r="BI8">
        <f t="shared" si="18"/>
        <v>5.6607204562018031E-3</v>
      </c>
      <c r="BJ8">
        <f t="shared" si="19"/>
        <v>303.45439949035642</v>
      </c>
      <c r="BK8">
        <f t="shared" si="20"/>
        <v>303.49568405151365</v>
      </c>
      <c r="BL8">
        <f t="shared" si="21"/>
        <v>271.96292360865482</v>
      </c>
      <c r="BM8">
        <f t="shared" si="22"/>
        <v>9.1002959887973314E-2</v>
      </c>
      <c r="BN8">
        <f t="shared" si="23"/>
        <v>4.3355113981786451</v>
      </c>
      <c r="BO8">
        <f t="shared" si="24"/>
        <v>43.789555064664476</v>
      </c>
      <c r="BP8">
        <f t="shared" si="25"/>
        <v>13.587730876432055</v>
      </c>
      <c r="BQ8">
        <f t="shared" si="26"/>
        <v>30.325041770935059</v>
      </c>
      <c r="BR8">
        <f t="shared" si="27"/>
        <v>4.3406430229569342</v>
      </c>
      <c r="BS8">
        <f t="shared" si="28"/>
        <v>0.4011926824807342</v>
      </c>
      <c r="BT8">
        <f t="shared" si="29"/>
        <v>2.9902188506028033</v>
      </c>
      <c r="BU8">
        <f t="shared" si="30"/>
        <v>1.3504241723541308</v>
      </c>
      <c r="BV8">
        <f t="shared" si="31"/>
        <v>0.25231180181694002</v>
      </c>
      <c r="BW8">
        <f t="shared" si="32"/>
        <v>9.5455890330883655</v>
      </c>
      <c r="BX8">
        <f t="shared" si="33"/>
        <v>0.9687443804054644</v>
      </c>
      <c r="BY8">
        <f t="shared" si="34"/>
        <v>69.169869755642026</v>
      </c>
      <c r="BZ8">
        <f t="shared" si="35"/>
        <v>99.489597907192476</v>
      </c>
      <c r="CA8">
        <f t="shared" si="36"/>
        <v>1.6010640753657509E-3</v>
      </c>
      <c r="CB8">
        <f t="shared" si="37"/>
        <v>0</v>
      </c>
      <c r="CC8">
        <f t="shared" si="38"/>
        <v>1487.459053303651</v>
      </c>
      <c r="CD8">
        <f t="shared" si="39"/>
        <v>0</v>
      </c>
      <c r="CE8" t="e">
        <f t="shared" si="40"/>
        <v>#DIV/0!</v>
      </c>
      <c r="CF8" t="e">
        <f t="shared" si="41"/>
        <v>#DIV/0!</v>
      </c>
    </row>
    <row r="9" spans="1:84" x14ac:dyDescent="0.35">
      <c r="A9" t="s">
        <v>176</v>
      </c>
      <c r="B9" s="1">
        <v>7</v>
      </c>
      <c r="C9" s="1" t="s">
        <v>91</v>
      </c>
      <c r="D9" s="1">
        <v>3018.500011199154</v>
      </c>
      <c r="E9" s="1">
        <v>0</v>
      </c>
      <c r="F9">
        <f t="shared" si="0"/>
        <v>4.248449078212361</v>
      </c>
      <c r="G9">
        <f t="shared" si="1"/>
        <v>0.45300995047233594</v>
      </c>
      <c r="H9">
        <f t="shared" si="2"/>
        <v>274.30588398149069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s="1">
        <v>-1</v>
      </c>
      <c r="T9" s="1">
        <v>0.87</v>
      </c>
      <c r="U9" s="1">
        <v>0.92</v>
      </c>
      <c r="V9" s="1">
        <v>10.190357208251953</v>
      </c>
      <c r="W9">
        <f t="shared" si="6"/>
        <v>0.87509517860412589</v>
      </c>
      <c r="X9">
        <f t="shared" si="7"/>
        <v>3.5286281868879632E-3</v>
      </c>
      <c r="Y9" t="e">
        <f t="shared" si="8"/>
        <v>#DIV/0!</v>
      </c>
      <c r="Z9" t="e">
        <f t="shared" si="9"/>
        <v>#DIV/0!</v>
      </c>
      <c r="AA9" t="e">
        <f t="shared" si="10"/>
        <v>#DIV/0!</v>
      </c>
      <c r="AB9" s="1">
        <v>0</v>
      </c>
      <c r="AC9" s="1">
        <v>0.5</v>
      </c>
      <c r="AD9" t="e">
        <f t="shared" si="11"/>
        <v>#DIV/0!</v>
      </c>
      <c r="AE9">
        <f t="shared" si="12"/>
        <v>5.883004016124274</v>
      </c>
      <c r="AF9">
        <f t="shared" si="13"/>
        <v>1.2984277891379246</v>
      </c>
      <c r="AG9">
        <f t="shared" si="14"/>
        <v>30.237102508544922</v>
      </c>
      <c r="AH9" s="1">
        <v>2</v>
      </c>
      <c r="AI9">
        <f t="shared" si="15"/>
        <v>4.644859790802002</v>
      </c>
      <c r="AJ9" s="1">
        <v>1</v>
      </c>
      <c r="AK9">
        <f t="shared" si="16"/>
        <v>9.2897195816040039</v>
      </c>
      <c r="AL9" s="1">
        <v>30.358707427978516</v>
      </c>
      <c r="AM9" s="1">
        <v>30.237102508544922</v>
      </c>
      <c r="AN9" s="1">
        <v>30.03350830078125</v>
      </c>
      <c r="AO9" s="1">
        <v>300.0980224609375</v>
      </c>
      <c r="AP9" s="1">
        <v>296.11126708984375</v>
      </c>
      <c r="AQ9" s="1">
        <v>26.712059020996094</v>
      </c>
      <c r="AR9" s="1">
        <v>30.507846832275391</v>
      </c>
      <c r="AS9" s="1">
        <v>60.808525085449219</v>
      </c>
      <c r="AT9" s="1">
        <v>69.449440002441406</v>
      </c>
      <c r="AU9" s="1">
        <v>300.51870727539063</v>
      </c>
      <c r="AV9" s="1">
        <v>1699.6903076171875</v>
      </c>
      <c r="AW9" s="1">
        <v>0.25462046265602112</v>
      </c>
      <c r="AX9" s="1">
        <v>99.00372314453125</v>
      </c>
      <c r="AY9" s="1">
        <v>4.0950536727905273</v>
      </c>
      <c r="AZ9" s="1">
        <v>-0.32030767202377319</v>
      </c>
      <c r="BA9" s="1">
        <v>1</v>
      </c>
      <c r="BB9" s="1">
        <v>-1.355140209197998</v>
      </c>
      <c r="BC9" s="1">
        <v>7.355140209197998</v>
      </c>
      <c r="BD9" s="1">
        <v>1</v>
      </c>
      <c r="BE9" s="1">
        <v>0</v>
      </c>
      <c r="BF9" s="1">
        <v>0.15999999642372131</v>
      </c>
      <c r="BG9" s="1">
        <v>111115</v>
      </c>
      <c r="BH9">
        <f t="shared" si="17"/>
        <v>1.5025935363769529</v>
      </c>
      <c r="BI9">
        <f t="shared" si="18"/>
        <v>5.8830040161242736E-3</v>
      </c>
      <c r="BJ9">
        <f t="shared" si="19"/>
        <v>303.3871025085449</v>
      </c>
      <c r="BK9">
        <f t="shared" si="20"/>
        <v>303.50870742797849</v>
      </c>
      <c r="BL9">
        <f t="shared" si="21"/>
        <v>271.95044314018378</v>
      </c>
      <c r="BM9">
        <f t="shared" si="22"/>
        <v>5.5722988282569753E-2</v>
      </c>
      <c r="BN9">
        <f t="shared" si="23"/>
        <v>4.318818210656282</v>
      </c>
      <c r="BO9">
        <f t="shared" si="24"/>
        <v>43.622785825452503</v>
      </c>
      <c r="BP9">
        <f t="shared" si="25"/>
        <v>13.114938993177113</v>
      </c>
      <c r="BQ9">
        <f t="shared" si="26"/>
        <v>30.297904968261719</v>
      </c>
      <c r="BR9">
        <f t="shared" si="27"/>
        <v>4.333897968127439</v>
      </c>
      <c r="BS9">
        <f t="shared" si="28"/>
        <v>0.43194624193446662</v>
      </c>
      <c r="BT9">
        <f t="shared" si="29"/>
        <v>3.0203904215183575</v>
      </c>
      <c r="BU9">
        <f t="shared" si="30"/>
        <v>1.3135075466090815</v>
      </c>
      <c r="BV9">
        <f t="shared" si="31"/>
        <v>0.27178299248737203</v>
      </c>
      <c r="BW9">
        <f t="shared" si="32"/>
        <v>27.157303794619413</v>
      </c>
      <c r="BX9">
        <f t="shared" si="33"/>
        <v>0.92636084630397719</v>
      </c>
      <c r="BY9">
        <f t="shared" si="34"/>
        <v>70.230056771062891</v>
      </c>
      <c r="BZ9">
        <f t="shared" si="35"/>
        <v>295.49387426057643</v>
      </c>
      <c r="CA9">
        <f t="shared" si="36"/>
        <v>1.0097292903226557E-2</v>
      </c>
      <c r="CB9">
        <f t="shared" si="37"/>
        <v>0</v>
      </c>
      <c r="CC9">
        <f t="shared" si="38"/>
        <v>1487.3907933159644</v>
      </c>
      <c r="CD9">
        <f t="shared" si="39"/>
        <v>0</v>
      </c>
      <c r="CE9" t="e">
        <f t="shared" si="40"/>
        <v>#DIV/0!</v>
      </c>
      <c r="CF9" t="e">
        <f t="shared" si="41"/>
        <v>#DIV/0!</v>
      </c>
    </row>
    <row r="10" spans="1:84" x14ac:dyDescent="0.35">
      <c r="A10" t="s">
        <v>176</v>
      </c>
      <c r="B10" s="1">
        <v>8</v>
      </c>
      <c r="C10" s="1" t="s">
        <v>92</v>
      </c>
      <c r="D10" s="1">
        <v>3145.500011199154</v>
      </c>
      <c r="E10" s="1">
        <v>0</v>
      </c>
      <c r="F10">
        <f t="shared" si="0"/>
        <v>5.5413310648474692</v>
      </c>
      <c r="G10">
        <f t="shared" si="1"/>
        <v>0.45911867542910728</v>
      </c>
      <c r="H10">
        <f t="shared" si="2"/>
        <v>463.96093163922336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t="e">
        <f t="shared" si="3"/>
        <v>#DIV/0!</v>
      </c>
      <c r="Q10" t="e">
        <f t="shared" si="4"/>
        <v>#DIV/0!</v>
      </c>
      <c r="R10" t="e">
        <f t="shared" si="5"/>
        <v>#DIV/0!</v>
      </c>
      <c r="S10" s="1">
        <v>-1</v>
      </c>
      <c r="T10" s="1">
        <v>0.87</v>
      </c>
      <c r="U10" s="1">
        <v>0.92</v>
      </c>
      <c r="V10" s="1">
        <v>10.190357208251953</v>
      </c>
      <c r="W10">
        <f t="shared" si="6"/>
        <v>0.87509517860412589</v>
      </c>
      <c r="X10">
        <f t="shared" si="7"/>
        <v>4.3986755155181918E-3</v>
      </c>
      <c r="Y10" t="e">
        <f t="shared" si="8"/>
        <v>#DIV/0!</v>
      </c>
      <c r="Z10" t="e">
        <f t="shared" si="9"/>
        <v>#DIV/0!</v>
      </c>
      <c r="AA10" t="e">
        <f t="shared" si="10"/>
        <v>#DIV/0!</v>
      </c>
      <c r="AB10" s="1">
        <v>0</v>
      </c>
      <c r="AC10" s="1">
        <v>0.5</v>
      </c>
      <c r="AD10" t="e">
        <f t="shared" si="11"/>
        <v>#DIV/0!</v>
      </c>
      <c r="AE10">
        <f t="shared" si="12"/>
        <v>5.9441372972991973</v>
      </c>
      <c r="AF10">
        <f t="shared" si="13"/>
        <v>1.2950005905931792</v>
      </c>
      <c r="AG10">
        <f t="shared" si="14"/>
        <v>30.297527313232422</v>
      </c>
      <c r="AH10" s="1">
        <v>2</v>
      </c>
      <c r="AI10">
        <f t="shared" si="15"/>
        <v>4.644859790802002</v>
      </c>
      <c r="AJ10" s="1">
        <v>1</v>
      </c>
      <c r="AK10">
        <f t="shared" si="16"/>
        <v>9.2897195816040039</v>
      </c>
      <c r="AL10" s="1">
        <v>30.386880874633789</v>
      </c>
      <c r="AM10" s="1">
        <v>30.297527313232422</v>
      </c>
      <c r="AN10" s="1">
        <v>30.031726837158203</v>
      </c>
      <c r="AO10" s="1">
        <v>500.07980346679688</v>
      </c>
      <c r="AP10" s="1">
        <v>494.43597412109375</v>
      </c>
      <c r="AQ10" s="1">
        <v>26.860433578491211</v>
      </c>
      <c r="AR10" s="1">
        <v>30.694950103759766</v>
      </c>
      <c r="AS10" s="1">
        <v>61.044643402099609</v>
      </c>
      <c r="AT10" s="1">
        <v>69.759109497070313</v>
      </c>
      <c r="AU10" s="1">
        <v>300.51675415039063</v>
      </c>
      <c r="AV10" s="1">
        <v>1699.373779296875</v>
      </c>
      <c r="AW10" s="1">
        <v>0.19377893209457397</v>
      </c>
      <c r="AX10" s="1">
        <v>99.000114440917969</v>
      </c>
      <c r="AY10" s="1">
        <v>4.6732902526855469</v>
      </c>
      <c r="AZ10" s="1">
        <v>-0.32420694828033447</v>
      </c>
      <c r="BA10" s="1">
        <v>1</v>
      </c>
      <c r="BB10" s="1">
        <v>-1.355140209197998</v>
      </c>
      <c r="BC10" s="1">
        <v>7.355140209197998</v>
      </c>
      <c r="BD10" s="1">
        <v>1</v>
      </c>
      <c r="BE10" s="1">
        <v>0</v>
      </c>
      <c r="BF10" s="1">
        <v>0.15999999642372131</v>
      </c>
      <c r="BG10" s="1">
        <v>111115</v>
      </c>
      <c r="BH10">
        <f t="shared" si="17"/>
        <v>1.5025837707519529</v>
      </c>
      <c r="BI10">
        <f t="shared" si="18"/>
        <v>5.9441372972991969E-3</v>
      </c>
      <c r="BJ10">
        <f t="shared" si="19"/>
        <v>303.4475273132324</v>
      </c>
      <c r="BK10">
        <f t="shared" si="20"/>
        <v>303.53688087463377</v>
      </c>
      <c r="BL10">
        <f t="shared" si="21"/>
        <v>271.89979861006577</v>
      </c>
      <c r="BM10">
        <f t="shared" si="22"/>
        <v>4.3222794468787934E-2</v>
      </c>
      <c r="BN10">
        <f t="shared" si="23"/>
        <v>4.3338041636236628</v>
      </c>
      <c r="BO10">
        <f t="shared" si="24"/>
        <v>43.775749029159186</v>
      </c>
      <c r="BP10">
        <f t="shared" si="25"/>
        <v>13.080798925399421</v>
      </c>
      <c r="BQ10">
        <f t="shared" si="26"/>
        <v>30.342204093933105</v>
      </c>
      <c r="BR10">
        <f t="shared" si="27"/>
        <v>4.3449135666126697</v>
      </c>
      <c r="BS10">
        <f t="shared" si="28"/>
        <v>0.43749661620828606</v>
      </c>
      <c r="BT10">
        <f t="shared" si="29"/>
        <v>3.0388035730304837</v>
      </c>
      <c r="BU10">
        <f t="shared" si="30"/>
        <v>1.306109993582186</v>
      </c>
      <c r="BV10">
        <f t="shared" si="31"/>
        <v>0.27529912276288182</v>
      </c>
      <c r="BW10">
        <f t="shared" si="32"/>
        <v>45.932185328398035</v>
      </c>
      <c r="BX10">
        <f t="shared" si="33"/>
        <v>0.93836402673563013</v>
      </c>
      <c r="BY10">
        <f t="shared" si="34"/>
        <v>70.424623122362988</v>
      </c>
      <c r="BZ10">
        <f t="shared" si="35"/>
        <v>493.63069718330996</v>
      </c>
      <c r="CA10">
        <f t="shared" si="36"/>
        <v>7.9056297362561992E-3</v>
      </c>
      <c r="CB10">
        <f t="shared" si="37"/>
        <v>0</v>
      </c>
      <c r="CC10">
        <f t="shared" si="38"/>
        <v>1487.1138009089673</v>
      </c>
      <c r="CD10">
        <f t="shared" si="39"/>
        <v>0</v>
      </c>
      <c r="CE10" t="e">
        <f t="shared" si="40"/>
        <v>#DIV/0!</v>
      </c>
      <c r="CF10" t="e">
        <f t="shared" si="41"/>
        <v>#DIV/0!</v>
      </c>
    </row>
    <row r="11" spans="1:84" x14ac:dyDescent="0.35">
      <c r="A11" t="s">
        <v>176</v>
      </c>
      <c r="B11" s="1">
        <v>9</v>
      </c>
      <c r="C11" s="1" t="s">
        <v>93</v>
      </c>
      <c r="D11" s="1">
        <v>3347.500011199154</v>
      </c>
      <c r="E11" s="1">
        <v>0</v>
      </c>
      <c r="F11">
        <f t="shared" si="0"/>
        <v>8.5387255759202603</v>
      </c>
      <c r="G11">
        <f t="shared" si="1"/>
        <v>0.41199832422013177</v>
      </c>
      <c r="H11">
        <f t="shared" si="2"/>
        <v>739.84292052263049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t="e">
        <f t="shared" si="3"/>
        <v>#DIV/0!</v>
      </c>
      <c r="Q11" t="e">
        <f t="shared" si="4"/>
        <v>#DIV/0!</v>
      </c>
      <c r="R11" t="e">
        <f t="shared" si="5"/>
        <v>#DIV/0!</v>
      </c>
      <c r="S11" s="1">
        <v>-1</v>
      </c>
      <c r="T11" s="1">
        <v>0.87</v>
      </c>
      <c r="U11" s="1">
        <v>0.92</v>
      </c>
      <c r="V11" s="1">
        <v>10.190357208251953</v>
      </c>
      <c r="W11">
        <f t="shared" si="6"/>
        <v>0.87509517860412589</v>
      </c>
      <c r="X11">
        <f t="shared" si="7"/>
        <v>6.41547241280484E-3</v>
      </c>
      <c r="Y11" t="e">
        <f t="shared" si="8"/>
        <v>#DIV/0!</v>
      </c>
      <c r="Z11" t="e">
        <f t="shared" si="9"/>
        <v>#DIV/0!</v>
      </c>
      <c r="AA11" t="e">
        <f t="shared" si="10"/>
        <v>#DIV/0!</v>
      </c>
      <c r="AB11" s="1">
        <v>0</v>
      </c>
      <c r="AC11" s="1">
        <v>0.5</v>
      </c>
      <c r="AD11" t="e">
        <f t="shared" si="11"/>
        <v>#DIV/0!</v>
      </c>
      <c r="AE11">
        <f t="shared" si="12"/>
        <v>5.6205620431287819</v>
      </c>
      <c r="AF11">
        <f t="shared" si="13"/>
        <v>1.3574573266106702</v>
      </c>
      <c r="AG11">
        <f t="shared" si="14"/>
        <v>30.569093704223633</v>
      </c>
      <c r="AH11" s="1">
        <v>2</v>
      </c>
      <c r="AI11">
        <f t="shared" si="15"/>
        <v>4.644859790802002</v>
      </c>
      <c r="AJ11" s="1">
        <v>1</v>
      </c>
      <c r="AK11">
        <f t="shared" si="16"/>
        <v>9.2897195816040039</v>
      </c>
      <c r="AL11" s="1">
        <v>30.459760665893555</v>
      </c>
      <c r="AM11" s="1">
        <v>30.569093704223633</v>
      </c>
      <c r="AN11" s="1">
        <v>30.03350830078125</v>
      </c>
      <c r="AO11" s="1">
        <v>800.254638671875</v>
      </c>
      <c r="AP11" s="1">
        <v>791.61102294921875</v>
      </c>
      <c r="AQ11" s="1">
        <v>27.124061584472656</v>
      </c>
      <c r="AR11" s="1">
        <v>30.749563217163086</v>
      </c>
      <c r="AS11" s="1">
        <v>61.388755798339844</v>
      </c>
      <c r="AT11" s="1">
        <v>69.596237182617188</v>
      </c>
      <c r="AU11" s="1">
        <v>300.52294921875</v>
      </c>
      <c r="AV11" s="1">
        <v>1699.051025390625</v>
      </c>
      <c r="AW11" s="1">
        <v>0.22935442626476288</v>
      </c>
      <c r="AX11" s="1">
        <v>99.001693725585938</v>
      </c>
      <c r="AY11" s="1">
        <v>4.7482781410217285</v>
      </c>
      <c r="AZ11" s="1">
        <v>-0.3218102753162384</v>
      </c>
      <c r="BA11" s="1">
        <v>0.5</v>
      </c>
      <c r="BB11" s="1">
        <v>-1.355140209197998</v>
      </c>
      <c r="BC11" s="1">
        <v>7.355140209197998</v>
      </c>
      <c r="BD11" s="1">
        <v>1</v>
      </c>
      <c r="BE11" s="1">
        <v>0</v>
      </c>
      <c r="BF11" s="1">
        <v>0.15999999642372131</v>
      </c>
      <c r="BG11" s="1">
        <v>111115</v>
      </c>
      <c r="BH11">
        <f t="shared" si="17"/>
        <v>1.50261474609375</v>
      </c>
      <c r="BI11">
        <f t="shared" si="18"/>
        <v>5.6205620431287817E-3</v>
      </c>
      <c r="BJ11">
        <f t="shared" si="19"/>
        <v>303.71909370422361</v>
      </c>
      <c r="BK11">
        <f t="shared" si="20"/>
        <v>303.60976066589353</v>
      </c>
      <c r="BL11">
        <f t="shared" si="21"/>
        <v>271.84815798622003</v>
      </c>
      <c r="BM11">
        <f t="shared" si="22"/>
        <v>9.0352556759639963E-2</v>
      </c>
      <c r="BN11">
        <f t="shared" si="23"/>
        <v>4.4017161664317932</v>
      </c>
      <c r="BO11">
        <f t="shared" si="24"/>
        <v>44.461018804713802</v>
      </c>
      <c r="BP11">
        <f t="shared" si="25"/>
        <v>13.711455587550716</v>
      </c>
      <c r="BQ11">
        <f t="shared" si="26"/>
        <v>30.514427185058594</v>
      </c>
      <c r="BR11">
        <f t="shared" si="27"/>
        <v>4.387971383692264</v>
      </c>
      <c r="BS11">
        <f t="shared" si="28"/>
        <v>0.3945021837625437</v>
      </c>
      <c r="BT11">
        <f t="shared" si="29"/>
        <v>3.044258839821123</v>
      </c>
      <c r="BU11">
        <f t="shared" si="30"/>
        <v>1.343712543871141</v>
      </c>
      <c r="BV11">
        <f t="shared" si="31"/>
        <v>0.2480782745875417</v>
      </c>
      <c r="BW11">
        <f t="shared" si="32"/>
        <v>73.245702222624487</v>
      </c>
      <c r="BX11">
        <f t="shared" si="33"/>
        <v>0.93460411625684359</v>
      </c>
      <c r="BY11">
        <f t="shared" si="34"/>
        <v>69.316500753306656</v>
      </c>
      <c r="BZ11">
        <f t="shared" si="35"/>
        <v>790.37015884926041</v>
      </c>
      <c r="CA11">
        <f t="shared" si="36"/>
        <v>7.488574450701624E-3</v>
      </c>
      <c r="CB11">
        <f t="shared" si="37"/>
        <v>0</v>
      </c>
      <c r="CC11">
        <f t="shared" si="38"/>
        <v>1486.8313605217322</v>
      </c>
      <c r="CD11">
        <f t="shared" si="39"/>
        <v>0</v>
      </c>
      <c r="CE11" t="e">
        <f t="shared" si="40"/>
        <v>#DIV/0!</v>
      </c>
      <c r="CF11" t="e">
        <f t="shared" si="41"/>
        <v>#DIV/0!</v>
      </c>
    </row>
    <row r="12" spans="1:84" x14ac:dyDescent="0.35">
      <c r="A12" t="s">
        <v>176</v>
      </c>
      <c r="B12" s="1">
        <v>10</v>
      </c>
      <c r="C12" s="1" t="s">
        <v>94</v>
      </c>
      <c r="D12" s="1">
        <v>3549.500011199154</v>
      </c>
      <c r="E12" s="1">
        <v>0</v>
      </c>
      <c r="F12">
        <f t="shared" si="0"/>
        <v>10.953661844567149</v>
      </c>
      <c r="G12">
        <f t="shared" si="1"/>
        <v>0.32027274675523554</v>
      </c>
      <c r="H12">
        <f t="shared" si="2"/>
        <v>1104.4670206114836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t="e">
        <f t="shared" si="3"/>
        <v>#DIV/0!</v>
      </c>
      <c r="Q12" t="e">
        <f t="shared" si="4"/>
        <v>#DIV/0!</v>
      </c>
      <c r="R12" t="e">
        <f t="shared" si="5"/>
        <v>#DIV/0!</v>
      </c>
      <c r="S12" s="1">
        <v>-1</v>
      </c>
      <c r="T12" s="1">
        <v>0.87</v>
      </c>
      <c r="U12" s="1">
        <v>0.92</v>
      </c>
      <c r="V12" s="1">
        <v>10.190357208251953</v>
      </c>
      <c r="W12">
        <f t="shared" si="6"/>
        <v>0.87509517860412589</v>
      </c>
      <c r="X12">
        <f t="shared" si="7"/>
        <v>8.0411091172493156E-3</v>
      </c>
      <c r="Y12" t="e">
        <f t="shared" si="8"/>
        <v>#DIV/0!</v>
      </c>
      <c r="Z12" t="e">
        <f t="shared" si="9"/>
        <v>#DIV/0!</v>
      </c>
      <c r="AA12" t="e">
        <f t="shared" si="10"/>
        <v>#DIV/0!</v>
      </c>
      <c r="AB12" s="1">
        <v>0</v>
      </c>
      <c r="AC12" s="1">
        <v>0.5</v>
      </c>
      <c r="AD12" t="e">
        <f t="shared" si="11"/>
        <v>#DIV/0!</v>
      </c>
      <c r="AE12">
        <f t="shared" si="12"/>
        <v>4.7957787569814005</v>
      </c>
      <c r="AF12">
        <f t="shared" si="13"/>
        <v>1.4753736373398798</v>
      </c>
      <c r="AG12">
        <f t="shared" si="14"/>
        <v>30.939733505249023</v>
      </c>
      <c r="AH12" s="1">
        <v>2</v>
      </c>
      <c r="AI12">
        <f t="shared" si="15"/>
        <v>4.644859790802002</v>
      </c>
      <c r="AJ12" s="1">
        <v>1</v>
      </c>
      <c r="AK12">
        <f t="shared" si="16"/>
        <v>9.2897195816040039</v>
      </c>
      <c r="AL12" s="1">
        <v>30.499290466308594</v>
      </c>
      <c r="AM12" s="1">
        <v>30.939733505249023</v>
      </c>
      <c r="AN12" s="1">
        <v>30.03355598449707</v>
      </c>
      <c r="AO12" s="1">
        <v>1200.1749267578125</v>
      </c>
      <c r="AP12" s="1">
        <v>1189.0902099609375</v>
      </c>
      <c r="AQ12" s="1">
        <v>27.415145874023438</v>
      </c>
      <c r="AR12" s="1">
        <v>30.509353637695313</v>
      </c>
      <c r="AS12" s="1">
        <v>61.90850830078125</v>
      </c>
      <c r="AT12" s="1">
        <v>68.898078918457031</v>
      </c>
      <c r="AU12" s="1">
        <v>300.52685546875</v>
      </c>
      <c r="AV12" s="1">
        <v>1698.7509765625</v>
      </c>
      <c r="AW12" s="1">
        <v>0.19935914874076843</v>
      </c>
      <c r="AX12" s="1">
        <v>99.003265380859375</v>
      </c>
      <c r="AY12" s="1">
        <v>4.3322625160217285</v>
      </c>
      <c r="AZ12" s="1">
        <v>-0.3051619827747345</v>
      </c>
      <c r="BA12" s="1">
        <v>0.5</v>
      </c>
      <c r="BB12" s="1">
        <v>-1.355140209197998</v>
      </c>
      <c r="BC12" s="1">
        <v>7.355140209197998</v>
      </c>
      <c r="BD12" s="1">
        <v>1</v>
      </c>
      <c r="BE12" s="1">
        <v>0</v>
      </c>
      <c r="BF12" s="1">
        <v>0.15999999642372131</v>
      </c>
      <c r="BG12" s="1">
        <v>111115</v>
      </c>
      <c r="BH12">
        <f t="shared" si="17"/>
        <v>1.50263427734375</v>
      </c>
      <c r="BI12">
        <f t="shared" si="18"/>
        <v>4.7957787569814008E-3</v>
      </c>
      <c r="BJ12">
        <f t="shared" si="19"/>
        <v>304.089733505249</v>
      </c>
      <c r="BK12">
        <f t="shared" si="20"/>
        <v>303.64929046630857</v>
      </c>
      <c r="BL12">
        <f t="shared" si="21"/>
        <v>271.80015017479309</v>
      </c>
      <c r="BM12">
        <f t="shared" si="22"/>
        <v>0.21916728394671153</v>
      </c>
      <c r="BN12">
        <f t="shared" si="23"/>
        <v>4.4958992721311164</v>
      </c>
      <c r="BO12">
        <f t="shared" si="24"/>
        <v>45.411626119963543</v>
      </c>
      <c r="BP12">
        <f t="shared" si="25"/>
        <v>14.902272482268231</v>
      </c>
      <c r="BQ12">
        <f t="shared" si="26"/>
        <v>30.719511985778809</v>
      </c>
      <c r="BR12">
        <f t="shared" si="27"/>
        <v>4.4397295611997931</v>
      </c>
      <c r="BS12">
        <f t="shared" si="28"/>
        <v>0.30959899917986611</v>
      </c>
      <c r="BT12">
        <f t="shared" si="29"/>
        <v>3.0205256347912366</v>
      </c>
      <c r="BU12">
        <f t="shared" si="30"/>
        <v>1.4192039264085565</v>
      </c>
      <c r="BV12">
        <f t="shared" si="31"/>
        <v>0.19443084683056144</v>
      </c>
      <c r="BW12">
        <f t="shared" si="32"/>
        <v>109.34584154600579</v>
      </c>
      <c r="BX12">
        <f t="shared" si="33"/>
        <v>0.92883366742020868</v>
      </c>
      <c r="BY12">
        <f t="shared" si="34"/>
        <v>67.025964466561078</v>
      </c>
      <c r="BZ12">
        <f t="shared" si="35"/>
        <v>1187.4984026560703</v>
      </c>
      <c r="CA12">
        <f t="shared" si="36"/>
        <v>6.1825746285683273E-3</v>
      </c>
      <c r="CB12">
        <f t="shared" si="37"/>
        <v>0</v>
      </c>
      <c r="CC12">
        <f t="shared" si="38"/>
        <v>1486.5687892388942</v>
      </c>
      <c r="CD12">
        <f t="shared" si="39"/>
        <v>0</v>
      </c>
      <c r="CE12" t="e">
        <f t="shared" si="40"/>
        <v>#DIV/0!</v>
      </c>
      <c r="CF12" t="e">
        <f t="shared" si="41"/>
        <v>#DIV/0!</v>
      </c>
    </row>
    <row r="13" spans="1:84" x14ac:dyDescent="0.35">
      <c r="A13" t="s">
        <v>176</v>
      </c>
      <c r="B13" s="1">
        <v>11</v>
      </c>
      <c r="C13" s="1" t="s">
        <v>95</v>
      </c>
      <c r="D13" s="1">
        <v>3751.500011199154</v>
      </c>
      <c r="E13" s="1">
        <v>0</v>
      </c>
      <c r="F13">
        <f t="shared" si="0"/>
        <v>12.050335003161262</v>
      </c>
      <c r="G13">
        <f t="shared" si="1"/>
        <v>0.2435824168727376</v>
      </c>
      <c r="H13">
        <f t="shared" si="2"/>
        <v>1369.0496012350065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t="e">
        <f t="shared" si="3"/>
        <v>#DIV/0!</v>
      </c>
      <c r="Q13" t="e">
        <f t="shared" si="4"/>
        <v>#DIV/0!</v>
      </c>
      <c r="R13" t="e">
        <f t="shared" si="5"/>
        <v>#DIV/0!</v>
      </c>
      <c r="S13" s="1">
        <v>-1</v>
      </c>
      <c r="T13" s="1">
        <v>0.87</v>
      </c>
      <c r="U13" s="1">
        <v>0.92</v>
      </c>
      <c r="V13" s="1">
        <v>10.190357208251953</v>
      </c>
      <c r="W13">
        <f t="shared" si="6"/>
        <v>0.87509517860412589</v>
      </c>
      <c r="X13">
        <f t="shared" si="7"/>
        <v>8.780825373817483E-3</v>
      </c>
      <c r="Y13" t="e">
        <f t="shared" si="8"/>
        <v>#DIV/0!</v>
      </c>
      <c r="Z13" t="e">
        <f t="shared" si="9"/>
        <v>#DIV/0!</v>
      </c>
      <c r="AA13" t="e">
        <f t="shared" si="10"/>
        <v>#DIV/0!</v>
      </c>
      <c r="AB13" s="1">
        <v>0</v>
      </c>
      <c r="AC13" s="1">
        <v>0.5</v>
      </c>
      <c r="AD13" t="e">
        <f t="shared" si="11"/>
        <v>#DIV/0!</v>
      </c>
      <c r="AE13">
        <f t="shared" si="12"/>
        <v>3.9785357870142759</v>
      </c>
      <c r="AF13">
        <f t="shared" si="13"/>
        <v>1.5956333973553853</v>
      </c>
      <c r="AG13">
        <f t="shared" si="14"/>
        <v>31.349409103393555</v>
      </c>
      <c r="AH13" s="1">
        <v>2</v>
      </c>
      <c r="AI13">
        <f t="shared" si="15"/>
        <v>4.644859790802002</v>
      </c>
      <c r="AJ13" s="1">
        <v>1</v>
      </c>
      <c r="AK13">
        <f t="shared" si="16"/>
        <v>9.2897195816040039</v>
      </c>
      <c r="AL13" s="1">
        <v>30.548652648925781</v>
      </c>
      <c r="AM13" s="1">
        <v>31.349409103393555</v>
      </c>
      <c r="AN13" s="1">
        <v>30.031841278076172</v>
      </c>
      <c r="AO13" s="1">
        <v>1500.1121826171875</v>
      </c>
      <c r="AP13" s="1">
        <v>1488.1533203125</v>
      </c>
      <c r="AQ13" s="1">
        <v>27.800788879394531</v>
      </c>
      <c r="AR13" s="1">
        <v>30.367918014526367</v>
      </c>
      <c r="AS13" s="1">
        <v>62.598377227783203</v>
      </c>
      <c r="AT13" s="1">
        <v>68.381088256835938</v>
      </c>
      <c r="AU13" s="1">
        <v>300.54708862304688</v>
      </c>
      <c r="AV13" s="1">
        <v>1698.364990234375</v>
      </c>
      <c r="AW13" s="1">
        <v>0.19246841967105865</v>
      </c>
      <c r="AX13" s="1">
        <v>98.999420166015625</v>
      </c>
      <c r="AY13" s="1">
        <v>3.5498895645141602</v>
      </c>
      <c r="AZ13" s="1">
        <v>-0.29716026782989502</v>
      </c>
      <c r="BA13" s="1">
        <v>0.5</v>
      </c>
      <c r="BB13" s="1">
        <v>-1.355140209197998</v>
      </c>
      <c r="BC13" s="1">
        <v>7.355140209197998</v>
      </c>
      <c r="BD13" s="1">
        <v>1</v>
      </c>
      <c r="BE13" s="1">
        <v>0</v>
      </c>
      <c r="BF13" s="1">
        <v>0.15999999642372131</v>
      </c>
      <c r="BG13" s="1">
        <v>111115</v>
      </c>
      <c r="BH13">
        <f t="shared" si="17"/>
        <v>1.5027354431152342</v>
      </c>
      <c r="BI13">
        <f t="shared" si="18"/>
        <v>3.9785357870142759E-3</v>
      </c>
      <c r="BJ13">
        <f t="shared" si="19"/>
        <v>304.49940910339353</v>
      </c>
      <c r="BK13">
        <f t="shared" si="20"/>
        <v>303.69865264892576</v>
      </c>
      <c r="BL13">
        <f t="shared" si="21"/>
        <v>271.73839236367348</v>
      </c>
      <c r="BM13">
        <f t="shared" si="22"/>
        <v>0.34506572470982561</v>
      </c>
      <c r="BN13">
        <f t="shared" si="23"/>
        <v>4.6020396724425963</v>
      </c>
      <c r="BO13">
        <f t="shared" si="24"/>
        <v>46.485521478057883</v>
      </c>
      <c r="BP13">
        <f t="shared" si="25"/>
        <v>16.117603463531516</v>
      </c>
      <c r="BQ13">
        <f t="shared" si="26"/>
        <v>30.949030876159668</v>
      </c>
      <c r="BR13">
        <f t="shared" si="27"/>
        <v>4.498284216173591</v>
      </c>
      <c r="BS13">
        <f t="shared" si="28"/>
        <v>0.23735871874389994</v>
      </c>
      <c r="BT13">
        <f t="shared" si="29"/>
        <v>3.0064062750872109</v>
      </c>
      <c r="BU13">
        <f t="shared" si="30"/>
        <v>1.4918779410863801</v>
      </c>
      <c r="BV13">
        <f t="shared" si="31"/>
        <v>0.14889608131121465</v>
      </c>
      <c r="BW13">
        <f t="shared" si="32"/>
        <v>135.53511670078055</v>
      </c>
      <c r="BX13">
        <f t="shared" si="33"/>
        <v>0.91996542462944431</v>
      </c>
      <c r="BY13">
        <f t="shared" si="34"/>
        <v>64.863408760513465</v>
      </c>
      <c r="BZ13">
        <f t="shared" si="35"/>
        <v>1486.4021423451388</v>
      </c>
      <c r="CA13">
        <f t="shared" si="36"/>
        <v>5.2585083319240849E-3</v>
      </c>
      <c r="CB13">
        <f t="shared" si="37"/>
        <v>0</v>
      </c>
      <c r="CC13">
        <f t="shared" si="38"/>
        <v>1486.2310144641449</v>
      </c>
      <c r="CD13">
        <f t="shared" si="39"/>
        <v>0</v>
      </c>
      <c r="CE13" t="e">
        <f t="shared" si="40"/>
        <v>#DIV/0!</v>
      </c>
      <c r="CF13" t="e">
        <f t="shared" si="41"/>
        <v>#DIV/0!</v>
      </c>
    </row>
    <row r="14" spans="1:84" x14ac:dyDescent="0.35">
      <c r="A14" t="s">
        <v>176</v>
      </c>
      <c r="B14" s="1">
        <v>12</v>
      </c>
      <c r="C14" s="1" t="s">
        <v>96</v>
      </c>
      <c r="D14" s="1">
        <v>3882.500011199154</v>
      </c>
      <c r="E14" s="1">
        <v>0</v>
      </c>
      <c r="F14">
        <f t="shared" si="0"/>
        <v>13.449056248418119</v>
      </c>
      <c r="G14">
        <f t="shared" si="1"/>
        <v>0.22024355490180086</v>
      </c>
      <c r="H14">
        <f t="shared" si="2"/>
        <v>1543.6512142445376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t="e">
        <f t="shared" si="3"/>
        <v>#DIV/0!</v>
      </c>
      <c r="Q14" t="e">
        <f t="shared" si="4"/>
        <v>#DIV/0!</v>
      </c>
      <c r="R14" t="e">
        <f t="shared" si="5"/>
        <v>#DIV/0!</v>
      </c>
      <c r="S14" s="1">
        <v>-1</v>
      </c>
      <c r="T14" s="1">
        <v>0.87</v>
      </c>
      <c r="U14" s="1">
        <v>0.92</v>
      </c>
      <c r="V14" s="1">
        <v>10.190357208251953</v>
      </c>
      <c r="W14">
        <f t="shared" si="6"/>
        <v>0.87509517860412589</v>
      </c>
      <c r="X14">
        <f t="shared" si="7"/>
        <v>9.7206252550198578E-3</v>
      </c>
      <c r="Y14" t="e">
        <f t="shared" si="8"/>
        <v>#DIV/0!</v>
      </c>
      <c r="Z14" t="e">
        <f t="shared" si="9"/>
        <v>#DIV/0!</v>
      </c>
      <c r="AA14" t="e">
        <f t="shared" si="10"/>
        <v>#DIV/0!</v>
      </c>
      <c r="AB14" s="1">
        <v>0</v>
      </c>
      <c r="AC14" s="1">
        <v>0.5</v>
      </c>
      <c r="AD14" t="e">
        <f t="shared" si="11"/>
        <v>#DIV/0!</v>
      </c>
      <c r="AE14">
        <f t="shared" si="12"/>
        <v>3.6793822583808282</v>
      </c>
      <c r="AF14">
        <f t="shared" si="13"/>
        <v>1.6276784496024712</v>
      </c>
      <c r="AG14">
        <f t="shared" si="14"/>
        <v>31.473026275634766</v>
      </c>
      <c r="AH14" s="1">
        <v>2</v>
      </c>
      <c r="AI14">
        <f t="shared" si="15"/>
        <v>4.644859790802002</v>
      </c>
      <c r="AJ14" s="1">
        <v>1</v>
      </c>
      <c r="AK14">
        <f t="shared" si="16"/>
        <v>9.2897195816040039</v>
      </c>
      <c r="AL14" s="1">
        <v>30.556095123291016</v>
      </c>
      <c r="AM14" s="1">
        <v>31.473026275634766</v>
      </c>
      <c r="AN14" s="1">
        <v>30.029487609863281</v>
      </c>
      <c r="AO14" s="1">
        <v>1700.47802734375</v>
      </c>
      <c r="AP14" s="1">
        <v>1687.3966064453125</v>
      </c>
      <c r="AQ14" s="1">
        <v>27.999217987060547</v>
      </c>
      <c r="AR14" s="1">
        <v>30.373340606689453</v>
      </c>
      <c r="AS14" s="1">
        <v>63.015064239501953</v>
      </c>
      <c r="AT14" s="1">
        <v>68.36004638671875</v>
      </c>
      <c r="AU14" s="1">
        <v>300.54278564453125</v>
      </c>
      <c r="AV14" s="1">
        <v>1698.5955810546875</v>
      </c>
      <c r="AW14" s="1">
        <v>0.1393296867609024</v>
      </c>
      <c r="AX14" s="1">
        <v>98.995170593261719</v>
      </c>
      <c r="AY14" s="1">
        <v>3.0108392238616943</v>
      </c>
      <c r="AZ14" s="1">
        <v>-0.29406806826591492</v>
      </c>
      <c r="BA14" s="1">
        <v>1</v>
      </c>
      <c r="BB14" s="1">
        <v>-1.355140209197998</v>
      </c>
      <c r="BC14" s="1">
        <v>7.355140209197998</v>
      </c>
      <c r="BD14" s="1">
        <v>1</v>
      </c>
      <c r="BE14" s="1">
        <v>0</v>
      </c>
      <c r="BF14" s="1">
        <v>0.15999999642372131</v>
      </c>
      <c r="BG14" s="1">
        <v>111115</v>
      </c>
      <c r="BH14">
        <f t="shared" si="17"/>
        <v>1.5027139282226563</v>
      </c>
      <c r="BI14">
        <f t="shared" si="18"/>
        <v>3.6793822583808282E-3</v>
      </c>
      <c r="BJ14">
        <f t="shared" si="19"/>
        <v>304.62302627563474</v>
      </c>
      <c r="BK14">
        <f t="shared" si="20"/>
        <v>303.70609512329099</v>
      </c>
      <c r="BL14">
        <f t="shared" si="21"/>
        <v>271.77528689409883</v>
      </c>
      <c r="BM14">
        <f t="shared" si="22"/>
        <v>0.39212891054351368</v>
      </c>
      <c r="BN14">
        <f t="shared" si="23"/>
        <v>4.6344924844489368</v>
      </c>
      <c r="BO14">
        <f t="shared" si="24"/>
        <v>46.815339139022527</v>
      </c>
      <c r="BP14">
        <f t="shared" si="25"/>
        <v>16.441998532333074</v>
      </c>
      <c r="BQ14">
        <f t="shared" si="26"/>
        <v>31.014560699462891</v>
      </c>
      <c r="BR14">
        <f t="shared" si="27"/>
        <v>4.5151250810070875</v>
      </c>
      <c r="BS14">
        <f t="shared" si="28"/>
        <v>0.21514288071626397</v>
      </c>
      <c r="BT14">
        <f t="shared" si="29"/>
        <v>3.0068140348464656</v>
      </c>
      <c r="BU14">
        <f t="shared" si="30"/>
        <v>1.5083110461606219</v>
      </c>
      <c r="BV14">
        <f t="shared" si="31"/>
        <v>0.13491344637359937</v>
      </c>
      <c r="BW14">
        <f t="shared" si="32"/>
        <v>152.81401529063359</v>
      </c>
      <c r="BX14">
        <f t="shared" si="33"/>
        <v>0.91481232589201988</v>
      </c>
      <c r="BY14">
        <f t="shared" si="34"/>
        <v>64.31517857716041</v>
      </c>
      <c r="BZ14">
        <f t="shared" si="35"/>
        <v>1685.4421636038603</v>
      </c>
      <c r="CA14">
        <f t="shared" si="36"/>
        <v>5.1320565783269882E-3</v>
      </c>
      <c r="CB14">
        <f t="shared" si="37"/>
        <v>0</v>
      </c>
      <c r="CC14">
        <f t="shared" si="38"/>
        <v>1486.4328033792308</v>
      </c>
      <c r="CD14">
        <f t="shared" si="39"/>
        <v>0</v>
      </c>
      <c r="CE14" t="e">
        <f t="shared" si="40"/>
        <v>#DIV/0!</v>
      </c>
      <c r="CF14" t="e">
        <f t="shared" si="41"/>
        <v>#DIV/0!</v>
      </c>
    </row>
    <row r="15" spans="1:84" x14ac:dyDescent="0.35">
      <c r="A15" t="s">
        <v>176</v>
      </c>
      <c r="B15" s="1">
        <v>13</v>
      </c>
      <c r="C15" s="1" t="s">
        <v>97</v>
      </c>
      <c r="D15" s="1">
        <v>4084.500011199154</v>
      </c>
      <c r="E15" s="1">
        <v>0</v>
      </c>
      <c r="F15">
        <f t="shared" si="0"/>
        <v>14.111301759930999</v>
      </c>
      <c r="G15">
        <f t="shared" si="1"/>
        <v>0.20794612546092298</v>
      </c>
      <c r="H15">
        <f t="shared" si="2"/>
        <v>1825.7998512798986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t="e">
        <f t="shared" si="3"/>
        <v>#DIV/0!</v>
      </c>
      <c r="Q15" t="e">
        <f t="shared" si="4"/>
        <v>#DIV/0!</v>
      </c>
      <c r="R15" t="e">
        <f t="shared" si="5"/>
        <v>#DIV/0!</v>
      </c>
      <c r="S15" s="1">
        <v>-1</v>
      </c>
      <c r="T15" s="1">
        <v>0.87</v>
      </c>
      <c r="U15" s="1">
        <v>0.92</v>
      </c>
      <c r="V15" s="1">
        <v>10.190357208251953</v>
      </c>
      <c r="W15">
        <f t="shared" si="6"/>
        <v>0.87509517860412589</v>
      </c>
      <c r="X15">
        <f t="shared" si="7"/>
        <v>1.0151547192926297E-2</v>
      </c>
      <c r="Y15" t="e">
        <f t="shared" si="8"/>
        <v>#DIV/0!</v>
      </c>
      <c r="Z15" t="e">
        <f t="shared" si="9"/>
        <v>#DIV/0!</v>
      </c>
      <c r="AA15" t="e">
        <f t="shared" si="10"/>
        <v>#DIV/0!</v>
      </c>
      <c r="AB15" s="1">
        <v>0</v>
      </c>
      <c r="AC15" s="1">
        <v>0.5</v>
      </c>
      <c r="AD15" t="e">
        <f t="shared" si="11"/>
        <v>#DIV/0!</v>
      </c>
      <c r="AE15">
        <f t="shared" si="12"/>
        <v>3.5291867385052811</v>
      </c>
      <c r="AF15">
        <f t="shared" si="13"/>
        <v>1.6508553884484645</v>
      </c>
      <c r="AG15">
        <f t="shared" si="14"/>
        <v>31.634140014648438</v>
      </c>
      <c r="AH15" s="1">
        <v>2</v>
      </c>
      <c r="AI15">
        <f t="shared" si="15"/>
        <v>4.644859790802002</v>
      </c>
      <c r="AJ15" s="1">
        <v>1</v>
      </c>
      <c r="AK15">
        <f t="shared" si="16"/>
        <v>9.2897195816040039</v>
      </c>
      <c r="AL15" s="1">
        <v>30.606325149536133</v>
      </c>
      <c r="AM15" s="1">
        <v>31.634140014648438</v>
      </c>
      <c r="AN15" s="1">
        <v>30.028963088989258</v>
      </c>
      <c r="AO15" s="1">
        <v>2003.311767578125</v>
      </c>
      <c r="AP15" s="1">
        <v>1989.2484130859375</v>
      </c>
      <c r="AQ15" s="1">
        <v>28.293149948120117</v>
      </c>
      <c r="AR15" s="1">
        <v>30.57005500793457</v>
      </c>
      <c r="AS15" s="1">
        <v>63.493991851806641</v>
      </c>
      <c r="AT15" s="1">
        <v>68.604827880859375</v>
      </c>
      <c r="AU15" s="1">
        <v>300.52191162109375</v>
      </c>
      <c r="AV15" s="1">
        <v>1701.039306640625</v>
      </c>
      <c r="AW15" s="1">
        <v>0.19453853368759155</v>
      </c>
      <c r="AX15" s="1">
        <v>98.993370056152344</v>
      </c>
      <c r="AY15" s="1">
        <v>1.7272332906723022</v>
      </c>
      <c r="AZ15" s="1">
        <v>-0.29259997606277466</v>
      </c>
      <c r="BA15" s="1">
        <v>0.75</v>
      </c>
      <c r="BB15" s="1">
        <v>-1.355140209197998</v>
      </c>
      <c r="BC15" s="1">
        <v>7.355140209197998</v>
      </c>
      <c r="BD15" s="1">
        <v>1</v>
      </c>
      <c r="BE15" s="1">
        <v>0</v>
      </c>
      <c r="BF15" s="1">
        <v>0.15999999642372131</v>
      </c>
      <c r="BG15" s="1">
        <v>111115</v>
      </c>
      <c r="BH15">
        <f t="shared" si="17"/>
        <v>1.5026095581054688</v>
      </c>
      <c r="BI15">
        <f t="shared" si="18"/>
        <v>3.5291867385052809E-3</v>
      </c>
      <c r="BJ15">
        <f t="shared" si="19"/>
        <v>304.78414001464841</v>
      </c>
      <c r="BK15">
        <f t="shared" si="20"/>
        <v>303.75632514953611</v>
      </c>
      <c r="BL15">
        <f t="shared" si="21"/>
        <v>272.16628297910938</v>
      </c>
      <c r="BM15">
        <f t="shared" si="22"/>
        <v>0.41464146500182497</v>
      </c>
      <c r="BN15">
        <f t="shared" si="23"/>
        <v>4.6770881564858646</v>
      </c>
      <c r="BO15">
        <f t="shared" si="24"/>
        <v>47.246478767546392</v>
      </c>
      <c r="BP15">
        <f t="shared" si="25"/>
        <v>16.676423759611822</v>
      </c>
      <c r="BQ15">
        <f t="shared" si="26"/>
        <v>31.120232582092285</v>
      </c>
      <c r="BR15">
        <f t="shared" si="27"/>
        <v>4.5423979632727471</v>
      </c>
      <c r="BS15">
        <f t="shared" si="28"/>
        <v>0.2033932603224875</v>
      </c>
      <c r="BT15">
        <f t="shared" si="29"/>
        <v>3.0262327680374002</v>
      </c>
      <c r="BU15">
        <f t="shared" si="30"/>
        <v>1.516165195235347</v>
      </c>
      <c r="BV15">
        <f t="shared" si="31"/>
        <v>0.12752214152452479</v>
      </c>
      <c r="BW15">
        <f t="shared" si="32"/>
        <v>180.74208032621891</v>
      </c>
      <c r="BX15">
        <f t="shared" si="33"/>
        <v>0.91783401171476631</v>
      </c>
      <c r="BY15">
        <f t="shared" si="34"/>
        <v>64.078508621765678</v>
      </c>
      <c r="BZ15">
        <f t="shared" si="35"/>
        <v>1987.1977314471042</v>
      </c>
      <c r="CA15">
        <f t="shared" si="36"/>
        <v>4.5502828288234926E-3</v>
      </c>
      <c r="CB15">
        <f t="shared" si="37"/>
        <v>0</v>
      </c>
      <c r="CC15">
        <f t="shared" si="38"/>
        <v>1488.5712958573163</v>
      </c>
      <c r="CD15">
        <f t="shared" si="39"/>
        <v>0</v>
      </c>
      <c r="CE15" t="e">
        <f t="shared" si="40"/>
        <v>#DIV/0!</v>
      </c>
      <c r="CF15" t="e">
        <f t="shared" si="41"/>
        <v>#DIV/0!</v>
      </c>
    </row>
    <row r="16" spans="1:84" x14ac:dyDescent="0.35">
      <c r="A16" t="s">
        <v>178</v>
      </c>
      <c r="B16" s="1">
        <v>14</v>
      </c>
      <c r="C16" s="1" t="s">
        <v>98</v>
      </c>
      <c r="D16" s="1">
        <v>4732.500011199154</v>
      </c>
      <c r="E16" s="1">
        <v>0</v>
      </c>
      <c r="F16">
        <f t="shared" ref="F16:F26" si="42">(AO16-AP16*(1000-AQ16)/(1000-AR16))*BH16</f>
        <v>8.7939370558902894</v>
      </c>
      <c r="G16">
        <f t="shared" ref="G16:G26" si="43">IF(BS16&lt;&gt;0,1/(1/BS16-1/AK16),0)</f>
        <v>0.32154669056518248</v>
      </c>
      <c r="H16">
        <f t="shared" ref="H16:H26" si="44">((BV16-BI16/2)*AP16-F16)/(BV16+BI16/2)</f>
        <v>338.7944562137908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t="e">
        <f t="shared" ref="P16:P26" si="45">CB16/L16</f>
        <v>#DIV/0!</v>
      </c>
      <c r="Q16" t="e">
        <f t="shared" ref="Q16:Q26" si="46">CD16/N16</f>
        <v>#DIV/0!</v>
      </c>
      <c r="R16" t="e">
        <f t="shared" ref="R16:R26" si="47">(N16-O16)/N16</f>
        <v>#DIV/0!</v>
      </c>
      <c r="S16" s="1">
        <v>-1</v>
      </c>
      <c r="T16" s="1">
        <v>0.87</v>
      </c>
      <c r="U16" s="1">
        <v>0.92</v>
      </c>
      <c r="V16" s="1">
        <v>10.163480758666992</v>
      </c>
      <c r="W16">
        <f t="shared" ref="W16:W26" si="48">(V16*U16+(100-V16)*T16)/100</f>
        <v>0.87508174037933339</v>
      </c>
      <c r="X16">
        <f t="shared" ref="X16:X26" si="49">(F16-S16)/CC16</f>
        <v>6.5792324888581345E-3</v>
      </c>
      <c r="Y16" t="e">
        <f t="shared" ref="Y16:Y26" si="50">(N16-O16)/(N16-M16)</f>
        <v>#DIV/0!</v>
      </c>
      <c r="Z16" t="e">
        <f t="shared" ref="Z16:Z26" si="51">(L16-N16)/(L16-M16)</f>
        <v>#DIV/0!</v>
      </c>
      <c r="AA16" t="e">
        <f t="shared" ref="AA16:AA26" si="52">(L16-N16)/N16</f>
        <v>#DIV/0!</v>
      </c>
      <c r="AB16" s="1">
        <v>0</v>
      </c>
      <c r="AC16" s="1">
        <v>0.5</v>
      </c>
      <c r="AD16" t="e">
        <f t="shared" ref="AD16:AD26" si="53">R16*AC16*W16*AB16</f>
        <v>#DIV/0!</v>
      </c>
      <c r="AE16">
        <f t="shared" ref="AE16:AE26" si="54">BI16*1000</f>
        <v>4.8114570381366137</v>
      </c>
      <c r="AF16">
        <f t="shared" ref="AF16:AF26" si="55">(BN16-BT16)</f>
        <v>1.4730945856567192</v>
      </c>
      <c r="AG16">
        <f t="shared" ref="AG16:AG26" si="56">(AM16+BM16*E16)</f>
        <v>31.260210037231445</v>
      </c>
      <c r="AH16" s="1">
        <v>2</v>
      </c>
      <c r="AI16">
        <f t="shared" ref="AI16:AI26" si="57">(AH16*BB16+BC16)</f>
        <v>4.644859790802002</v>
      </c>
      <c r="AJ16" s="1">
        <v>1</v>
      </c>
      <c r="AK16">
        <f t="shared" ref="AK16:AK26" si="58">AI16*(AJ16+1)*(AJ16+1)/(AJ16*AJ16+1)</f>
        <v>9.2897195816040039</v>
      </c>
      <c r="AL16" s="1">
        <v>30.537178039550781</v>
      </c>
      <c r="AM16" s="1">
        <v>31.260210037231445</v>
      </c>
      <c r="AN16" s="1">
        <v>30.033647537231445</v>
      </c>
      <c r="AO16" s="1">
        <v>399.97772216796875</v>
      </c>
      <c r="AP16" s="1">
        <v>392.86767578125</v>
      </c>
      <c r="AQ16" s="1">
        <v>28.270458221435547</v>
      </c>
      <c r="AR16" s="1">
        <v>31.371902465820313</v>
      </c>
      <c r="AS16" s="1">
        <v>63.697006225585938</v>
      </c>
      <c r="AT16" s="1">
        <v>70.6875</v>
      </c>
      <c r="AU16" s="1">
        <v>300.5382080078125</v>
      </c>
      <c r="AV16" s="1">
        <v>1701.1141357421875</v>
      </c>
      <c r="AW16" s="1">
        <v>0.24372385442256927</v>
      </c>
      <c r="AX16" s="1">
        <v>98.994667053222656</v>
      </c>
      <c r="AY16" s="1">
        <v>4.9398078918457031</v>
      </c>
      <c r="AZ16" s="1">
        <v>-0.30059146881103516</v>
      </c>
      <c r="BA16" s="1">
        <v>0.5</v>
      </c>
      <c r="BB16" s="1">
        <v>-1.355140209197998</v>
      </c>
      <c r="BC16" s="1">
        <v>7.355140209197998</v>
      </c>
      <c r="BD16" s="1">
        <v>1</v>
      </c>
      <c r="BE16" s="1">
        <v>0</v>
      </c>
      <c r="BF16" s="1">
        <v>0.15999999642372131</v>
      </c>
      <c r="BG16" s="1">
        <v>111115</v>
      </c>
      <c r="BH16">
        <f t="shared" ref="BH16:BH26" si="59">AU16*0.000001/(AH16*0.0001)</f>
        <v>1.5026910400390623</v>
      </c>
      <c r="BI16">
        <f t="shared" ref="BI16:BI26" si="60">(AR16-AQ16)/(1000-AR16)*BH16</f>
        <v>4.8114570381366135E-3</v>
      </c>
      <c r="BJ16">
        <f t="shared" ref="BJ16:BJ26" si="61">(AM16+273.15)</f>
        <v>304.41021003723142</v>
      </c>
      <c r="BK16">
        <f t="shared" ref="BK16:BK26" si="62">(AL16+273.15)</f>
        <v>303.68717803955076</v>
      </c>
      <c r="BL16">
        <f t="shared" ref="BL16:BL26" si="63">(AV16*BD16+AW16*BE16)*BF16</f>
        <v>272.17825563509177</v>
      </c>
      <c r="BM16">
        <f t="shared" ref="BM16:BM26" si="64">((BL16+0.00000010773*(BK16^4-BJ16^4))-BI16*44100)/(AI16*51.4+0.00000043092*BJ16^3)</f>
        <v>0.20420544373835597</v>
      </c>
      <c r="BN16">
        <f t="shared" ref="BN16:BN26" si="65">0.61365*EXP(17.502*AG16/(240.97+AG16))</f>
        <v>4.5787456250867757</v>
      </c>
      <c r="BO16">
        <f t="shared" ref="BO16:BO26" si="66">BN16*1000/AX16</f>
        <v>46.252447342694708</v>
      </c>
      <c r="BP16">
        <f t="shared" ref="BP16:BP26" si="67">(BO16-AR16)</f>
        <v>14.880544876874396</v>
      </c>
      <c r="BQ16">
        <f t="shared" ref="BQ16:BQ26" si="68">IF(E16,AM16,(AL16+AM16)/2)</f>
        <v>30.898694038391113</v>
      </c>
      <c r="BR16">
        <f t="shared" ref="BR16:BR26" si="69">0.61365*EXP(17.502*BQ16/(240.97+BQ16))</f>
        <v>4.4853850617221669</v>
      </c>
      <c r="BS16">
        <f t="shared" ref="BS16:BS26" si="70">IF(BP16&lt;&gt;0,(1000-(BO16+AR16)/2)/BP16*BI16,0)</f>
        <v>0.31078928656808291</v>
      </c>
      <c r="BT16">
        <f t="shared" ref="BT16:BT26" si="71">AR16*AX16/1000</f>
        <v>3.1056510394300565</v>
      </c>
      <c r="BU16">
        <f t="shared" ref="BU16:BU26" si="72">(BR16-BT16)</f>
        <v>1.3797340222921104</v>
      </c>
      <c r="BV16">
        <f t="shared" ref="BV16:BV26" si="73">1/(1.6/G16+1.37/AK16)</f>
        <v>0.19518196988411721</v>
      </c>
      <c r="BW16">
        <f t="shared" ref="BW16:BW26" si="74">H16*AX16*0.001</f>
        <v>33.538844392361838</v>
      </c>
      <c r="BX16">
        <f t="shared" ref="BX16:BX26" si="75">H16/AP16</f>
        <v>0.8623627676674338</v>
      </c>
      <c r="BY16">
        <f t="shared" ref="BY16:BY26" si="76">(1-BI16*AX16/BN16/G16)*100</f>
        <v>67.64824456602517</v>
      </c>
      <c r="BZ16">
        <f t="shared" ref="BZ16:BZ26" si="77">(AP16-F16/(AK16/1.35))</f>
        <v>391.58972385588066</v>
      </c>
      <c r="CA16">
        <f t="shared" ref="CA16:CA26" si="78">F16*BY16/100/BZ16</f>
        <v>1.519177773097132E-2</v>
      </c>
      <c r="CB16">
        <f t="shared" ref="CB16:CB26" si="79">(L16-K16)</f>
        <v>0</v>
      </c>
      <c r="CC16">
        <f t="shared" ref="CC16:CC26" si="80">AV16*W16</f>
        <v>1488.613918489159</v>
      </c>
      <c r="CD16">
        <f t="shared" ref="CD16:CD26" si="81">(N16-M16)</f>
        <v>0</v>
      </c>
      <c r="CE16" t="e">
        <f t="shared" ref="CE16:CE26" si="82">(N16-O16)/(N16-K16)</f>
        <v>#DIV/0!</v>
      </c>
      <c r="CF16" t="e">
        <f t="shared" ref="CF16:CF26" si="83">(L16-N16)/(L16-K16)</f>
        <v>#DIV/0!</v>
      </c>
    </row>
    <row r="17" spans="1:84" x14ac:dyDescent="0.35">
      <c r="A17" t="s">
        <v>178</v>
      </c>
      <c r="B17" s="1">
        <v>15</v>
      </c>
      <c r="C17" s="1" t="s">
        <v>99</v>
      </c>
      <c r="D17" s="1">
        <v>4861.500011199154</v>
      </c>
      <c r="E17" s="1">
        <v>0</v>
      </c>
      <c r="F17">
        <f t="shared" si="42"/>
        <v>-0.79755113003534495</v>
      </c>
      <c r="G17">
        <f t="shared" si="43"/>
        <v>0.2919666274587876</v>
      </c>
      <c r="H17">
        <f t="shared" si="44"/>
        <v>199.22546521858996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t="e">
        <f t="shared" si="45"/>
        <v>#DIV/0!</v>
      </c>
      <c r="Q17" t="e">
        <f t="shared" si="46"/>
        <v>#DIV/0!</v>
      </c>
      <c r="R17" t="e">
        <f t="shared" si="47"/>
        <v>#DIV/0!</v>
      </c>
      <c r="S17" s="1">
        <v>-1</v>
      </c>
      <c r="T17" s="1">
        <v>0.87</v>
      </c>
      <c r="U17" s="1">
        <v>0.92</v>
      </c>
      <c r="V17" s="1">
        <v>10.163480758666992</v>
      </c>
      <c r="W17">
        <f t="shared" si="48"/>
        <v>0.87508174037933339</v>
      </c>
      <c r="X17">
        <f t="shared" si="49"/>
        <v>1.3600570411519911E-4</v>
      </c>
      <c r="Y17" t="e">
        <f t="shared" si="50"/>
        <v>#DIV/0!</v>
      </c>
      <c r="Z17" t="e">
        <f t="shared" si="51"/>
        <v>#DIV/0!</v>
      </c>
      <c r="AA17" t="e">
        <f t="shared" si="52"/>
        <v>#DIV/0!</v>
      </c>
      <c r="AB17" s="1">
        <v>0</v>
      </c>
      <c r="AC17" s="1">
        <v>0.5</v>
      </c>
      <c r="AD17" t="e">
        <f t="shared" si="53"/>
        <v>#DIV/0!</v>
      </c>
      <c r="AE17">
        <f t="shared" si="54"/>
        <v>4.5330521366529055</v>
      </c>
      <c r="AF17">
        <f t="shared" si="55"/>
        <v>1.5235800061909868</v>
      </c>
      <c r="AG17">
        <f t="shared" si="56"/>
        <v>31.391143798828125</v>
      </c>
      <c r="AH17" s="1">
        <v>2</v>
      </c>
      <c r="AI17">
        <f t="shared" si="57"/>
        <v>4.644859790802002</v>
      </c>
      <c r="AJ17" s="1">
        <v>1</v>
      </c>
      <c r="AK17">
        <f t="shared" si="58"/>
        <v>9.2897195816040039</v>
      </c>
      <c r="AL17" s="1">
        <v>30.563867568969727</v>
      </c>
      <c r="AM17" s="1">
        <v>31.391143798828125</v>
      </c>
      <c r="AN17" s="1">
        <v>30.03594970703125</v>
      </c>
      <c r="AO17" s="1">
        <v>199.899169921875</v>
      </c>
      <c r="AP17" s="1">
        <v>199.82711791992188</v>
      </c>
      <c r="AQ17" s="1">
        <v>28.286035537719727</v>
      </c>
      <c r="AR17" s="1">
        <v>31.208414077758789</v>
      </c>
      <c r="AS17" s="1">
        <v>63.633712768554688</v>
      </c>
      <c r="AT17" s="1">
        <v>70.207740783691406</v>
      </c>
      <c r="AU17" s="1">
        <v>300.54852294921875</v>
      </c>
      <c r="AV17" s="1">
        <v>1701.020751953125</v>
      </c>
      <c r="AW17" s="1">
        <v>0.25912424921989441</v>
      </c>
      <c r="AX17" s="1">
        <v>98.992340087890625</v>
      </c>
      <c r="AY17" s="1">
        <v>4.2425103187561035</v>
      </c>
      <c r="AZ17" s="1">
        <v>-0.29733449220657349</v>
      </c>
      <c r="BA17" s="1">
        <v>1</v>
      </c>
      <c r="BB17" s="1">
        <v>-1.355140209197998</v>
      </c>
      <c r="BC17" s="1">
        <v>7.355140209197998</v>
      </c>
      <c r="BD17" s="1">
        <v>1</v>
      </c>
      <c r="BE17" s="1">
        <v>0</v>
      </c>
      <c r="BF17" s="1">
        <v>0.15999999642372131</v>
      </c>
      <c r="BG17" s="1">
        <v>111115</v>
      </c>
      <c r="BH17">
        <f t="shared" si="59"/>
        <v>1.5027426147460936</v>
      </c>
      <c r="BI17">
        <f t="shared" si="60"/>
        <v>4.5330521366529052E-3</v>
      </c>
      <c r="BJ17">
        <f t="shared" si="61"/>
        <v>304.5411437988281</v>
      </c>
      <c r="BK17">
        <f t="shared" si="62"/>
        <v>303.7138675689697</v>
      </c>
      <c r="BL17">
        <f t="shared" si="63"/>
        <v>272.16331422917574</v>
      </c>
      <c r="BM17">
        <f t="shared" si="64"/>
        <v>0.2480010943893603</v>
      </c>
      <c r="BN17">
        <f t="shared" si="65"/>
        <v>4.6129739461801984</v>
      </c>
      <c r="BO17">
        <f t="shared" si="66"/>
        <v>46.599301946843127</v>
      </c>
      <c r="BP17">
        <f t="shared" si="67"/>
        <v>15.390887869084338</v>
      </c>
      <c r="BQ17">
        <f t="shared" si="68"/>
        <v>30.977505683898926</v>
      </c>
      <c r="BR17">
        <f t="shared" si="69"/>
        <v>4.5055953774080706</v>
      </c>
      <c r="BS17">
        <f t="shared" si="70"/>
        <v>0.28307001889848737</v>
      </c>
      <c r="BT17">
        <f t="shared" si="71"/>
        <v>3.0893939399892116</v>
      </c>
      <c r="BU17">
        <f t="shared" si="72"/>
        <v>1.416201437418859</v>
      </c>
      <c r="BV17">
        <f t="shared" si="73"/>
        <v>0.17769712002360349</v>
      </c>
      <c r="BW17">
        <f t="shared" si="74"/>
        <v>19.721795007086882</v>
      </c>
      <c r="BX17">
        <f t="shared" si="75"/>
        <v>0.99698913386934285</v>
      </c>
      <c r="BY17">
        <f t="shared" si="76"/>
        <v>66.682063990380286</v>
      </c>
      <c r="BZ17">
        <f t="shared" si="77"/>
        <v>199.94301959123604</v>
      </c>
      <c r="CA17">
        <f t="shared" si="78"/>
        <v>-2.6598755784194468E-3</v>
      </c>
      <c r="CB17">
        <f t="shared" si="79"/>
        <v>0</v>
      </c>
      <c r="CC17">
        <f t="shared" si="80"/>
        <v>1488.5322000405031</v>
      </c>
      <c r="CD17">
        <f t="shared" si="81"/>
        <v>0</v>
      </c>
      <c r="CE17" t="e">
        <f t="shared" si="82"/>
        <v>#DIV/0!</v>
      </c>
      <c r="CF17" t="e">
        <f t="shared" si="83"/>
        <v>#DIV/0!</v>
      </c>
    </row>
    <row r="18" spans="1:84" x14ac:dyDescent="0.35">
      <c r="A18" t="s">
        <v>178</v>
      </c>
      <c r="B18" s="1">
        <v>16</v>
      </c>
      <c r="C18" s="1" t="s">
        <v>100</v>
      </c>
      <c r="D18" s="1">
        <v>4986.500011199154</v>
      </c>
      <c r="E18" s="1">
        <v>0</v>
      </c>
      <c r="F18">
        <f t="shared" si="42"/>
        <v>-4.2029378736026493</v>
      </c>
      <c r="G18">
        <f t="shared" si="43"/>
        <v>0.29843463845861773</v>
      </c>
      <c r="H18">
        <f t="shared" si="44"/>
        <v>74.171490822239832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t="e">
        <f t="shared" si="45"/>
        <v>#DIV/0!</v>
      </c>
      <c r="Q18" t="e">
        <f t="shared" si="46"/>
        <v>#DIV/0!</v>
      </c>
      <c r="R18" t="e">
        <f t="shared" si="47"/>
        <v>#DIV/0!</v>
      </c>
      <c r="S18" s="1">
        <v>-1</v>
      </c>
      <c r="T18" s="1">
        <v>0.87</v>
      </c>
      <c r="U18" s="1">
        <v>0.92</v>
      </c>
      <c r="V18" s="1">
        <v>10.163480758666992</v>
      </c>
      <c r="W18">
        <f t="shared" si="48"/>
        <v>0.87508174037933339</v>
      </c>
      <c r="X18">
        <f t="shared" si="49"/>
        <v>-2.1524582159934014E-3</v>
      </c>
      <c r="Y18" t="e">
        <f t="shared" si="50"/>
        <v>#DIV/0!</v>
      </c>
      <c r="Z18" t="e">
        <f t="shared" si="51"/>
        <v>#DIV/0!</v>
      </c>
      <c r="AA18" t="e">
        <f t="shared" si="52"/>
        <v>#DIV/0!</v>
      </c>
      <c r="AB18" s="1">
        <v>0</v>
      </c>
      <c r="AC18" s="1">
        <v>0.5</v>
      </c>
      <c r="AD18" t="e">
        <f t="shared" si="53"/>
        <v>#DIV/0!</v>
      </c>
      <c r="AE18">
        <f t="shared" si="54"/>
        <v>4.6580713578096367</v>
      </c>
      <c r="AF18">
        <f t="shared" si="55"/>
        <v>1.532525972377714</v>
      </c>
      <c r="AG18">
        <f t="shared" si="56"/>
        <v>31.451181411743164</v>
      </c>
      <c r="AH18" s="1">
        <v>2</v>
      </c>
      <c r="AI18">
        <f t="shared" si="57"/>
        <v>4.644859790802002</v>
      </c>
      <c r="AJ18" s="1">
        <v>1</v>
      </c>
      <c r="AK18">
        <f t="shared" si="58"/>
        <v>9.2897195816040039</v>
      </c>
      <c r="AL18" s="1">
        <v>30.603233337402344</v>
      </c>
      <c r="AM18" s="1">
        <v>31.451181411743164</v>
      </c>
      <c r="AN18" s="1">
        <v>30.038202285766602</v>
      </c>
      <c r="AO18" s="1">
        <v>50.011825561523438</v>
      </c>
      <c r="AP18" s="1">
        <v>52.645500183105469</v>
      </c>
      <c r="AQ18" s="1">
        <v>28.274444580078125</v>
      </c>
      <c r="AR18" s="1">
        <v>31.277225494384766</v>
      </c>
      <c r="AS18" s="1">
        <v>63.465103149414063</v>
      </c>
      <c r="AT18" s="1">
        <v>70.203704833984375</v>
      </c>
      <c r="AU18" s="1">
        <v>300.54672241210938</v>
      </c>
      <c r="AV18" s="1">
        <v>1700.455078125</v>
      </c>
      <c r="AW18" s="1">
        <v>0.16414904594421387</v>
      </c>
      <c r="AX18" s="1">
        <v>98.992706298828125</v>
      </c>
      <c r="AY18" s="1">
        <v>3.2001092433929443</v>
      </c>
      <c r="AZ18" s="1">
        <v>-0.29699069261550903</v>
      </c>
      <c r="BA18" s="1">
        <v>1</v>
      </c>
      <c r="BB18" s="1">
        <v>-1.355140209197998</v>
      </c>
      <c r="BC18" s="1">
        <v>7.355140209197998</v>
      </c>
      <c r="BD18" s="1">
        <v>1</v>
      </c>
      <c r="BE18" s="1">
        <v>0</v>
      </c>
      <c r="BF18" s="1">
        <v>0.15999999642372131</v>
      </c>
      <c r="BG18" s="1">
        <v>111115</v>
      </c>
      <c r="BH18">
        <f t="shared" si="59"/>
        <v>1.5027336120605468</v>
      </c>
      <c r="BI18">
        <f t="shared" si="60"/>
        <v>4.6580713578096367E-3</v>
      </c>
      <c r="BJ18">
        <f t="shared" si="61"/>
        <v>304.60118141174314</v>
      </c>
      <c r="BK18">
        <f t="shared" si="62"/>
        <v>303.75323333740232</v>
      </c>
      <c r="BL18">
        <f t="shared" si="63"/>
        <v>272.07280641869875</v>
      </c>
      <c r="BM18">
        <f t="shared" si="64"/>
        <v>0.22464240686685685</v>
      </c>
      <c r="BN18">
        <f t="shared" si="65"/>
        <v>4.6287431695855643</v>
      </c>
      <c r="BO18">
        <f t="shared" si="66"/>
        <v>46.75842637954387</v>
      </c>
      <c r="BP18">
        <f t="shared" si="67"/>
        <v>15.481200885159105</v>
      </c>
      <c r="BQ18">
        <f t="shared" si="68"/>
        <v>31.027207374572754</v>
      </c>
      <c r="BR18">
        <f t="shared" si="69"/>
        <v>4.5183815329568429</v>
      </c>
      <c r="BS18">
        <f t="shared" si="70"/>
        <v>0.28914575642900181</v>
      </c>
      <c r="BT18">
        <f t="shared" si="71"/>
        <v>3.0962171972078503</v>
      </c>
      <c r="BU18">
        <f t="shared" si="72"/>
        <v>1.4221643357489926</v>
      </c>
      <c r="BV18">
        <f t="shared" si="73"/>
        <v>0.18152830419594501</v>
      </c>
      <c r="BW18">
        <f t="shared" si="74"/>
        <v>7.342436606712214</v>
      </c>
      <c r="BX18">
        <f t="shared" si="75"/>
        <v>1.4088856704612012</v>
      </c>
      <c r="BY18">
        <f t="shared" si="76"/>
        <v>66.619178429072008</v>
      </c>
      <c r="BZ18">
        <f t="shared" si="77"/>
        <v>53.25627923617823</v>
      </c>
      <c r="CA18">
        <f t="shared" si="78"/>
        <v>-5.2575259132566547E-2</v>
      </c>
      <c r="CB18">
        <f t="shared" si="79"/>
        <v>0</v>
      </c>
      <c r="CC18">
        <f t="shared" si="80"/>
        <v>1488.0371892025003</v>
      </c>
      <c r="CD18">
        <f t="shared" si="81"/>
        <v>0</v>
      </c>
      <c r="CE18" t="e">
        <f t="shared" si="82"/>
        <v>#DIV/0!</v>
      </c>
      <c r="CF18" t="e">
        <f t="shared" si="83"/>
        <v>#DIV/0!</v>
      </c>
    </row>
    <row r="19" spans="1:84" x14ac:dyDescent="0.35">
      <c r="A19" t="s">
        <v>178</v>
      </c>
      <c r="B19" s="1">
        <v>17</v>
      </c>
      <c r="C19" s="1" t="s">
        <v>101</v>
      </c>
      <c r="D19" s="1">
        <v>5115.500011199154</v>
      </c>
      <c r="E19" s="1">
        <v>0</v>
      </c>
      <c r="F19">
        <f t="shared" si="42"/>
        <v>-0.43104652326735504</v>
      </c>
      <c r="G19">
        <f t="shared" si="43"/>
        <v>0.31474186570227214</v>
      </c>
      <c r="H19">
        <f t="shared" si="44"/>
        <v>99.428143929240505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t="e">
        <f t="shared" si="45"/>
        <v>#DIV/0!</v>
      </c>
      <c r="Q19" t="e">
        <f t="shared" si="46"/>
        <v>#DIV/0!</v>
      </c>
      <c r="R19" t="e">
        <f t="shared" si="47"/>
        <v>#DIV/0!</v>
      </c>
      <c r="S19" s="1">
        <v>-1</v>
      </c>
      <c r="T19" s="1">
        <v>0.87</v>
      </c>
      <c r="U19" s="1">
        <v>0.92</v>
      </c>
      <c r="V19" s="1">
        <v>10.163480758666992</v>
      </c>
      <c r="W19">
        <f t="shared" si="48"/>
        <v>0.87508174037933339</v>
      </c>
      <c r="X19">
        <f t="shared" si="49"/>
        <v>3.8240919075403703E-4</v>
      </c>
      <c r="Y19" t="e">
        <f t="shared" si="50"/>
        <v>#DIV/0!</v>
      </c>
      <c r="Z19" t="e">
        <f t="shared" si="51"/>
        <v>#DIV/0!</v>
      </c>
      <c r="AA19" t="e">
        <f t="shared" si="52"/>
        <v>#DIV/0!</v>
      </c>
      <c r="AB19" s="1">
        <v>0</v>
      </c>
      <c r="AC19" s="1">
        <v>0.5</v>
      </c>
      <c r="AD19" t="e">
        <f t="shared" si="53"/>
        <v>#DIV/0!</v>
      </c>
      <c r="AE19">
        <f t="shared" si="54"/>
        <v>4.8953435248158055</v>
      </c>
      <c r="AF19">
        <f t="shared" si="55"/>
        <v>1.5295682290737562</v>
      </c>
      <c r="AG19">
        <f t="shared" si="56"/>
        <v>31.490432739257813</v>
      </c>
      <c r="AH19" s="1">
        <v>2</v>
      </c>
      <c r="AI19">
        <f t="shared" si="57"/>
        <v>4.644859790802002</v>
      </c>
      <c r="AJ19" s="1">
        <v>1</v>
      </c>
      <c r="AK19">
        <f t="shared" si="58"/>
        <v>9.2897195816040039</v>
      </c>
      <c r="AL19" s="1">
        <v>30.650783538818359</v>
      </c>
      <c r="AM19" s="1">
        <v>31.490432739257813</v>
      </c>
      <c r="AN19" s="1">
        <v>30.035295486450195</v>
      </c>
      <c r="AO19" s="1">
        <v>99.761245727539063</v>
      </c>
      <c r="AP19" s="1">
        <v>99.723228454589844</v>
      </c>
      <c r="AQ19" s="1">
        <v>28.256015777587891</v>
      </c>
      <c r="AR19" s="1">
        <v>31.411144256591797</v>
      </c>
      <c r="AS19" s="1">
        <v>63.251564025878906</v>
      </c>
      <c r="AT19" s="1">
        <v>70.313995361328125</v>
      </c>
      <c r="AU19" s="1">
        <v>300.56304931640625</v>
      </c>
      <c r="AV19" s="1">
        <v>1700.19921875</v>
      </c>
      <c r="AW19" s="1">
        <v>0.19760927557945251</v>
      </c>
      <c r="AX19" s="1">
        <v>98.993843078613281</v>
      </c>
      <c r="AY19" s="1">
        <v>3.6286320686340332</v>
      </c>
      <c r="AZ19" s="1">
        <v>-0.29952031373977661</v>
      </c>
      <c r="BA19" s="1">
        <v>1</v>
      </c>
      <c r="BB19" s="1">
        <v>-1.355140209197998</v>
      </c>
      <c r="BC19" s="1">
        <v>7.355140209197998</v>
      </c>
      <c r="BD19" s="1">
        <v>1</v>
      </c>
      <c r="BE19" s="1">
        <v>0</v>
      </c>
      <c r="BF19" s="1">
        <v>0.15999999642372131</v>
      </c>
      <c r="BG19" s="1">
        <v>111115</v>
      </c>
      <c r="BH19">
        <f t="shared" si="59"/>
        <v>1.502815246582031</v>
      </c>
      <c r="BI19">
        <f t="shared" si="60"/>
        <v>4.8953435248158053E-3</v>
      </c>
      <c r="BJ19">
        <f t="shared" si="61"/>
        <v>304.64043273925779</v>
      </c>
      <c r="BK19">
        <f t="shared" si="62"/>
        <v>303.80078353881834</v>
      </c>
      <c r="BL19">
        <f t="shared" si="63"/>
        <v>272.03186891961377</v>
      </c>
      <c r="BM19">
        <f t="shared" si="64"/>
        <v>0.18315890543997809</v>
      </c>
      <c r="BN19">
        <f t="shared" si="65"/>
        <v>4.6390781145304896</v>
      </c>
      <c r="BO19">
        <f t="shared" si="66"/>
        <v>46.862289312745354</v>
      </c>
      <c r="BP19">
        <f t="shared" si="67"/>
        <v>15.451145056153557</v>
      </c>
      <c r="BQ19">
        <f t="shared" si="68"/>
        <v>31.070608139038086</v>
      </c>
      <c r="BR19">
        <f t="shared" si="69"/>
        <v>4.5295725620740823</v>
      </c>
      <c r="BS19">
        <f t="shared" si="70"/>
        <v>0.30442765469010435</v>
      </c>
      <c r="BT19">
        <f t="shared" si="71"/>
        <v>3.1095098854567333</v>
      </c>
      <c r="BU19">
        <f t="shared" si="72"/>
        <v>1.420062676617349</v>
      </c>
      <c r="BV19">
        <f t="shared" si="73"/>
        <v>0.19116782655595754</v>
      </c>
      <c r="BW19">
        <f t="shared" si="74"/>
        <v>9.8427740777290111</v>
      </c>
      <c r="BX19">
        <f t="shared" si="75"/>
        <v>0.9970409649795513</v>
      </c>
      <c r="BY19">
        <f t="shared" si="76"/>
        <v>66.810160095868468</v>
      </c>
      <c r="BZ19">
        <f t="shared" si="77"/>
        <v>99.785868968256509</v>
      </c>
      <c r="CA19">
        <f t="shared" si="78"/>
        <v>-2.8860085627375439E-3</v>
      </c>
      <c r="CB19">
        <f t="shared" si="79"/>
        <v>0</v>
      </c>
      <c r="CC19">
        <f t="shared" si="80"/>
        <v>1487.8132913353329</v>
      </c>
      <c r="CD19">
        <f t="shared" si="81"/>
        <v>0</v>
      </c>
      <c r="CE19" t="e">
        <f t="shared" si="82"/>
        <v>#DIV/0!</v>
      </c>
      <c r="CF19" t="e">
        <f t="shared" si="83"/>
        <v>#DIV/0!</v>
      </c>
    </row>
    <row r="20" spans="1:84" x14ac:dyDescent="0.35">
      <c r="A20" t="s">
        <v>178</v>
      </c>
      <c r="B20" s="1">
        <v>18</v>
      </c>
      <c r="C20" s="1" t="s">
        <v>102</v>
      </c>
      <c r="D20" s="1">
        <v>5268.500011199154</v>
      </c>
      <c r="E20" s="1">
        <v>0</v>
      </c>
      <c r="F20">
        <f t="shared" si="42"/>
        <v>4.8075704262811518</v>
      </c>
      <c r="G20">
        <f t="shared" si="43"/>
        <v>0.3355161800043116</v>
      </c>
      <c r="H20">
        <f t="shared" si="44"/>
        <v>265.29485320925721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t="e">
        <f t="shared" si="45"/>
        <v>#DIV/0!</v>
      </c>
      <c r="Q20" t="e">
        <f t="shared" si="46"/>
        <v>#DIV/0!</v>
      </c>
      <c r="R20" t="e">
        <f t="shared" si="47"/>
        <v>#DIV/0!</v>
      </c>
      <c r="S20" s="1">
        <v>-1</v>
      </c>
      <c r="T20" s="1">
        <v>0.87</v>
      </c>
      <c r="U20" s="1">
        <v>0.92</v>
      </c>
      <c r="V20" s="1">
        <v>10.163480758666992</v>
      </c>
      <c r="W20">
        <f t="shared" si="48"/>
        <v>0.87508174037933339</v>
      </c>
      <c r="X20">
        <f t="shared" si="49"/>
        <v>3.9025997587956458E-3</v>
      </c>
      <c r="Y20" t="e">
        <f t="shared" si="50"/>
        <v>#DIV/0!</v>
      </c>
      <c r="Z20" t="e">
        <f t="shared" si="51"/>
        <v>#DIV/0!</v>
      </c>
      <c r="AA20" t="e">
        <f t="shared" si="52"/>
        <v>#DIV/0!</v>
      </c>
      <c r="AB20" s="1">
        <v>0</v>
      </c>
      <c r="AC20" s="1">
        <v>0.5</v>
      </c>
      <c r="AD20" t="e">
        <f t="shared" si="53"/>
        <v>#DIV/0!</v>
      </c>
      <c r="AE20">
        <f t="shared" si="54"/>
        <v>5.1018670291437518</v>
      </c>
      <c r="AF20">
        <f t="shared" si="55"/>
        <v>1.4987198908373713</v>
      </c>
      <c r="AG20">
        <f t="shared" si="56"/>
        <v>31.402463912963867</v>
      </c>
      <c r="AH20" s="1">
        <v>2</v>
      </c>
      <c r="AI20">
        <f t="shared" si="57"/>
        <v>4.644859790802002</v>
      </c>
      <c r="AJ20" s="1">
        <v>1</v>
      </c>
      <c r="AK20">
        <f t="shared" si="58"/>
        <v>9.2897195816040039</v>
      </c>
      <c r="AL20" s="1">
        <v>30.654317855834961</v>
      </c>
      <c r="AM20" s="1">
        <v>31.402463912963867</v>
      </c>
      <c r="AN20" s="1">
        <v>30.038076400756836</v>
      </c>
      <c r="AO20" s="1">
        <v>300.17276000976563</v>
      </c>
      <c r="AP20" s="1">
        <v>295.9688720703125</v>
      </c>
      <c r="AQ20" s="1">
        <v>28.201667785644531</v>
      </c>
      <c r="AR20" s="1">
        <v>31.489690780639648</v>
      </c>
      <c r="AS20" s="1">
        <v>63.116188049316406</v>
      </c>
      <c r="AT20" s="1">
        <v>70.473991394042969</v>
      </c>
      <c r="AU20" s="1">
        <v>300.55816650390625</v>
      </c>
      <c r="AV20" s="1">
        <v>1700.5595703125</v>
      </c>
      <c r="AW20" s="1">
        <v>0.22724410891532898</v>
      </c>
      <c r="AX20" s="1">
        <v>98.99188232421875</v>
      </c>
      <c r="AY20" s="1">
        <v>4.7038683891296387</v>
      </c>
      <c r="AZ20" s="1">
        <v>-0.29595339298248291</v>
      </c>
      <c r="BA20" s="1">
        <v>1</v>
      </c>
      <c r="BB20" s="1">
        <v>-1.355140209197998</v>
      </c>
      <c r="BC20" s="1">
        <v>7.355140209197998</v>
      </c>
      <c r="BD20" s="1">
        <v>1</v>
      </c>
      <c r="BE20" s="1">
        <v>0</v>
      </c>
      <c r="BF20" s="1">
        <v>0.15999999642372131</v>
      </c>
      <c r="BG20" s="1">
        <v>111115</v>
      </c>
      <c r="BH20">
        <f t="shared" si="59"/>
        <v>1.5027908325195312</v>
      </c>
      <c r="BI20">
        <f t="shared" si="60"/>
        <v>5.101867029143752E-3</v>
      </c>
      <c r="BJ20">
        <f t="shared" si="61"/>
        <v>304.55246391296384</v>
      </c>
      <c r="BK20">
        <f t="shared" si="62"/>
        <v>303.80431785583494</v>
      </c>
      <c r="BL20">
        <f t="shared" si="63"/>
        <v>272.08952516832505</v>
      </c>
      <c r="BM20">
        <f t="shared" si="64"/>
        <v>0.15153858184093313</v>
      </c>
      <c r="BN20">
        <f t="shared" si="65"/>
        <v>4.6159436550204873</v>
      </c>
      <c r="BO20">
        <f t="shared" si="66"/>
        <v>46.629516952736829</v>
      </c>
      <c r="BP20">
        <f t="shared" si="67"/>
        <v>15.13982617209718</v>
      </c>
      <c r="BQ20">
        <f t="shared" si="68"/>
        <v>31.028390884399414</v>
      </c>
      <c r="BR20">
        <f t="shared" si="69"/>
        <v>4.5186863851304322</v>
      </c>
      <c r="BS20">
        <f t="shared" si="70"/>
        <v>0.32382076704687612</v>
      </c>
      <c r="BT20">
        <f t="shared" si="71"/>
        <v>3.117223764183116</v>
      </c>
      <c r="BU20">
        <f t="shared" si="72"/>
        <v>1.4014626209473162</v>
      </c>
      <c r="BV20">
        <f t="shared" si="73"/>
        <v>0.20340721904986148</v>
      </c>
      <c r="BW20">
        <f t="shared" si="74"/>
        <v>26.262036890111677</v>
      </c>
      <c r="BX20">
        <f t="shared" si="75"/>
        <v>0.8963606589892732</v>
      </c>
      <c r="BY20">
        <f t="shared" si="76"/>
        <v>67.389703291709239</v>
      </c>
      <c r="BZ20">
        <f t="shared" si="77"/>
        <v>295.2702266463611</v>
      </c>
      <c r="CA20">
        <f t="shared" si="78"/>
        <v>1.0972347204146249E-2</v>
      </c>
      <c r="CB20">
        <f t="shared" si="79"/>
        <v>0</v>
      </c>
      <c r="CC20">
        <f t="shared" si="80"/>
        <v>1488.1286284077939</v>
      </c>
      <c r="CD20">
        <f t="shared" si="81"/>
        <v>0</v>
      </c>
      <c r="CE20" t="e">
        <f t="shared" si="82"/>
        <v>#DIV/0!</v>
      </c>
      <c r="CF20" t="e">
        <f t="shared" si="83"/>
        <v>#DIV/0!</v>
      </c>
    </row>
    <row r="21" spans="1:84" x14ac:dyDescent="0.35">
      <c r="A21" t="s">
        <v>178</v>
      </c>
      <c r="B21" s="1">
        <v>19</v>
      </c>
      <c r="C21" s="1" t="s">
        <v>103</v>
      </c>
      <c r="D21" s="1">
        <v>5415.500011199154</v>
      </c>
      <c r="E21" s="1">
        <v>0</v>
      </c>
      <c r="F21">
        <f t="shared" si="42"/>
        <v>6.8418090578692405</v>
      </c>
      <c r="G21">
        <f t="shared" si="43"/>
        <v>0.35379454650157588</v>
      </c>
      <c r="H21">
        <f t="shared" si="44"/>
        <v>450.15398563597341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t="e">
        <f t="shared" si="45"/>
        <v>#DIV/0!</v>
      </c>
      <c r="Q21" t="e">
        <f t="shared" si="46"/>
        <v>#DIV/0!</v>
      </c>
      <c r="R21" t="e">
        <f t="shared" si="47"/>
        <v>#DIV/0!</v>
      </c>
      <c r="S21" s="1">
        <v>-1</v>
      </c>
      <c r="T21" s="1">
        <v>0.87</v>
      </c>
      <c r="U21" s="1">
        <v>0.92</v>
      </c>
      <c r="V21" s="1">
        <v>10.163480758666992</v>
      </c>
      <c r="W21">
        <f t="shared" si="48"/>
        <v>0.87508174037933339</v>
      </c>
      <c r="X21">
        <f t="shared" si="49"/>
        <v>5.2722198039817057E-3</v>
      </c>
      <c r="Y21" t="e">
        <f t="shared" si="50"/>
        <v>#DIV/0!</v>
      </c>
      <c r="Z21" t="e">
        <f t="shared" si="51"/>
        <v>#DIV/0!</v>
      </c>
      <c r="AA21" t="e">
        <f t="shared" si="52"/>
        <v>#DIV/0!</v>
      </c>
      <c r="AB21" s="1">
        <v>0</v>
      </c>
      <c r="AC21" s="1">
        <v>0.5</v>
      </c>
      <c r="AD21" t="e">
        <f t="shared" si="53"/>
        <v>#DIV/0!</v>
      </c>
      <c r="AE21">
        <f t="shared" si="54"/>
        <v>5.325496456664438</v>
      </c>
      <c r="AF21">
        <f t="shared" si="55"/>
        <v>1.486293167059884</v>
      </c>
      <c r="AG21">
        <f t="shared" si="56"/>
        <v>31.398733139038086</v>
      </c>
      <c r="AH21" s="1">
        <v>2</v>
      </c>
      <c r="AI21">
        <f t="shared" si="57"/>
        <v>4.644859790802002</v>
      </c>
      <c r="AJ21" s="1">
        <v>1</v>
      </c>
      <c r="AK21">
        <f t="shared" si="58"/>
        <v>9.2897195816040039</v>
      </c>
      <c r="AL21" s="1">
        <v>30.693807601928711</v>
      </c>
      <c r="AM21" s="1">
        <v>31.398733139038086</v>
      </c>
      <c r="AN21" s="1">
        <v>30.039667129516602</v>
      </c>
      <c r="AO21" s="1">
        <v>500.1455078125</v>
      </c>
      <c r="AP21" s="1">
        <v>493.84268188476563</v>
      </c>
      <c r="AQ21" s="1">
        <v>28.174230575561523</v>
      </c>
      <c r="AR21" s="1">
        <v>31.605987548828125</v>
      </c>
      <c r="AS21" s="1">
        <v>62.911941528320313</v>
      </c>
      <c r="AT21" s="1">
        <v>70.572990417480469</v>
      </c>
      <c r="AU21" s="1">
        <v>300.55618286132813</v>
      </c>
      <c r="AV21" s="1">
        <v>1699.707275390625</v>
      </c>
      <c r="AW21" s="1">
        <v>0.17131061851978302</v>
      </c>
      <c r="AX21" s="1">
        <v>98.989837646484375</v>
      </c>
      <c r="AY21" s="1">
        <v>5.1202397346496582</v>
      </c>
      <c r="AZ21" s="1">
        <v>-0.29207012057304382</v>
      </c>
      <c r="BA21" s="1">
        <v>1</v>
      </c>
      <c r="BB21" s="1">
        <v>-1.355140209197998</v>
      </c>
      <c r="BC21" s="1">
        <v>7.355140209197998</v>
      </c>
      <c r="BD21" s="1">
        <v>1</v>
      </c>
      <c r="BE21" s="1">
        <v>0</v>
      </c>
      <c r="BF21" s="1">
        <v>0.15999999642372131</v>
      </c>
      <c r="BG21" s="1">
        <v>111115</v>
      </c>
      <c r="BH21">
        <f t="shared" si="59"/>
        <v>1.5027809143066406</v>
      </c>
      <c r="BI21">
        <f t="shared" si="60"/>
        <v>5.3254964566644379E-3</v>
      </c>
      <c r="BJ21">
        <f t="shared" si="61"/>
        <v>304.54873313903806</v>
      </c>
      <c r="BK21">
        <f t="shared" si="62"/>
        <v>303.84380760192869</v>
      </c>
      <c r="BL21">
        <f t="shared" si="63"/>
        <v>271.9531579838731</v>
      </c>
      <c r="BM21">
        <f t="shared" si="64"/>
        <v>0.11377446966057528</v>
      </c>
      <c r="BN21">
        <f t="shared" si="65"/>
        <v>4.6149647431751868</v>
      </c>
      <c r="BO21">
        <f t="shared" si="66"/>
        <v>46.620591091949194</v>
      </c>
      <c r="BP21">
        <f t="shared" si="67"/>
        <v>15.014603543121069</v>
      </c>
      <c r="BQ21">
        <f t="shared" si="68"/>
        <v>31.046270370483398</v>
      </c>
      <c r="BR21">
        <f t="shared" si="69"/>
        <v>4.5232940194084206</v>
      </c>
      <c r="BS21">
        <f t="shared" si="70"/>
        <v>0.34081477797824766</v>
      </c>
      <c r="BT21">
        <f t="shared" si="71"/>
        <v>3.1286715761153028</v>
      </c>
      <c r="BU21">
        <f t="shared" si="72"/>
        <v>1.3946224432931178</v>
      </c>
      <c r="BV21">
        <f t="shared" si="73"/>
        <v>0.21413856020297781</v>
      </c>
      <c r="BW21">
        <f t="shared" si="74"/>
        <v>44.560669954022863</v>
      </c>
      <c r="BX21">
        <f t="shared" si="75"/>
        <v>0.91153317068088779</v>
      </c>
      <c r="BY21">
        <f t="shared" si="76"/>
        <v>67.71274005348458</v>
      </c>
      <c r="BZ21">
        <f t="shared" si="77"/>
        <v>492.84841697213966</v>
      </c>
      <c r="CA21">
        <f t="shared" si="78"/>
        <v>9.4000025621927656E-3</v>
      </c>
      <c r="CB21">
        <f t="shared" si="79"/>
        <v>0</v>
      </c>
      <c r="CC21">
        <f t="shared" si="80"/>
        <v>1487.382800684243</v>
      </c>
      <c r="CD21">
        <f t="shared" si="81"/>
        <v>0</v>
      </c>
      <c r="CE21" t="e">
        <f t="shared" si="82"/>
        <v>#DIV/0!</v>
      </c>
      <c r="CF21" t="e">
        <f t="shared" si="83"/>
        <v>#DIV/0!</v>
      </c>
    </row>
    <row r="22" spans="1:84" x14ac:dyDescent="0.35">
      <c r="A22" t="s">
        <v>178</v>
      </c>
      <c r="B22" s="1">
        <v>20</v>
      </c>
      <c r="C22" s="1" t="s">
        <v>104</v>
      </c>
      <c r="D22" s="1">
        <v>5565.500011199154</v>
      </c>
      <c r="E22" s="1">
        <v>0</v>
      </c>
      <c r="F22">
        <f t="shared" si="42"/>
        <v>9.9329210451948775</v>
      </c>
      <c r="G22">
        <f t="shared" si="43"/>
        <v>0.36037085078116365</v>
      </c>
      <c r="H22">
        <f t="shared" si="44"/>
        <v>725.75047727122819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t="e">
        <f t="shared" si="45"/>
        <v>#DIV/0!</v>
      </c>
      <c r="Q22" t="e">
        <f t="shared" si="46"/>
        <v>#DIV/0!</v>
      </c>
      <c r="R22" t="e">
        <f t="shared" si="47"/>
        <v>#DIV/0!</v>
      </c>
      <c r="S22" s="1">
        <v>-1</v>
      </c>
      <c r="T22" s="1">
        <v>0.87</v>
      </c>
      <c r="U22" s="1">
        <v>0.92</v>
      </c>
      <c r="V22" s="1">
        <v>10.163480758666992</v>
      </c>
      <c r="W22">
        <f t="shared" si="48"/>
        <v>0.87508174037933339</v>
      </c>
      <c r="X22">
        <f t="shared" si="49"/>
        <v>7.3552136159954562E-3</v>
      </c>
      <c r="Y22" t="e">
        <f t="shared" si="50"/>
        <v>#DIV/0!</v>
      </c>
      <c r="Z22" t="e">
        <f t="shared" si="51"/>
        <v>#DIV/0!</v>
      </c>
      <c r="AA22" t="e">
        <f t="shared" si="52"/>
        <v>#DIV/0!</v>
      </c>
      <c r="AB22" s="1">
        <v>0</v>
      </c>
      <c r="AC22" s="1">
        <v>0.5</v>
      </c>
      <c r="AD22" t="e">
        <f t="shared" si="53"/>
        <v>#DIV/0!</v>
      </c>
      <c r="AE22">
        <f t="shared" si="54"/>
        <v>5.5345319032078706</v>
      </c>
      <c r="AF22">
        <f t="shared" si="55"/>
        <v>1.5169799440572103</v>
      </c>
      <c r="AG22">
        <f t="shared" si="56"/>
        <v>31.563749313354492</v>
      </c>
      <c r="AH22" s="1">
        <v>2</v>
      </c>
      <c r="AI22">
        <f t="shared" si="57"/>
        <v>4.644859790802002</v>
      </c>
      <c r="AJ22" s="1">
        <v>1</v>
      </c>
      <c r="AK22">
        <f t="shared" si="58"/>
        <v>9.2897195816040039</v>
      </c>
      <c r="AL22" s="1">
        <v>30.793136596679688</v>
      </c>
      <c r="AM22" s="1">
        <v>31.563749313354492</v>
      </c>
      <c r="AN22" s="1">
        <v>30.036396026611328</v>
      </c>
      <c r="AO22" s="1">
        <v>800.086181640625</v>
      </c>
      <c r="AP22" s="1">
        <v>790.56494140625</v>
      </c>
      <c r="AQ22" s="1">
        <v>28.170177459716797</v>
      </c>
      <c r="AR22" s="1">
        <v>31.736160278320313</v>
      </c>
      <c r="AS22" s="1">
        <v>62.544326782226563</v>
      </c>
      <c r="AT22" s="1">
        <v>70.460693359375</v>
      </c>
      <c r="AU22" s="1">
        <v>300.55596923828125</v>
      </c>
      <c r="AV22" s="1">
        <v>1698.6046142578125</v>
      </c>
      <c r="AW22" s="1">
        <v>0.16554486751556396</v>
      </c>
      <c r="AX22" s="1">
        <v>98.986656188964844</v>
      </c>
      <c r="AY22" s="1">
        <v>5.4960117340087891</v>
      </c>
      <c r="AZ22" s="1">
        <v>-0.28769379854202271</v>
      </c>
      <c r="BA22" s="1">
        <v>1</v>
      </c>
      <c r="BB22" s="1">
        <v>-1.355140209197998</v>
      </c>
      <c r="BC22" s="1">
        <v>7.355140209197998</v>
      </c>
      <c r="BD22" s="1">
        <v>1</v>
      </c>
      <c r="BE22" s="1">
        <v>0</v>
      </c>
      <c r="BF22" s="1">
        <v>0.15999999642372131</v>
      </c>
      <c r="BG22" s="1">
        <v>111115</v>
      </c>
      <c r="BH22">
        <f t="shared" si="59"/>
        <v>1.5027798461914061</v>
      </c>
      <c r="BI22">
        <f t="shared" si="60"/>
        <v>5.534531903207871E-3</v>
      </c>
      <c r="BJ22">
        <f t="shared" si="61"/>
        <v>304.71374931335447</v>
      </c>
      <c r="BK22">
        <f t="shared" si="62"/>
        <v>303.94313659667966</v>
      </c>
      <c r="BL22">
        <f t="shared" si="63"/>
        <v>271.77673220656652</v>
      </c>
      <c r="BM22">
        <f t="shared" si="64"/>
        <v>7.3102565445680681E-2</v>
      </c>
      <c r="BN22">
        <f t="shared" si="65"/>
        <v>4.6584363302851859</v>
      </c>
      <c r="BO22">
        <f t="shared" si="66"/>
        <v>47.06125562411426</v>
      </c>
      <c r="BP22">
        <f t="shared" si="67"/>
        <v>15.325095345793947</v>
      </c>
      <c r="BQ22">
        <f t="shared" si="68"/>
        <v>31.17844295501709</v>
      </c>
      <c r="BR22">
        <f t="shared" si="69"/>
        <v>4.5574826930973034</v>
      </c>
      <c r="BS22">
        <f t="shared" si="70"/>
        <v>0.34691324113463512</v>
      </c>
      <c r="BT22">
        <f t="shared" si="71"/>
        <v>3.1414563862279756</v>
      </c>
      <c r="BU22">
        <f t="shared" si="72"/>
        <v>1.4160263068693277</v>
      </c>
      <c r="BV22">
        <f t="shared" si="73"/>
        <v>0.2179909880263699</v>
      </c>
      <c r="BW22">
        <f t="shared" si="74"/>
        <v>71.839612972624209</v>
      </c>
      <c r="BX22">
        <f t="shared" si="75"/>
        <v>0.91801500327129304</v>
      </c>
      <c r="BY22">
        <f t="shared" si="76"/>
        <v>67.366193813193007</v>
      </c>
      <c r="BZ22">
        <f t="shared" si="77"/>
        <v>789.12147012671142</v>
      </c>
      <c r="CA22">
        <f t="shared" si="78"/>
        <v>8.4795954690511169E-3</v>
      </c>
      <c r="CB22">
        <f t="shared" si="79"/>
        <v>0</v>
      </c>
      <c r="CC22">
        <f t="shared" si="80"/>
        <v>1486.4178820610928</v>
      </c>
      <c r="CD22">
        <f t="shared" si="81"/>
        <v>0</v>
      </c>
      <c r="CE22" t="e">
        <f t="shared" si="82"/>
        <v>#DIV/0!</v>
      </c>
      <c r="CF22" t="e">
        <f t="shared" si="83"/>
        <v>#DIV/0!</v>
      </c>
    </row>
    <row r="23" spans="1:84" x14ac:dyDescent="0.35">
      <c r="A23" t="s">
        <v>178</v>
      </c>
      <c r="B23" s="1">
        <v>21</v>
      </c>
      <c r="C23" s="1" t="s">
        <v>105</v>
      </c>
      <c r="D23" s="1">
        <v>5767.500011199154</v>
      </c>
      <c r="E23" s="1">
        <v>0</v>
      </c>
      <c r="F23">
        <f t="shared" si="42"/>
        <v>13.403114993861189</v>
      </c>
      <c r="G23">
        <f t="shared" si="43"/>
        <v>0.3153142075396092</v>
      </c>
      <c r="H23">
        <f t="shared" si="44"/>
        <v>1086.8017686099599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t="e">
        <f t="shared" si="45"/>
        <v>#DIV/0!</v>
      </c>
      <c r="Q23" t="e">
        <f t="shared" si="46"/>
        <v>#DIV/0!</v>
      </c>
      <c r="R23" t="e">
        <f t="shared" si="47"/>
        <v>#DIV/0!</v>
      </c>
      <c r="S23" s="1">
        <v>-1</v>
      </c>
      <c r="T23" s="1">
        <v>0.87</v>
      </c>
      <c r="U23" s="1">
        <v>0.92</v>
      </c>
      <c r="V23" s="1">
        <v>10.163480758666992</v>
      </c>
      <c r="W23">
        <f t="shared" si="48"/>
        <v>0.87508174037933339</v>
      </c>
      <c r="X23">
        <f t="shared" si="49"/>
        <v>9.6909318658866556E-3</v>
      </c>
      <c r="Y23" t="e">
        <f t="shared" si="50"/>
        <v>#DIV/0!</v>
      </c>
      <c r="Z23" t="e">
        <f t="shared" si="51"/>
        <v>#DIV/0!</v>
      </c>
      <c r="AA23" t="e">
        <f t="shared" si="52"/>
        <v>#DIV/0!</v>
      </c>
      <c r="AB23" s="1">
        <v>0</v>
      </c>
      <c r="AC23" s="1">
        <v>0.5</v>
      </c>
      <c r="AD23" t="e">
        <f t="shared" si="53"/>
        <v>#DIV/0!</v>
      </c>
      <c r="AE23">
        <f t="shared" si="54"/>
        <v>5.1067311765994239</v>
      </c>
      <c r="AF23">
        <f t="shared" si="55"/>
        <v>1.5918974117919134</v>
      </c>
      <c r="AG23">
        <f t="shared" si="56"/>
        <v>31.761375427246094</v>
      </c>
      <c r="AH23" s="1">
        <v>2</v>
      </c>
      <c r="AI23">
        <f t="shared" si="57"/>
        <v>4.644859790802002</v>
      </c>
      <c r="AJ23" s="1">
        <v>1</v>
      </c>
      <c r="AK23">
        <f t="shared" si="58"/>
        <v>9.2897195816040039</v>
      </c>
      <c r="AL23" s="1">
        <v>30.818521499633789</v>
      </c>
      <c r="AM23" s="1">
        <v>31.761375427246094</v>
      </c>
      <c r="AN23" s="1">
        <v>30.040431976318359</v>
      </c>
      <c r="AO23" s="1">
        <v>1200.061279296875</v>
      </c>
      <c r="AP23" s="1">
        <v>1187.108154296875</v>
      </c>
      <c r="AQ23" s="1">
        <v>28.221048355102539</v>
      </c>
      <c r="AR23" s="1">
        <v>31.512210845947266</v>
      </c>
      <c r="AS23" s="1">
        <v>62.562412261962891</v>
      </c>
      <c r="AT23" s="1">
        <v>69.86053466796875</v>
      </c>
      <c r="AU23" s="1">
        <v>300.55075073242188</v>
      </c>
      <c r="AV23" s="1">
        <v>1698.408935546875</v>
      </c>
      <c r="AW23" s="1">
        <v>0.20288161933422089</v>
      </c>
      <c r="AX23" s="1">
        <v>98.979728698730469</v>
      </c>
      <c r="AY23" s="1">
        <v>5.4043126106262207</v>
      </c>
      <c r="AZ23" s="1">
        <v>-0.274444580078125</v>
      </c>
      <c r="BA23" s="1">
        <v>0.5</v>
      </c>
      <c r="BB23" s="1">
        <v>-1.355140209197998</v>
      </c>
      <c r="BC23" s="1">
        <v>7.355140209197998</v>
      </c>
      <c r="BD23" s="1">
        <v>1</v>
      </c>
      <c r="BE23" s="1">
        <v>0</v>
      </c>
      <c r="BF23" s="1">
        <v>0.15999999642372131</v>
      </c>
      <c r="BG23" s="1">
        <v>111115</v>
      </c>
      <c r="BH23">
        <f t="shared" si="59"/>
        <v>1.5027537536621094</v>
      </c>
      <c r="BI23">
        <f t="shared" si="60"/>
        <v>5.1067311765994241E-3</v>
      </c>
      <c r="BJ23">
        <f t="shared" si="61"/>
        <v>304.91137542724607</v>
      </c>
      <c r="BK23">
        <f t="shared" si="62"/>
        <v>303.96852149963377</v>
      </c>
      <c r="BL23">
        <f t="shared" si="63"/>
        <v>271.74542361351632</v>
      </c>
      <c r="BM23">
        <f t="shared" si="64"/>
        <v>0.13975967045079959</v>
      </c>
      <c r="BN23">
        <f t="shared" si="65"/>
        <v>4.7109674920209654</v>
      </c>
      <c r="BO23">
        <f t="shared" si="66"/>
        <v>47.595275860575171</v>
      </c>
      <c r="BP23">
        <f t="shared" si="67"/>
        <v>16.083065014627905</v>
      </c>
      <c r="BQ23">
        <f t="shared" si="68"/>
        <v>31.289948463439941</v>
      </c>
      <c r="BR23">
        <f t="shared" si="69"/>
        <v>4.5865002819393155</v>
      </c>
      <c r="BS23">
        <f t="shared" si="70"/>
        <v>0.30496306753750868</v>
      </c>
      <c r="BT23">
        <f t="shared" si="71"/>
        <v>3.1190700802290521</v>
      </c>
      <c r="BU23">
        <f t="shared" si="72"/>
        <v>1.4674302017102634</v>
      </c>
      <c r="BV23">
        <f t="shared" si="73"/>
        <v>0.19150563755594063</v>
      </c>
      <c r="BW23">
        <f t="shared" si="74"/>
        <v>107.57134420631429</v>
      </c>
      <c r="BX23">
        <f t="shared" si="75"/>
        <v>0.91550358295169276</v>
      </c>
      <c r="BY23">
        <f t="shared" si="76"/>
        <v>65.972063894062231</v>
      </c>
      <c r="BZ23">
        <f t="shared" si="77"/>
        <v>1185.1603877273067</v>
      </c>
      <c r="CA23">
        <f t="shared" si="78"/>
        <v>7.4608565044103252E-3</v>
      </c>
      <c r="CB23">
        <f t="shared" si="79"/>
        <v>0</v>
      </c>
      <c r="CC23">
        <f t="shared" si="80"/>
        <v>1486.2466471941705</v>
      </c>
      <c r="CD23">
        <f t="shared" si="81"/>
        <v>0</v>
      </c>
      <c r="CE23" t="e">
        <f t="shared" si="82"/>
        <v>#DIV/0!</v>
      </c>
      <c r="CF23" t="e">
        <f t="shared" si="83"/>
        <v>#DIV/0!</v>
      </c>
    </row>
    <row r="24" spans="1:84" x14ac:dyDescent="0.35">
      <c r="A24" t="s">
        <v>178</v>
      </c>
      <c r="B24" s="1">
        <v>22</v>
      </c>
      <c r="C24" s="1" t="s">
        <v>106</v>
      </c>
      <c r="D24" s="1">
        <v>5969.500011199154</v>
      </c>
      <c r="E24" s="1">
        <v>0</v>
      </c>
      <c r="F24">
        <f t="shared" si="42"/>
        <v>15.150473058214248</v>
      </c>
      <c r="G24">
        <f t="shared" si="43"/>
        <v>0.2332702209805364</v>
      </c>
      <c r="H24">
        <f t="shared" si="44"/>
        <v>1337.8571143933011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t="e">
        <f t="shared" si="45"/>
        <v>#DIV/0!</v>
      </c>
      <c r="Q24" t="e">
        <f t="shared" si="46"/>
        <v>#DIV/0!</v>
      </c>
      <c r="R24" t="e">
        <f t="shared" si="47"/>
        <v>#DIV/0!</v>
      </c>
      <c r="S24" s="1">
        <v>-1</v>
      </c>
      <c r="T24" s="1">
        <v>0.87</v>
      </c>
      <c r="U24" s="1">
        <v>0.92</v>
      </c>
      <c r="V24" s="1">
        <v>10.163480758666992</v>
      </c>
      <c r="W24">
        <f t="shared" si="48"/>
        <v>0.87508174037933339</v>
      </c>
      <c r="X24">
        <f t="shared" si="49"/>
        <v>1.0852289343330232E-2</v>
      </c>
      <c r="Y24" t="e">
        <f t="shared" si="50"/>
        <v>#DIV/0!</v>
      </c>
      <c r="Z24" t="e">
        <f t="shared" si="51"/>
        <v>#DIV/0!</v>
      </c>
      <c r="AA24" t="e">
        <f t="shared" si="52"/>
        <v>#DIV/0!</v>
      </c>
      <c r="AB24" s="1">
        <v>0</v>
      </c>
      <c r="AC24" s="1">
        <v>0.5</v>
      </c>
      <c r="AD24" t="e">
        <f t="shared" si="53"/>
        <v>#DIV/0!</v>
      </c>
      <c r="AE24">
        <f t="shared" si="54"/>
        <v>4.2358724178528222</v>
      </c>
      <c r="AF24">
        <f t="shared" si="55"/>
        <v>1.7686303385177036</v>
      </c>
      <c r="AG24">
        <f t="shared" si="56"/>
        <v>32.260490417480469</v>
      </c>
      <c r="AH24" s="1">
        <v>2</v>
      </c>
      <c r="AI24">
        <f t="shared" si="57"/>
        <v>4.644859790802002</v>
      </c>
      <c r="AJ24" s="1">
        <v>1</v>
      </c>
      <c r="AK24">
        <f t="shared" si="58"/>
        <v>9.2897195816040039</v>
      </c>
      <c r="AL24" s="1">
        <v>30.914056777954102</v>
      </c>
      <c r="AM24" s="1">
        <v>32.260490417480469</v>
      </c>
      <c r="AN24" s="1">
        <v>30.036693572998047</v>
      </c>
      <c r="AO24" s="1">
        <v>1500.180908203125</v>
      </c>
      <c r="AP24" s="1">
        <v>1485.9111328125</v>
      </c>
      <c r="AQ24" s="1">
        <v>28.360904693603516</v>
      </c>
      <c r="AR24" s="1">
        <v>31.091922760009766</v>
      </c>
      <c r="AS24" s="1">
        <v>62.5262451171875</v>
      </c>
      <c r="AT24" s="1">
        <v>68.550735473632813</v>
      </c>
      <c r="AU24" s="1">
        <v>300.55978393554688</v>
      </c>
      <c r="AV24" s="1">
        <v>1700.6512451171875</v>
      </c>
      <c r="AW24" s="1">
        <v>0.18491034209728241</v>
      </c>
      <c r="AX24" s="1">
        <v>98.974571228027344</v>
      </c>
      <c r="AY24" s="1">
        <v>5.0802159309387207</v>
      </c>
      <c r="AZ24" s="1">
        <v>-0.25396165251731873</v>
      </c>
      <c r="BA24" s="1">
        <v>0.5</v>
      </c>
      <c r="BB24" s="1">
        <v>-1.355140209197998</v>
      </c>
      <c r="BC24" s="1">
        <v>7.355140209197998</v>
      </c>
      <c r="BD24" s="1">
        <v>1</v>
      </c>
      <c r="BE24" s="1">
        <v>0</v>
      </c>
      <c r="BF24" s="1">
        <v>0.15999999642372131</v>
      </c>
      <c r="BG24" s="1">
        <v>111115</v>
      </c>
      <c r="BH24">
        <f t="shared" si="59"/>
        <v>1.502798919677734</v>
      </c>
      <c r="BI24">
        <f t="shared" si="60"/>
        <v>4.2358724178528226E-3</v>
      </c>
      <c r="BJ24">
        <f t="shared" si="61"/>
        <v>305.41049041748045</v>
      </c>
      <c r="BK24">
        <f t="shared" si="62"/>
        <v>304.06405677795408</v>
      </c>
      <c r="BL24">
        <f t="shared" si="63"/>
        <v>272.1041931367472</v>
      </c>
      <c r="BM24">
        <f t="shared" si="64"/>
        <v>0.27440949880202115</v>
      </c>
      <c r="BN24">
        <f t="shared" si="65"/>
        <v>4.8459400623446145</v>
      </c>
      <c r="BO24">
        <f t="shared" si="66"/>
        <v>48.961465578669305</v>
      </c>
      <c r="BP24">
        <f t="shared" si="67"/>
        <v>17.869542818659539</v>
      </c>
      <c r="BQ24">
        <f t="shared" si="68"/>
        <v>31.587273597717285</v>
      </c>
      <c r="BR24">
        <f t="shared" si="69"/>
        <v>4.6646624753765824</v>
      </c>
      <c r="BS24">
        <f t="shared" si="70"/>
        <v>0.2275561545870661</v>
      </c>
      <c r="BT24">
        <f t="shared" si="71"/>
        <v>3.0773097238269109</v>
      </c>
      <c r="BU24">
        <f t="shared" si="72"/>
        <v>1.5873527515496715</v>
      </c>
      <c r="BV24">
        <f t="shared" si="73"/>
        <v>0.14272516410029407</v>
      </c>
      <c r="BW24">
        <f t="shared" si="74"/>
        <v>132.41383426144293</v>
      </c>
      <c r="BX24">
        <f t="shared" si="75"/>
        <v>0.90036145826637326</v>
      </c>
      <c r="BY24">
        <f t="shared" si="76"/>
        <v>62.912363226291227</v>
      </c>
      <c r="BZ24">
        <f t="shared" si="77"/>
        <v>1483.7094367926231</v>
      </c>
      <c r="CA24">
        <f t="shared" si="78"/>
        <v>6.4241153992318726E-3</v>
      </c>
      <c r="CB24">
        <f t="shared" si="79"/>
        <v>0</v>
      </c>
      <c r="CC24">
        <f t="shared" si="80"/>
        <v>1488.2088513554288</v>
      </c>
      <c r="CD24">
        <f t="shared" si="81"/>
        <v>0</v>
      </c>
      <c r="CE24" t="e">
        <f t="shared" si="82"/>
        <v>#DIV/0!</v>
      </c>
      <c r="CF24" t="e">
        <f t="shared" si="83"/>
        <v>#DIV/0!</v>
      </c>
    </row>
    <row r="25" spans="1:84" x14ac:dyDescent="0.35">
      <c r="A25" t="s">
        <v>178</v>
      </c>
      <c r="B25" s="1">
        <v>23</v>
      </c>
      <c r="C25" s="1" t="s">
        <v>107</v>
      </c>
      <c r="D25" s="1">
        <v>6171.500011199154</v>
      </c>
      <c r="E25" s="1">
        <v>0</v>
      </c>
      <c r="F25">
        <f t="shared" si="42"/>
        <v>16.48245602631961</v>
      </c>
      <c r="G25">
        <f t="shared" si="43"/>
        <v>0.17411382831724392</v>
      </c>
      <c r="H25">
        <f t="shared" si="44"/>
        <v>1480.4021429943111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t="e">
        <f t="shared" si="45"/>
        <v>#DIV/0!</v>
      </c>
      <c r="Q25" t="e">
        <f t="shared" si="46"/>
        <v>#DIV/0!</v>
      </c>
      <c r="R25" t="e">
        <f t="shared" si="47"/>
        <v>#DIV/0!</v>
      </c>
      <c r="S25" s="1">
        <v>-1</v>
      </c>
      <c r="T25" s="1">
        <v>0.87</v>
      </c>
      <c r="U25" s="1">
        <v>0.92</v>
      </c>
      <c r="V25" s="1">
        <v>10.163480758666992</v>
      </c>
      <c r="W25">
        <f t="shared" si="48"/>
        <v>0.87508174037933339</v>
      </c>
      <c r="X25">
        <f t="shared" si="49"/>
        <v>1.1755115018755657E-2</v>
      </c>
      <c r="Y25" t="e">
        <f t="shared" si="50"/>
        <v>#DIV/0!</v>
      </c>
      <c r="Z25" t="e">
        <f t="shared" si="51"/>
        <v>#DIV/0!</v>
      </c>
      <c r="AA25" t="e">
        <f t="shared" si="52"/>
        <v>#DIV/0!</v>
      </c>
      <c r="AB25" s="1">
        <v>0</v>
      </c>
      <c r="AC25" s="1">
        <v>0.5</v>
      </c>
      <c r="AD25" t="e">
        <f t="shared" si="53"/>
        <v>#DIV/0!</v>
      </c>
      <c r="AE25">
        <f t="shared" si="54"/>
        <v>3.4508615043162827</v>
      </c>
      <c r="AF25">
        <f t="shared" si="55"/>
        <v>1.9177033484393964</v>
      </c>
      <c r="AG25">
        <f t="shared" si="56"/>
        <v>32.661830902099609</v>
      </c>
      <c r="AH25" s="1">
        <v>2</v>
      </c>
      <c r="AI25">
        <f t="shared" si="57"/>
        <v>4.644859790802002</v>
      </c>
      <c r="AJ25" s="1">
        <v>1</v>
      </c>
      <c r="AK25">
        <f t="shared" si="58"/>
        <v>9.2897195816040039</v>
      </c>
      <c r="AL25" s="1">
        <v>30.975589752197266</v>
      </c>
      <c r="AM25" s="1">
        <v>32.661830902099609</v>
      </c>
      <c r="AN25" s="1">
        <v>30.038496017456055</v>
      </c>
      <c r="AO25" s="1">
        <v>1700.134521484375</v>
      </c>
      <c r="AP25" s="1">
        <v>1685.29638671875</v>
      </c>
      <c r="AQ25" s="1">
        <v>28.480587005615234</v>
      </c>
      <c r="AR25" s="1">
        <v>30.7064208984375</v>
      </c>
      <c r="AS25" s="1">
        <v>62.570583343505859</v>
      </c>
      <c r="AT25" s="1">
        <v>67.462791442871094</v>
      </c>
      <c r="AU25" s="1">
        <v>300.55233764648438</v>
      </c>
      <c r="AV25" s="1">
        <v>1699.5225830078125</v>
      </c>
      <c r="AW25" s="1">
        <v>0.17734540998935699</v>
      </c>
      <c r="AX25" s="1">
        <v>98.975975036621094</v>
      </c>
      <c r="AY25" s="1">
        <v>4.7813510894775391</v>
      </c>
      <c r="AZ25" s="1">
        <v>-0.24301242828369141</v>
      </c>
      <c r="BA25" s="1">
        <v>0.5</v>
      </c>
      <c r="BB25" s="1">
        <v>-1.355140209197998</v>
      </c>
      <c r="BC25" s="1">
        <v>7.355140209197998</v>
      </c>
      <c r="BD25" s="1">
        <v>1</v>
      </c>
      <c r="BE25" s="1">
        <v>0</v>
      </c>
      <c r="BF25" s="1">
        <v>0.15999999642372131</v>
      </c>
      <c r="BG25" s="1">
        <v>111115</v>
      </c>
      <c r="BH25">
        <f t="shared" si="59"/>
        <v>1.502761688232422</v>
      </c>
      <c r="BI25">
        <f t="shared" si="60"/>
        <v>3.4508615043162827E-3</v>
      </c>
      <c r="BJ25">
        <f t="shared" si="61"/>
        <v>305.81183090209959</v>
      </c>
      <c r="BK25">
        <f t="shared" si="62"/>
        <v>304.12558975219724</v>
      </c>
      <c r="BL25">
        <f t="shared" si="63"/>
        <v>271.92360720328361</v>
      </c>
      <c r="BM25">
        <f t="shared" si="64"/>
        <v>0.39483113279744836</v>
      </c>
      <c r="BN25">
        <f t="shared" si="65"/>
        <v>4.9569012967471267</v>
      </c>
      <c r="BO25">
        <f t="shared" si="66"/>
        <v>50.081863754442161</v>
      </c>
      <c r="BP25">
        <f t="shared" si="67"/>
        <v>19.375442856004661</v>
      </c>
      <c r="BQ25">
        <f t="shared" si="68"/>
        <v>31.818710327148438</v>
      </c>
      <c r="BR25">
        <f t="shared" si="69"/>
        <v>4.7263039224197003</v>
      </c>
      <c r="BS25">
        <f t="shared" si="70"/>
        <v>0.17091051482912759</v>
      </c>
      <c r="BT25">
        <f t="shared" si="71"/>
        <v>3.0391979483077303</v>
      </c>
      <c r="BU25">
        <f t="shared" si="72"/>
        <v>1.6871059741119701</v>
      </c>
      <c r="BV25">
        <f t="shared" si="73"/>
        <v>0.1071023237288285</v>
      </c>
      <c r="BW25">
        <f t="shared" si="74"/>
        <v>146.52424554916533</v>
      </c>
      <c r="BX25">
        <f t="shared" si="75"/>
        <v>0.87842242745006693</v>
      </c>
      <c r="BY25">
        <f t="shared" si="76"/>
        <v>60.425650696029322</v>
      </c>
      <c r="BZ25">
        <f t="shared" si="77"/>
        <v>1682.9011243601751</v>
      </c>
      <c r="CA25">
        <f t="shared" si="78"/>
        <v>5.9181321828263031E-3</v>
      </c>
      <c r="CB25">
        <f t="shared" si="79"/>
        <v>0</v>
      </c>
      <c r="CC25">
        <f t="shared" si="80"/>
        <v>1487.2211797524567</v>
      </c>
      <c r="CD25">
        <f t="shared" si="81"/>
        <v>0</v>
      </c>
      <c r="CE25" t="e">
        <f t="shared" si="82"/>
        <v>#DIV/0!</v>
      </c>
      <c r="CF25" t="e">
        <f t="shared" si="83"/>
        <v>#DIV/0!</v>
      </c>
    </row>
    <row r="26" spans="1:84" x14ac:dyDescent="0.35">
      <c r="A26" t="s">
        <v>178</v>
      </c>
      <c r="B26" s="1">
        <v>24</v>
      </c>
      <c r="C26" s="1" t="s">
        <v>108</v>
      </c>
      <c r="D26" s="1">
        <v>6373.500011199154</v>
      </c>
      <c r="E26" s="1">
        <v>0</v>
      </c>
      <c r="F26">
        <f t="shared" si="42"/>
        <v>17.584120769867873</v>
      </c>
      <c r="G26">
        <f t="shared" si="43"/>
        <v>0.1437721977110123</v>
      </c>
      <c r="H26">
        <f t="shared" si="44"/>
        <v>1729.8655259647853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t="e">
        <f t="shared" si="45"/>
        <v>#DIV/0!</v>
      </c>
      <c r="Q26" t="e">
        <f t="shared" si="46"/>
        <v>#DIV/0!</v>
      </c>
      <c r="R26" t="e">
        <f t="shared" si="47"/>
        <v>#DIV/0!</v>
      </c>
      <c r="S26" s="1">
        <v>-1</v>
      </c>
      <c r="T26" s="1">
        <v>0.87</v>
      </c>
      <c r="U26" s="1">
        <v>0.92</v>
      </c>
      <c r="V26" s="1">
        <v>10.163480758666992</v>
      </c>
      <c r="W26">
        <f t="shared" si="48"/>
        <v>0.87508174037933339</v>
      </c>
      <c r="X26">
        <f t="shared" si="49"/>
        <v>1.2496864262349186E-2</v>
      </c>
      <c r="Y26" t="e">
        <f t="shared" si="50"/>
        <v>#DIV/0!</v>
      </c>
      <c r="Z26" t="e">
        <f t="shared" si="51"/>
        <v>#DIV/0!</v>
      </c>
      <c r="AA26" t="e">
        <f t="shared" si="52"/>
        <v>#DIV/0!</v>
      </c>
      <c r="AB26" s="1">
        <v>0</v>
      </c>
      <c r="AC26" s="1">
        <v>0.5</v>
      </c>
      <c r="AD26" t="e">
        <f t="shared" si="53"/>
        <v>#DIV/0!</v>
      </c>
      <c r="AE26">
        <f t="shared" si="54"/>
        <v>2.9566156153921792</v>
      </c>
      <c r="AF26">
        <f t="shared" si="55"/>
        <v>1.9830949635689632</v>
      </c>
      <c r="AG26">
        <f t="shared" si="56"/>
        <v>32.822795867919922</v>
      </c>
      <c r="AH26" s="1">
        <v>2</v>
      </c>
      <c r="AI26">
        <f t="shared" si="57"/>
        <v>4.644859790802002</v>
      </c>
      <c r="AJ26" s="1">
        <v>1</v>
      </c>
      <c r="AK26">
        <f t="shared" si="58"/>
        <v>9.2897195816040039</v>
      </c>
      <c r="AL26" s="1">
        <v>30.970680236816406</v>
      </c>
      <c r="AM26" s="1">
        <v>32.822795867919922</v>
      </c>
      <c r="AN26" s="1">
        <v>30.036727905273438</v>
      </c>
      <c r="AO26" s="1">
        <v>2005.7750244140625</v>
      </c>
      <c r="AP26" s="1">
        <v>1990.1590576171875</v>
      </c>
      <c r="AQ26" s="1">
        <v>28.595085144042969</v>
      </c>
      <c r="AR26" s="1">
        <v>30.502431869506836</v>
      </c>
      <c r="AS26" s="1">
        <v>62.837696075439453</v>
      </c>
      <c r="AT26" s="1">
        <v>67.030929565429688</v>
      </c>
      <c r="AU26" s="1">
        <v>300.56744384765625</v>
      </c>
      <c r="AV26" s="1">
        <v>1699.38720703125</v>
      </c>
      <c r="AW26" s="1">
        <v>0.22278603911399841</v>
      </c>
      <c r="AX26" s="1">
        <v>98.973312377929688</v>
      </c>
      <c r="AY26" s="1">
        <v>3.4118075370788574</v>
      </c>
      <c r="AZ26" s="1">
        <v>-0.23772163689136505</v>
      </c>
      <c r="BA26" s="1">
        <v>0.75</v>
      </c>
      <c r="BB26" s="1">
        <v>-1.355140209197998</v>
      </c>
      <c r="BC26" s="1">
        <v>7.355140209197998</v>
      </c>
      <c r="BD26" s="1">
        <v>1</v>
      </c>
      <c r="BE26" s="1">
        <v>0</v>
      </c>
      <c r="BF26" s="1">
        <v>0.15999999642372131</v>
      </c>
      <c r="BG26" s="1">
        <v>111115</v>
      </c>
      <c r="BH26">
        <f t="shared" si="59"/>
        <v>1.5028372192382811</v>
      </c>
      <c r="BI26">
        <f t="shared" si="60"/>
        <v>2.9566156153921792E-3</v>
      </c>
      <c r="BJ26">
        <f t="shared" si="61"/>
        <v>305.9727958679199</v>
      </c>
      <c r="BK26">
        <f t="shared" si="62"/>
        <v>304.12068023681638</v>
      </c>
      <c r="BL26">
        <f t="shared" si="63"/>
        <v>271.90194704751775</v>
      </c>
      <c r="BM26">
        <f t="shared" si="64"/>
        <v>0.47337704209822912</v>
      </c>
      <c r="BN26">
        <f t="shared" si="65"/>
        <v>5.0020216812761813</v>
      </c>
      <c r="BO26">
        <f t="shared" si="66"/>
        <v>50.539095450053814</v>
      </c>
      <c r="BP26">
        <f t="shared" si="67"/>
        <v>20.036663580546978</v>
      </c>
      <c r="BQ26">
        <f t="shared" si="68"/>
        <v>31.896738052368164</v>
      </c>
      <c r="BR26">
        <f t="shared" si="69"/>
        <v>4.7472452698854948</v>
      </c>
      <c r="BS26">
        <f t="shared" si="70"/>
        <v>0.14158102128151892</v>
      </c>
      <c r="BT26">
        <f t="shared" si="71"/>
        <v>3.0189267177072181</v>
      </c>
      <c r="BU26">
        <f t="shared" si="72"/>
        <v>1.7283185521782767</v>
      </c>
      <c r="BV26">
        <f t="shared" si="73"/>
        <v>8.8682427143154302E-2</v>
      </c>
      <c r="BW26">
        <f t="shared" si="74"/>
        <v>171.21052107312434</v>
      </c>
      <c r="BX26">
        <f t="shared" si="75"/>
        <v>0.86920968419275446</v>
      </c>
      <c r="BY26">
        <f t="shared" si="76"/>
        <v>59.309550240648726</v>
      </c>
      <c r="BZ26">
        <f t="shared" si="77"/>
        <v>1987.6036992093482</v>
      </c>
      <c r="CA26">
        <f t="shared" si="78"/>
        <v>5.2470534979028897E-3</v>
      </c>
      <c r="CB26">
        <f t="shared" si="79"/>
        <v>0</v>
      </c>
      <c r="CC26">
        <f t="shared" si="80"/>
        <v>1487.1027147072807</v>
      </c>
      <c r="CD26">
        <f t="shared" si="81"/>
        <v>0</v>
      </c>
      <c r="CE26" t="e">
        <f t="shared" si="82"/>
        <v>#DIV/0!</v>
      </c>
      <c r="CF26" t="e">
        <f t="shared" si="83"/>
        <v>#DIV/0!</v>
      </c>
    </row>
    <row r="27" spans="1:84" x14ac:dyDescent="0.35">
      <c r="A27" t="s">
        <v>179</v>
      </c>
      <c r="B27" s="1">
        <v>25</v>
      </c>
      <c r="C27" s="1" t="s">
        <v>109</v>
      </c>
      <c r="D27" s="1">
        <v>7085.000011164695</v>
      </c>
      <c r="E27" s="1">
        <v>0</v>
      </c>
      <c r="F27">
        <f t="shared" ref="F27:F37" si="84">(AO27-AP27*(1000-AQ27)/(1000-AR27))*BH27</f>
        <v>7.9696781622706387</v>
      </c>
      <c r="G27">
        <f t="shared" ref="G27:G37" si="85">IF(BS27&lt;&gt;0,1/(1/BS27-1/AK27),0)</f>
        <v>0.64162648181319848</v>
      </c>
      <c r="H27">
        <f t="shared" ref="H27:H37" si="86">((BV27-BI27/2)*AP27-F27)/(BV27+BI27/2)</f>
        <v>360.59454970887242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t="e">
        <f t="shared" ref="P27:P37" si="87">CB27/L27</f>
        <v>#DIV/0!</v>
      </c>
      <c r="Q27" t="e">
        <f t="shared" ref="Q27:Q37" si="88">CD27/N27</f>
        <v>#DIV/0!</v>
      </c>
      <c r="R27" t="e">
        <f t="shared" ref="R27:R37" si="89">(N27-O27)/N27</f>
        <v>#DIV/0!</v>
      </c>
      <c r="S27" s="1">
        <v>-1</v>
      </c>
      <c r="T27" s="1">
        <v>0.87</v>
      </c>
      <c r="U27" s="1">
        <v>0.92</v>
      </c>
      <c r="V27" s="1">
        <v>10.136746406555176</v>
      </c>
      <c r="W27">
        <f t="shared" ref="W27:W37" si="90">(V27*U27+(100-V27)*T27)/100</f>
        <v>0.87506837320327757</v>
      </c>
      <c r="X27">
        <f t="shared" ref="X27:X37" si="91">(F27-S27)/CC27</f>
        <v>6.0252653352926705E-3</v>
      </c>
      <c r="Y27" t="e">
        <f t="shared" ref="Y27:Y37" si="92">(N27-O27)/(N27-M27)</f>
        <v>#DIV/0!</v>
      </c>
      <c r="Z27" t="e">
        <f t="shared" ref="Z27:Z37" si="93">(L27-N27)/(L27-M27)</f>
        <v>#DIV/0!</v>
      </c>
      <c r="AA27" t="e">
        <f t="shared" ref="AA27:AA37" si="94">(L27-N27)/N27</f>
        <v>#DIV/0!</v>
      </c>
      <c r="AB27" s="1">
        <v>0</v>
      </c>
      <c r="AC27" s="1">
        <v>0.5</v>
      </c>
      <c r="AD27" t="e">
        <f t="shared" ref="AD27:AD37" si="95">R27*AC27*W27*AB27</f>
        <v>#DIV/0!</v>
      </c>
      <c r="AE27">
        <f t="shared" ref="AE27:AE37" si="96">BI27*1000</f>
        <v>8.2142386516248092</v>
      </c>
      <c r="AF27">
        <f t="shared" ref="AF27:AF37" si="97">(BN27-BT27)</f>
        <v>1.3019207691944241</v>
      </c>
      <c r="AG27">
        <f t="shared" ref="AG27:AG37" si="98">(AM27+BM27*E27)</f>
        <v>30.967861175537109</v>
      </c>
      <c r="AH27" s="1">
        <v>2</v>
      </c>
      <c r="AI27">
        <f t="shared" ref="AI27:AI37" si="99">(AH27*BB27+BC27)</f>
        <v>4.644859790802002</v>
      </c>
      <c r="AJ27" s="1">
        <v>1</v>
      </c>
      <c r="AK27">
        <f t="shared" ref="AK27:AK37" si="100">AI27*(AJ27+1)*(AJ27+1)/(AJ27*AJ27+1)</f>
        <v>9.2897195816040039</v>
      </c>
      <c r="AL27" s="1">
        <v>30.824493408203125</v>
      </c>
      <c r="AM27" s="1">
        <v>30.967861175537109</v>
      </c>
      <c r="AN27" s="1">
        <v>30.027740478515625</v>
      </c>
      <c r="AO27" s="1">
        <v>397.2176513671875</v>
      </c>
      <c r="AP27" s="1">
        <v>389.78326416015625</v>
      </c>
      <c r="AQ27" s="1">
        <v>27.053215026855469</v>
      </c>
      <c r="AR27" s="1">
        <v>32.34283447265625</v>
      </c>
      <c r="AS27" s="1">
        <v>59.945304870605469</v>
      </c>
      <c r="AT27" s="1">
        <v>71.669113159179688</v>
      </c>
      <c r="AU27" s="1">
        <v>300.5345458984375</v>
      </c>
      <c r="AV27" s="1">
        <v>1701.2130126953125</v>
      </c>
      <c r="AW27" s="1">
        <v>0.22511410713195801</v>
      </c>
      <c r="AX27" s="1">
        <v>98.977012634277344</v>
      </c>
      <c r="AY27" s="1">
        <v>5.5883030891418457</v>
      </c>
      <c r="AZ27" s="1">
        <v>-0.32189598679542542</v>
      </c>
      <c r="BA27" s="1">
        <v>0.5</v>
      </c>
      <c r="BB27" s="1">
        <v>-1.355140209197998</v>
      </c>
      <c r="BC27" s="1">
        <v>7.355140209197998</v>
      </c>
      <c r="BD27" s="1">
        <v>1</v>
      </c>
      <c r="BE27" s="1">
        <v>0</v>
      </c>
      <c r="BF27" s="1">
        <v>0.15999999642372131</v>
      </c>
      <c r="BG27" s="1">
        <v>111115</v>
      </c>
      <c r="BH27">
        <f t="shared" ref="BH27:BH37" si="101">AU27*0.000001/(AH27*0.0001)</f>
        <v>1.5026727294921873</v>
      </c>
      <c r="BI27">
        <f t="shared" ref="BI27:BI37" si="102">(AR27-AQ27)/(1000-AR27)*BH27</f>
        <v>8.2142386516248084E-3</v>
      </c>
      <c r="BJ27">
        <f t="shared" ref="BJ27:BJ37" si="103">(AM27+273.15)</f>
        <v>304.11786117553709</v>
      </c>
      <c r="BK27">
        <f t="shared" ref="BK27:BK37" si="104">(AL27+273.15)</f>
        <v>303.9744934082031</v>
      </c>
      <c r="BL27">
        <f t="shared" ref="BL27:BL37" si="105">(AV27*BD27+AW27*BE27)*BF27</f>
        <v>272.19407594723816</v>
      </c>
      <c r="BM27">
        <f t="shared" ref="BM27:BM37" si="106">((BL27+0.00000010773*(BK27^4-BJ27^4))-BI27*44100)/(AI27*51.4+0.00000043092*BJ27^3)</f>
        <v>-0.36589330612694554</v>
      </c>
      <c r="BN27">
        <f t="shared" ref="BN27:BN37" si="107">0.61365*EXP(17.502*AG27/(240.97+AG27))</f>
        <v>4.5031179054228625</v>
      </c>
      <c r="BO27">
        <f t="shared" ref="BO27:BO37" si="108">BN27*1000/AX27</f>
        <v>45.496603560485312</v>
      </c>
      <c r="BP27">
        <f t="shared" ref="BP27:BP37" si="109">(BO27-AR27)</f>
        <v>13.153769087829062</v>
      </c>
      <c r="BQ27">
        <f t="shared" ref="BQ27:BQ37" si="110">IF(E27,AM27,(AL27+AM27)/2)</f>
        <v>30.896177291870117</v>
      </c>
      <c r="BR27">
        <f t="shared" ref="BR27:BR37" si="111">0.61365*EXP(17.502*BQ27/(240.97+BQ27))</f>
        <v>4.4847409750667158</v>
      </c>
      <c r="BS27">
        <f t="shared" ref="BS27:BS37" si="112">IF(BP27&lt;&gt;0,(1000-(BO27+AR27)/2)/BP27*BI27,0)</f>
        <v>0.60017343611978025</v>
      </c>
      <c r="BT27">
        <f t="shared" ref="BT27:BT37" si="113">AR27*AX27/1000</f>
        <v>3.2011971362284384</v>
      </c>
      <c r="BU27">
        <f t="shared" ref="BU27:BU37" si="114">(BR27-BT27)</f>
        <v>1.2835438388382774</v>
      </c>
      <c r="BV27">
        <f t="shared" ref="BV27:BV37" si="115">1/(1.6/G27+1.37/AK27)</f>
        <v>0.37862473873997227</v>
      </c>
      <c r="BW27">
        <f t="shared" ref="BW27:BW37" si="116">H27*AX27*0.001</f>
        <v>35.690571302386616</v>
      </c>
      <c r="BX27">
        <f t="shared" ref="BX27:BX37" si="117">H27/AP27</f>
        <v>0.92511552666537622</v>
      </c>
      <c r="BY27">
        <f t="shared" ref="BY27:BY37" si="118">(1-BI27*AX27/BN27/G27)*100</f>
        <v>71.861168456802417</v>
      </c>
      <c r="BZ27">
        <f t="shared" ref="BZ27:BZ37" si="119">(AP27-F27/(AK27/1.35))</f>
        <v>388.62509512991221</v>
      </c>
      <c r="CA27">
        <f t="shared" ref="CA27:CA37" si="120">F27*BY27/100/BZ27</f>
        <v>1.4736834860702456E-2</v>
      </c>
      <c r="CB27">
        <f t="shared" ref="CB27:CB37" si="121">(L27-K27)</f>
        <v>0</v>
      </c>
      <c r="CC27">
        <f t="shared" ref="CC27:CC37" si="122">AV27*W27</f>
        <v>1488.677703491534</v>
      </c>
      <c r="CD27">
        <f t="shared" ref="CD27:CD37" si="123">(N27-M27)</f>
        <v>0</v>
      </c>
      <c r="CE27" t="e">
        <f t="shared" ref="CE27:CE37" si="124">(N27-O27)/(N27-K27)</f>
        <v>#DIV/0!</v>
      </c>
      <c r="CF27" t="e">
        <f t="shared" ref="CF27:CF37" si="125">(L27-N27)/(L27-K27)</f>
        <v>#DIV/0!</v>
      </c>
    </row>
    <row r="28" spans="1:84" x14ac:dyDescent="0.35">
      <c r="A28" t="s">
        <v>179</v>
      </c>
      <c r="B28" s="1">
        <v>26</v>
      </c>
      <c r="C28" s="1" t="s">
        <v>110</v>
      </c>
      <c r="D28" s="1">
        <v>7288.000011164695</v>
      </c>
      <c r="E28" s="1">
        <v>0</v>
      </c>
      <c r="F28">
        <f t="shared" si="84"/>
        <v>-0.64392450710659233</v>
      </c>
      <c r="G28">
        <f t="shared" si="85"/>
        <v>0.58618822488224698</v>
      </c>
      <c r="H28">
        <f t="shared" si="86"/>
        <v>196.25945819788865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t="e">
        <f t="shared" si="87"/>
        <v>#DIV/0!</v>
      </c>
      <c r="Q28" t="e">
        <f t="shared" si="88"/>
        <v>#DIV/0!</v>
      </c>
      <c r="R28" t="e">
        <f t="shared" si="89"/>
        <v>#DIV/0!</v>
      </c>
      <c r="S28" s="1">
        <v>-1</v>
      </c>
      <c r="T28" s="1">
        <v>0.87</v>
      </c>
      <c r="U28" s="1">
        <v>0.92</v>
      </c>
      <c r="V28" s="1">
        <v>10.136746406555176</v>
      </c>
      <c r="W28">
        <f t="shared" si="90"/>
        <v>0.87506837320327757</v>
      </c>
      <c r="X28">
        <f t="shared" si="91"/>
        <v>2.391561258980251E-4</v>
      </c>
      <c r="Y28" t="e">
        <f t="shared" si="92"/>
        <v>#DIV/0!</v>
      </c>
      <c r="Z28" t="e">
        <f t="shared" si="93"/>
        <v>#DIV/0!</v>
      </c>
      <c r="AA28" t="e">
        <f t="shared" si="94"/>
        <v>#DIV/0!</v>
      </c>
      <c r="AB28" s="1">
        <v>0</v>
      </c>
      <c r="AC28" s="1">
        <v>0.5</v>
      </c>
      <c r="AD28" t="e">
        <f t="shared" si="95"/>
        <v>#DIV/0!</v>
      </c>
      <c r="AE28">
        <f t="shared" si="96"/>
        <v>7.4985088326960678</v>
      </c>
      <c r="AF28">
        <f t="shared" si="97"/>
        <v>1.2927878204780137</v>
      </c>
      <c r="AG28">
        <f t="shared" si="98"/>
        <v>31.166118621826172</v>
      </c>
      <c r="AH28" s="1">
        <v>2</v>
      </c>
      <c r="AI28">
        <f t="shared" si="99"/>
        <v>4.644859790802002</v>
      </c>
      <c r="AJ28" s="1">
        <v>1</v>
      </c>
      <c r="AK28">
        <f t="shared" si="100"/>
        <v>9.2897195816040039</v>
      </c>
      <c r="AL28" s="1">
        <v>30.813779830932617</v>
      </c>
      <c r="AM28" s="1">
        <v>31.166118621826172</v>
      </c>
      <c r="AN28" s="1">
        <v>30.026634216308594</v>
      </c>
      <c r="AO28" s="1">
        <v>199.22964477539063</v>
      </c>
      <c r="AP28" s="1">
        <v>198.66677856445313</v>
      </c>
      <c r="AQ28" s="1">
        <v>28.128047943115234</v>
      </c>
      <c r="AR28" s="1">
        <v>32.953853607177734</v>
      </c>
      <c r="AS28" s="1">
        <v>62.362136840820313</v>
      </c>
      <c r="AT28" s="1">
        <v>73.062110900878906</v>
      </c>
      <c r="AU28" s="1">
        <v>300.52615356445313</v>
      </c>
      <c r="AV28" s="1">
        <v>1701.4476318359375</v>
      </c>
      <c r="AW28" s="1">
        <v>0.14630526304244995</v>
      </c>
      <c r="AX28" s="1">
        <v>98.971656799316406</v>
      </c>
      <c r="AY28" s="1">
        <v>4.5186071395874023</v>
      </c>
      <c r="AZ28" s="1">
        <v>-0.34345266222953796</v>
      </c>
      <c r="BA28" s="1">
        <v>0.75</v>
      </c>
      <c r="BB28" s="1">
        <v>-1.355140209197998</v>
      </c>
      <c r="BC28" s="1">
        <v>7.355140209197998</v>
      </c>
      <c r="BD28" s="1">
        <v>1</v>
      </c>
      <c r="BE28" s="1">
        <v>0</v>
      </c>
      <c r="BF28" s="1">
        <v>0.15999999642372131</v>
      </c>
      <c r="BG28" s="1">
        <v>111115</v>
      </c>
      <c r="BH28">
        <f t="shared" si="101"/>
        <v>1.5026307678222655</v>
      </c>
      <c r="BI28">
        <f t="shared" si="102"/>
        <v>7.4985088326960676E-3</v>
      </c>
      <c r="BJ28">
        <f t="shared" si="103"/>
        <v>304.31611862182615</v>
      </c>
      <c r="BK28">
        <f t="shared" si="104"/>
        <v>303.96377983093259</v>
      </c>
      <c r="BL28">
        <f t="shared" si="105"/>
        <v>272.2316150088991</v>
      </c>
      <c r="BM28">
        <f t="shared" si="106"/>
        <v>-0.25000630135942797</v>
      </c>
      <c r="BN28">
        <f t="shared" si="107"/>
        <v>4.5542853099025233</v>
      </c>
      <c r="BO28">
        <f t="shared" si="108"/>
        <v>46.016056082977279</v>
      </c>
      <c r="BP28">
        <f t="shared" si="109"/>
        <v>13.062202475799545</v>
      </c>
      <c r="BQ28">
        <f t="shared" si="110"/>
        <v>30.989949226379395</v>
      </c>
      <c r="BR28">
        <f t="shared" si="111"/>
        <v>4.5087936166070186</v>
      </c>
      <c r="BS28">
        <f t="shared" si="112"/>
        <v>0.55139480216875014</v>
      </c>
      <c r="BT28">
        <f t="shared" si="113"/>
        <v>3.2614974894245097</v>
      </c>
      <c r="BU28">
        <f t="shared" si="114"/>
        <v>1.2472961271825089</v>
      </c>
      <c r="BV28">
        <f t="shared" si="115"/>
        <v>0.34758748433656533</v>
      </c>
      <c r="BW28">
        <f t="shared" si="116"/>
        <v>19.424123740381219</v>
      </c>
      <c r="BX28">
        <f t="shared" si="117"/>
        <v>0.98788262242958014</v>
      </c>
      <c r="BY28">
        <f t="shared" si="118"/>
        <v>72.201048012481067</v>
      </c>
      <c r="BZ28">
        <f t="shared" si="119"/>
        <v>198.76035491807261</v>
      </c>
      <c r="CA28">
        <f t="shared" si="120"/>
        <v>-2.3390994785242717E-3</v>
      </c>
      <c r="CB28">
        <f t="shared" si="121"/>
        <v>0</v>
      </c>
      <c r="CC28">
        <f t="shared" si="122"/>
        <v>1488.8830112812429</v>
      </c>
      <c r="CD28">
        <f t="shared" si="123"/>
        <v>0</v>
      </c>
      <c r="CE28" t="e">
        <f t="shared" si="124"/>
        <v>#DIV/0!</v>
      </c>
      <c r="CF28" t="e">
        <f t="shared" si="125"/>
        <v>#DIV/0!</v>
      </c>
    </row>
    <row r="29" spans="1:84" x14ac:dyDescent="0.35">
      <c r="A29" t="s">
        <v>179</v>
      </c>
      <c r="B29" s="1">
        <v>27</v>
      </c>
      <c r="C29" s="1" t="s">
        <v>111</v>
      </c>
      <c r="D29" s="1">
        <v>7434.000011164695</v>
      </c>
      <c r="E29" s="1">
        <v>0</v>
      </c>
      <c r="F29">
        <f t="shared" si="84"/>
        <v>-4.1695448521011924</v>
      </c>
      <c r="G29">
        <f t="shared" si="85"/>
        <v>0.59370539311557158</v>
      </c>
      <c r="H29">
        <f t="shared" si="86"/>
        <v>62.750999133672892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t="e">
        <f t="shared" si="87"/>
        <v>#DIV/0!</v>
      </c>
      <c r="Q29" t="e">
        <f t="shared" si="88"/>
        <v>#DIV/0!</v>
      </c>
      <c r="R29" t="e">
        <f t="shared" si="89"/>
        <v>#DIV/0!</v>
      </c>
      <c r="S29" s="1">
        <v>-1</v>
      </c>
      <c r="T29" s="1">
        <v>0.87</v>
      </c>
      <c r="U29" s="1">
        <v>0.92</v>
      </c>
      <c r="V29" s="1">
        <v>10.136746406555176</v>
      </c>
      <c r="W29">
        <f t="shared" si="90"/>
        <v>0.87506837320327757</v>
      </c>
      <c r="X29">
        <f t="shared" si="91"/>
        <v>-2.1290964972691426E-3</v>
      </c>
      <c r="Y29" t="e">
        <f t="shared" si="92"/>
        <v>#DIV/0!</v>
      </c>
      <c r="Z29" t="e">
        <f t="shared" si="93"/>
        <v>#DIV/0!</v>
      </c>
      <c r="AA29" t="e">
        <f t="shared" si="94"/>
        <v>#DIV/0!</v>
      </c>
      <c r="AB29" s="1">
        <v>0</v>
      </c>
      <c r="AC29" s="1">
        <v>0.5</v>
      </c>
      <c r="AD29" t="e">
        <f t="shared" si="95"/>
        <v>#DIV/0!</v>
      </c>
      <c r="AE29">
        <f t="shared" si="96"/>
        <v>7.3768301212738026</v>
      </c>
      <c r="AF29">
        <f t="shared" si="97"/>
        <v>1.2560277102699779</v>
      </c>
      <c r="AG29">
        <f t="shared" si="98"/>
        <v>31.282604217529297</v>
      </c>
      <c r="AH29" s="1">
        <v>2</v>
      </c>
      <c r="AI29">
        <f t="shared" si="99"/>
        <v>4.644859790802002</v>
      </c>
      <c r="AJ29" s="1">
        <v>1</v>
      </c>
      <c r="AK29">
        <f t="shared" si="100"/>
        <v>9.2897195816040039</v>
      </c>
      <c r="AL29" s="1">
        <v>30.830753326416016</v>
      </c>
      <c r="AM29" s="1">
        <v>31.282604217529297</v>
      </c>
      <c r="AN29" s="1">
        <v>30.023643493652344</v>
      </c>
      <c r="AO29" s="1">
        <v>49.584434509277344</v>
      </c>
      <c r="AP29" s="1">
        <v>52.103561401367188</v>
      </c>
      <c r="AQ29" s="1">
        <v>28.886850357055664</v>
      </c>
      <c r="AR29" s="1">
        <v>33.631187438964844</v>
      </c>
      <c r="AS29" s="1">
        <v>63.983158111572266</v>
      </c>
      <c r="AT29" s="1">
        <v>74.493003845214844</v>
      </c>
      <c r="AU29" s="1">
        <v>300.51568603515625</v>
      </c>
      <c r="AV29" s="1">
        <v>1701.2164306640625</v>
      </c>
      <c r="AW29" s="1">
        <v>0.14837566018104553</v>
      </c>
      <c r="AX29" s="1">
        <v>98.972312927246094</v>
      </c>
      <c r="AY29" s="1">
        <v>3.2837808132171631</v>
      </c>
      <c r="AZ29" s="1">
        <v>-0.35040685534477234</v>
      </c>
      <c r="BA29" s="1">
        <v>1</v>
      </c>
      <c r="BB29" s="1">
        <v>-1.355140209197998</v>
      </c>
      <c r="BC29" s="1">
        <v>7.355140209197998</v>
      </c>
      <c r="BD29" s="1">
        <v>1</v>
      </c>
      <c r="BE29" s="1">
        <v>0</v>
      </c>
      <c r="BF29" s="1">
        <v>0.15999999642372131</v>
      </c>
      <c r="BG29" s="1">
        <v>111115</v>
      </c>
      <c r="BH29">
        <f t="shared" si="101"/>
        <v>1.5025784301757812</v>
      </c>
      <c r="BI29">
        <f t="shared" si="102"/>
        <v>7.3768301212738027E-3</v>
      </c>
      <c r="BJ29">
        <f t="shared" si="103"/>
        <v>304.43260421752927</v>
      </c>
      <c r="BK29">
        <f t="shared" si="104"/>
        <v>303.98075332641599</v>
      </c>
      <c r="BL29">
        <f t="shared" si="105"/>
        <v>272.19462282222594</v>
      </c>
      <c r="BM29">
        <f t="shared" si="106"/>
        <v>-0.23357565833678903</v>
      </c>
      <c r="BN29">
        <f t="shared" si="107"/>
        <v>4.5845841175940745</v>
      </c>
      <c r="BO29">
        <f t="shared" si="108"/>
        <v>46.321885202017782</v>
      </c>
      <c r="BP29">
        <f t="shared" si="109"/>
        <v>12.690697763052938</v>
      </c>
      <c r="BQ29">
        <f t="shared" si="110"/>
        <v>31.056678771972656</v>
      </c>
      <c r="BR29">
        <f t="shared" si="111"/>
        <v>4.5259782013916565</v>
      </c>
      <c r="BS29">
        <f t="shared" si="112"/>
        <v>0.55804102628766272</v>
      </c>
      <c r="BT29">
        <f t="shared" si="113"/>
        <v>3.3285564073240965</v>
      </c>
      <c r="BU29">
        <f t="shared" si="114"/>
        <v>1.19742179406756</v>
      </c>
      <c r="BV29">
        <f t="shared" si="115"/>
        <v>0.35181361520202498</v>
      </c>
      <c r="BW29">
        <f t="shared" si="116"/>
        <v>6.2106115227552223</v>
      </c>
      <c r="BX29">
        <f t="shared" si="117"/>
        <v>1.2043514386720275</v>
      </c>
      <c r="BY29">
        <f t="shared" si="118"/>
        <v>73.176678043663841</v>
      </c>
      <c r="BZ29">
        <f t="shared" si="119"/>
        <v>52.709487716030466</v>
      </c>
      <c r="CA29">
        <f t="shared" si="120"/>
        <v>-5.7885867317589434E-2</v>
      </c>
      <c r="CB29">
        <f t="shared" si="121"/>
        <v>0</v>
      </c>
      <c r="CC29">
        <f t="shared" si="122"/>
        <v>1488.6806944478876</v>
      </c>
      <c r="CD29">
        <f t="shared" si="123"/>
        <v>0</v>
      </c>
      <c r="CE29" t="e">
        <f t="shared" si="124"/>
        <v>#DIV/0!</v>
      </c>
      <c r="CF29" t="e">
        <f t="shared" si="125"/>
        <v>#DIV/0!</v>
      </c>
    </row>
    <row r="30" spans="1:84" x14ac:dyDescent="0.35">
      <c r="A30" t="s">
        <v>179</v>
      </c>
      <c r="B30" s="1">
        <v>28</v>
      </c>
      <c r="C30" s="1" t="s">
        <v>112</v>
      </c>
      <c r="D30" s="1">
        <v>7574.000011164695</v>
      </c>
      <c r="E30" s="1">
        <v>0</v>
      </c>
      <c r="F30">
        <f t="shared" si="84"/>
        <v>-0.41232487413760921</v>
      </c>
      <c r="G30">
        <f t="shared" si="85"/>
        <v>0.60265068110956888</v>
      </c>
      <c r="H30">
        <f t="shared" si="86"/>
        <v>98.727430404957062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t="e">
        <f t="shared" si="87"/>
        <v>#DIV/0!</v>
      </c>
      <c r="Q30" t="e">
        <f t="shared" si="88"/>
        <v>#DIV/0!</v>
      </c>
      <c r="R30" t="e">
        <f t="shared" si="89"/>
        <v>#DIV/0!</v>
      </c>
      <c r="S30" s="1">
        <v>-1</v>
      </c>
      <c r="T30" s="1">
        <v>0.87</v>
      </c>
      <c r="U30" s="1">
        <v>0.92</v>
      </c>
      <c r="V30" s="1">
        <v>10.136746406555176</v>
      </c>
      <c r="W30">
        <f t="shared" si="90"/>
        <v>0.87506837320327757</v>
      </c>
      <c r="X30">
        <f t="shared" si="91"/>
        <v>3.9476990941046078E-4</v>
      </c>
      <c r="Y30" t="e">
        <f t="shared" si="92"/>
        <v>#DIV/0!</v>
      </c>
      <c r="Z30" t="e">
        <f t="shared" si="93"/>
        <v>#DIV/0!</v>
      </c>
      <c r="AA30" t="e">
        <f t="shared" si="94"/>
        <v>#DIV/0!</v>
      </c>
      <c r="AB30" s="1">
        <v>0</v>
      </c>
      <c r="AC30" s="1">
        <v>0.5</v>
      </c>
      <c r="AD30" t="e">
        <f t="shared" si="95"/>
        <v>#DIV/0!</v>
      </c>
      <c r="AE30">
        <f t="shared" si="96"/>
        <v>7.2206227681159643</v>
      </c>
      <c r="AF30">
        <f t="shared" si="97"/>
        <v>1.2118391871501486</v>
      </c>
      <c r="AG30">
        <f t="shared" si="98"/>
        <v>31.327247619628906</v>
      </c>
      <c r="AH30" s="1">
        <v>2</v>
      </c>
      <c r="AI30">
        <f t="shared" si="99"/>
        <v>4.644859790802002</v>
      </c>
      <c r="AJ30" s="1">
        <v>1</v>
      </c>
      <c r="AK30">
        <f t="shared" si="100"/>
        <v>9.2897195816040039</v>
      </c>
      <c r="AL30" s="1">
        <v>30.824594497680664</v>
      </c>
      <c r="AM30" s="1">
        <v>31.327247619628906</v>
      </c>
      <c r="AN30" s="1">
        <v>30.0240478515625</v>
      </c>
      <c r="AO30" s="1">
        <v>99.782417297363281</v>
      </c>
      <c r="AP30" s="1">
        <v>99.578300476074219</v>
      </c>
      <c r="AQ30" s="1">
        <v>29.554388046264648</v>
      </c>
      <c r="AR30" s="1">
        <v>34.195686340332031</v>
      </c>
      <c r="AS30" s="1">
        <v>65.484085083007813</v>
      </c>
      <c r="AT30" s="1">
        <v>75.769393920898438</v>
      </c>
      <c r="AU30" s="1">
        <v>300.50680541992188</v>
      </c>
      <c r="AV30" s="1">
        <v>1701.1839599609375</v>
      </c>
      <c r="AW30" s="1">
        <v>0.16737738251686096</v>
      </c>
      <c r="AX30" s="1">
        <v>98.971649169921875</v>
      </c>
      <c r="AY30" s="1">
        <v>3.704103946685791</v>
      </c>
      <c r="AZ30" s="1">
        <v>-0.35911199450492859</v>
      </c>
      <c r="BA30" s="1">
        <v>1</v>
      </c>
      <c r="BB30" s="1">
        <v>-1.355140209197998</v>
      </c>
      <c r="BC30" s="1">
        <v>7.355140209197998</v>
      </c>
      <c r="BD30" s="1">
        <v>1</v>
      </c>
      <c r="BE30" s="1">
        <v>0</v>
      </c>
      <c r="BF30" s="1">
        <v>0.15999999642372131</v>
      </c>
      <c r="BG30" s="1">
        <v>111115</v>
      </c>
      <c r="BH30">
        <f t="shared" si="101"/>
        <v>1.5025340270996093</v>
      </c>
      <c r="BI30">
        <f t="shared" si="102"/>
        <v>7.2206227681159644E-3</v>
      </c>
      <c r="BJ30">
        <f t="shared" si="103"/>
        <v>304.47724761962888</v>
      </c>
      <c r="BK30">
        <f t="shared" si="104"/>
        <v>303.97459449768064</v>
      </c>
      <c r="BL30">
        <f t="shared" si="105"/>
        <v>272.18942750984206</v>
      </c>
      <c r="BM30">
        <f t="shared" si="106"/>
        <v>-0.20859711942286061</v>
      </c>
      <c r="BN30">
        <f t="shared" si="107"/>
        <v>4.5962426587501799</v>
      </c>
      <c r="BO30">
        <f t="shared" si="108"/>
        <v>46.439992637275438</v>
      </c>
      <c r="BP30">
        <f t="shared" si="109"/>
        <v>12.244306296943407</v>
      </c>
      <c r="BQ30">
        <f t="shared" si="110"/>
        <v>31.075921058654785</v>
      </c>
      <c r="BR30">
        <f t="shared" si="111"/>
        <v>4.5309441729323616</v>
      </c>
      <c r="BS30">
        <f t="shared" si="112"/>
        <v>0.56593674564247887</v>
      </c>
      <c r="BT30">
        <f t="shared" si="113"/>
        <v>3.3844034716000313</v>
      </c>
      <c r="BU30">
        <f t="shared" si="114"/>
        <v>1.1465407013323303</v>
      </c>
      <c r="BV30">
        <f t="shared" si="115"/>
        <v>0.35683540165829986</v>
      </c>
      <c r="BW30">
        <f t="shared" si="116"/>
        <v>9.7712166054872895</v>
      </c>
      <c r="BX30">
        <f t="shared" si="117"/>
        <v>0.9914552661870184</v>
      </c>
      <c r="BY30">
        <f t="shared" si="118"/>
        <v>74.200168920104275</v>
      </c>
      <c r="BZ30">
        <f t="shared" si="119"/>
        <v>99.63822032351375</v>
      </c>
      <c r="CA30">
        <f t="shared" si="120"/>
        <v>-3.0705662156182939E-3</v>
      </c>
      <c r="CB30">
        <f t="shared" si="121"/>
        <v>0</v>
      </c>
      <c r="CC30">
        <f t="shared" si="122"/>
        <v>1488.6522803625273</v>
      </c>
      <c r="CD30">
        <f t="shared" si="123"/>
        <v>0</v>
      </c>
      <c r="CE30" t="e">
        <f t="shared" si="124"/>
        <v>#DIV/0!</v>
      </c>
      <c r="CF30" t="e">
        <f t="shared" si="125"/>
        <v>#DIV/0!</v>
      </c>
    </row>
    <row r="31" spans="1:84" x14ac:dyDescent="0.35">
      <c r="A31" t="s">
        <v>179</v>
      </c>
      <c r="B31" s="1">
        <v>29</v>
      </c>
      <c r="C31" s="1" t="s">
        <v>113</v>
      </c>
      <c r="D31" s="1">
        <v>7740.000011164695</v>
      </c>
      <c r="E31" s="1">
        <v>0</v>
      </c>
      <c r="F31">
        <f t="shared" si="84"/>
        <v>4.7614264173150849</v>
      </c>
      <c r="G31">
        <f t="shared" si="85"/>
        <v>0.61124986399792314</v>
      </c>
      <c r="H31">
        <f t="shared" si="86"/>
        <v>276.83991676169876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t="e">
        <f t="shared" si="87"/>
        <v>#DIV/0!</v>
      </c>
      <c r="Q31" t="e">
        <f t="shared" si="88"/>
        <v>#DIV/0!</v>
      </c>
      <c r="R31" t="e">
        <f t="shared" si="89"/>
        <v>#DIV/0!</v>
      </c>
      <c r="S31" s="1">
        <v>-1</v>
      </c>
      <c r="T31" s="1">
        <v>0.87</v>
      </c>
      <c r="U31" s="1">
        <v>0.92</v>
      </c>
      <c r="V31" s="1">
        <v>10.136746406555176</v>
      </c>
      <c r="W31">
        <f t="shared" si="90"/>
        <v>0.87506837320327757</v>
      </c>
      <c r="X31">
        <f t="shared" si="91"/>
        <v>3.8709903264344783E-3</v>
      </c>
      <c r="Y31" t="e">
        <f t="shared" si="92"/>
        <v>#DIV/0!</v>
      </c>
      <c r="Z31" t="e">
        <f t="shared" si="93"/>
        <v>#DIV/0!</v>
      </c>
      <c r="AA31" t="e">
        <f t="shared" si="94"/>
        <v>#DIV/0!</v>
      </c>
      <c r="AB31" s="1">
        <v>0</v>
      </c>
      <c r="AC31" s="1">
        <v>0.5</v>
      </c>
      <c r="AD31" t="e">
        <f t="shared" si="95"/>
        <v>#DIV/0!</v>
      </c>
      <c r="AE31">
        <f t="shared" si="96"/>
        <v>7.0535211996746598</v>
      </c>
      <c r="AF31">
        <f t="shared" si="97"/>
        <v>1.1676633198651007</v>
      </c>
      <c r="AG31">
        <f t="shared" si="98"/>
        <v>31.377727508544922</v>
      </c>
      <c r="AH31" s="1">
        <v>2</v>
      </c>
      <c r="AI31">
        <f t="shared" si="99"/>
        <v>4.644859790802002</v>
      </c>
      <c r="AJ31" s="1">
        <v>1</v>
      </c>
      <c r="AK31">
        <f t="shared" si="100"/>
        <v>9.2897195816040039</v>
      </c>
      <c r="AL31" s="1">
        <v>30.823225021362305</v>
      </c>
      <c r="AM31" s="1">
        <v>31.377727508544922</v>
      </c>
      <c r="AN31" s="1">
        <v>30.023614883422852</v>
      </c>
      <c r="AO31" s="1">
        <v>300.14398193359375</v>
      </c>
      <c r="AP31" s="1">
        <v>295.58770751953125</v>
      </c>
      <c r="AQ31" s="1">
        <v>30.246303558349609</v>
      </c>
      <c r="AR31" s="1">
        <v>34.777194976806641</v>
      </c>
      <c r="AS31" s="1">
        <v>67.020942687988281</v>
      </c>
      <c r="AT31" s="1">
        <v>77.061531066894531</v>
      </c>
      <c r="AU31" s="1">
        <v>300.52450561523438</v>
      </c>
      <c r="AV31" s="1">
        <v>1700.8497314453125</v>
      </c>
      <c r="AW31" s="1">
        <v>0.11878743022680283</v>
      </c>
      <c r="AX31" s="1">
        <v>98.966957092285156</v>
      </c>
      <c r="AY31" s="1">
        <v>4.9400782585144043</v>
      </c>
      <c r="AZ31" s="1">
        <v>-0.37242797017097473</v>
      </c>
      <c r="BA31" s="1">
        <v>1</v>
      </c>
      <c r="BB31" s="1">
        <v>-1.355140209197998</v>
      </c>
      <c r="BC31" s="1">
        <v>7.355140209197998</v>
      </c>
      <c r="BD31" s="1">
        <v>1</v>
      </c>
      <c r="BE31" s="1">
        <v>0</v>
      </c>
      <c r="BF31" s="1">
        <v>0.15999999642372131</v>
      </c>
      <c r="BG31" s="1">
        <v>111115</v>
      </c>
      <c r="BH31">
        <f t="shared" si="101"/>
        <v>1.5026225280761716</v>
      </c>
      <c r="BI31">
        <f t="shared" si="102"/>
        <v>7.0535211996746597E-3</v>
      </c>
      <c r="BJ31">
        <f t="shared" si="103"/>
        <v>304.5277275085449</v>
      </c>
      <c r="BK31">
        <f t="shared" si="104"/>
        <v>303.97322502136228</v>
      </c>
      <c r="BL31">
        <f t="shared" si="105"/>
        <v>272.13595094853736</v>
      </c>
      <c r="BM31">
        <f t="shared" si="106"/>
        <v>-0.18194980912927844</v>
      </c>
      <c r="BN31">
        <f t="shared" si="107"/>
        <v>4.6094564829247586</v>
      </c>
      <c r="BO31">
        <f t="shared" si="108"/>
        <v>46.575711917933489</v>
      </c>
      <c r="BP31">
        <f t="shared" si="109"/>
        <v>11.798516941126849</v>
      </c>
      <c r="BQ31">
        <f t="shared" si="110"/>
        <v>31.100476264953613</v>
      </c>
      <c r="BR31">
        <f t="shared" si="111"/>
        <v>4.5372881730356216</v>
      </c>
      <c r="BS31">
        <f t="shared" si="112"/>
        <v>0.57351351926014127</v>
      </c>
      <c r="BT31">
        <f t="shared" si="113"/>
        <v>3.4417931630596579</v>
      </c>
      <c r="BU31">
        <f t="shared" si="114"/>
        <v>1.0954950099759637</v>
      </c>
      <c r="BV31">
        <f t="shared" si="115"/>
        <v>0.36165549831816457</v>
      </c>
      <c r="BW31">
        <f t="shared" si="116"/>
        <v>27.398004163586837</v>
      </c>
      <c r="BX31">
        <f t="shared" si="117"/>
        <v>0.93657452498563831</v>
      </c>
      <c r="BY31">
        <f t="shared" si="118"/>
        <v>75.224199314428844</v>
      </c>
      <c r="BZ31">
        <f t="shared" si="119"/>
        <v>294.89576783212624</v>
      </c>
      <c r="CA31">
        <f t="shared" si="120"/>
        <v>1.2145799597944483E-2</v>
      </c>
      <c r="CB31">
        <f t="shared" si="121"/>
        <v>0</v>
      </c>
      <c r="CC31">
        <f t="shared" si="122"/>
        <v>1488.3598075590812</v>
      </c>
      <c r="CD31">
        <f t="shared" si="123"/>
        <v>0</v>
      </c>
      <c r="CE31" t="e">
        <f t="shared" si="124"/>
        <v>#DIV/0!</v>
      </c>
      <c r="CF31" t="e">
        <f t="shared" si="125"/>
        <v>#DIV/0!</v>
      </c>
    </row>
    <row r="32" spans="1:84" x14ac:dyDescent="0.35">
      <c r="A32" t="s">
        <v>179</v>
      </c>
      <c r="B32" s="1">
        <v>30</v>
      </c>
      <c r="C32" s="1" t="s">
        <v>114</v>
      </c>
      <c r="D32" s="1">
        <v>7943.000011164695</v>
      </c>
      <c r="E32" s="1">
        <v>0</v>
      </c>
      <c r="F32">
        <f t="shared" si="84"/>
        <v>7.0329543949451567</v>
      </c>
      <c r="G32">
        <f t="shared" si="85"/>
        <v>0.58273958599542974</v>
      </c>
      <c r="H32">
        <f t="shared" si="86"/>
        <v>463.45720246693134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t="e">
        <f t="shared" si="87"/>
        <v>#DIV/0!</v>
      </c>
      <c r="Q32" t="e">
        <f t="shared" si="88"/>
        <v>#DIV/0!</v>
      </c>
      <c r="R32" t="e">
        <f t="shared" si="89"/>
        <v>#DIV/0!</v>
      </c>
      <c r="S32" s="1">
        <v>-1</v>
      </c>
      <c r="T32" s="1">
        <v>0.87</v>
      </c>
      <c r="U32" s="1">
        <v>0.92</v>
      </c>
      <c r="V32" s="1">
        <v>10.136746406555176</v>
      </c>
      <c r="W32">
        <f t="shared" si="90"/>
        <v>0.87506837320327757</v>
      </c>
      <c r="X32">
        <f t="shared" si="91"/>
        <v>5.3986666689811256E-3</v>
      </c>
      <c r="Y32" t="e">
        <f t="shared" si="92"/>
        <v>#DIV/0!</v>
      </c>
      <c r="Z32" t="e">
        <f t="shared" si="93"/>
        <v>#DIV/0!</v>
      </c>
      <c r="AA32" t="e">
        <f t="shared" si="94"/>
        <v>#DIV/0!</v>
      </c>
      <c r="AB32" s="1">
        <v>0</v>
      </c>
      <c r="AC32" s="1">
        <v>0.5</v>
      </c>
      <c r="AD32" t="e">
        <f t="shared" si="95"/>
        <v>#DIV/0!</v>
      </c>
      <c r="AE32">
        <f t="shared" si="96"/>
        <v>6.8336346540091109</v>
      </c>
      <c r="AF32">
        <f t="shared" si="97"/>
        <v>1.182511571601788</v>
      </c>
      <c r="AG32">
        <f t="shared" si="98"/>
        <v>31.617288589477539</v>
      </c>
      <c r="AH32" s="1">
        <v>2</v>
      </c>
      <c r="AI32">
        <f t="shared" si="99"/>
        <v>4.644859790802002</v>
      </c>
      <c r="AJ32" s="1">
        <v>1</v>
      </c>
      <c r="AK32">
        <f t="shared" si="100"/>
        <v>9.2897195816040039</v>
      </c>
      <c r="AL32" s="1">
        <v>30.85957145690918</v>
      </c>
      <c r="AM32" s="1">
        <v>31.617288589477539</v>
      </c>
      <c r="AN32" s="1">
        <v>30.022151947021484</v>
      </c>
      <c r="AO32" s="1">
        <v>500.1861572265625</v>
      </c>
      <c r="AP32" s="1">
        <v>493.26187133789063</v>
      </c>
      <c r="AQ32" s="1">
        <v>30.877170562744141</v>
      </c>
      <c r="AR32" s="1">
        <v>35.264961242675781</v>
      </c>
      <c r="AS32" s="1">
        <v>68.279464721679688</v>
      </c>
      <c r="AT32" s="1">
        <v>77.98382568359375</v>
      </c>
      <c r="AU32" s="1">
        <v>300.49960327148438</v>
      </c>
      <c r="AV32" s="1">
        <v>1700.3831787109375</v>
      </c>
      <c r="AW32" s="1">
        <v>0.16399654746055603</v>
      </c>
      <c r="AX32" s="1">
        <v>98.96807861328125</v>
      </c>
      <c r="AY32" s="1">
        <v>5.9120659828186035</v>
      </c>
      <c r="AZ32" s="1">
        <v>-0.39186671376228333</v>
      </c>
      <c r="BA32" s="1">
        <v>0.5</v>
      </c>
      <c r="BB32" s="1">
        <v>-1.355140209197998</v>
      </c>
      <c r="BC32" s="1">
        <v>7.355140209197998</v>
      </c>
      <c r="BD32" s="1">
        <v>1</v>
      </c>
      <c r="BE32" s="1">
        <v>0</v>
      </c>
      <c r="BF32" s="1">
        <v>0.15999999642372131</v>
      </c>
      <c r="BG32" s="1">
        <v>111115</v>
      </c>
      <c r="BH32">
        <f t="shared" si="101"/>
        <v>1.5024980163574218</v>
      </c>
      <c r="BI32">
        <f t="shared" si="102"/>
        <v>6.8336346540091106E-3</v>
      </c>
      <c r="BJ32">
        <f t="shared" si="103"/>
        <v>304.76728858947752</v>
      </c>
      <c r="BK32">
        <f t="shared" si="104"/>
        <v>304.00957145690916</v>
      </c>
      <c r="BL32">
        <f t="shared" si="105"/>
        <v>272.06130251270588</v>
      </c>
      <c r="BM32">
        <f t="shared" si="106"/>
        <v>-0.15346236713588554</v>
      </c>
      <c r="BN32">
        <f t="shared" si="107"/>
        <v>4.6726170281612411</v>
      </c>
      <c r="BO32">
        <f t="shared" si="108"/>
        <v>47.213375197668924</v>
      </c>
      <c r="BP32">
        <f t="shared" si="109"/>
        <v>11.948413954993143</v>
      </c>
      <c r="BQ32">
        <f t="shared" si="110"/>
        <v>31.238430023193359</v>
      </c>
      <c r="BR32">
        <f t="shared" si="111"/>
        <v>4.5730734673591957</v>
      </c>
      <c r="BS32">
        <f t="shared" si="112"/>
        <v>0.54834233812423927</v>
      </c>
      <c r="BT32">
        <f t="shared" si="113"/>
        <v>3.4901054565594531</v>
      </c>
      <c r="BU32">
        <f t="shared" si="114"/>
        <v>1.0829680107997426</v>
      </c>
      <c r="BV32">
        <f t="shared" si="115"/>
        <v>0.34564680949819415</v>
      </c>
      <c r="BW32">
        <f t="shared" si="116"/>
        <v>45.867468847638669</v>
      </c>
      <c r="BX32">
        <f t="shared" si="117"/>
        <v>0.93957637797926874</v>
      </c>
      <c r="BY32">
        <f t="shared" si="118"/>
        <v>75.162253692306493</v>
      </c>
      <c r="BZ32">
        <f t="shared" si="119"/>
        <v>492.2398288155332</v>
      </c>
      <c r="CA32">
        <f t="shared" si="120"/>
        <v>1.0738925854725733E-2</v>
      </c>
      <c r="CB32">
        <f t="shared" si="121"/>
        <v>0</v>
      </c>
      <c r="CC32">
        <f t="shared" si="122"/>
        <v>1487.9515420167982</v>
      </c>
      <c r="CD32">
        <f t="shared" si="123"/>
        <v>0</v>
      </c>
      <c r="CE32" t="e">
        <f t="shared" si="124"/>
        <v>#DIV/0!</v>
      </c>
      <c r="CF32" t="e">
        <f t="shared" si="125"/>
        <v>#DIV/0!</v>
      </c>
    </row>
    <row r="33" spans="1:84" x14ac:dyDescent="0.35">
      <c r="A33" t="s">
        <v>179</v>
      </c>
      <c r="B33" s="1">
        <v>31</v>
      </c>
      <c r="C33" s="1" t="s">
        <v>115</v>
      </c>
      <c r="D33" s="1">
        <v>8145.500011199154</v>
      </c>
      <c r="E33" s="1">
        <v>0</v>
      </c>
      <c r="F33">
        <f t="shared" si="84"/>
        <v>9.9090110478056275</v>
      </c>
      <c r="G33">
        <f t="shared" si="85"/>
        <v>0.45620057165502098</v>
      </c>
      <c r="H33">
        <f t="shared" si="86"/>
        <v>737.18011486816636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t="e">
        <f t="shared" si="87"/>
        <v>#DIV/0!</v>
      </c>
      <c r="Q33" t="e">
        <f t="shared" si="88"/>
        <v>#DIV/0!</v>
      </c>
      <c r="R33" t="e">
        <f t="shared" si="89"/>
        <v>#DIV/0!</v>
      </c>
      <c r="S33" s="1">
        <v>-1</v>
      </c>
      <c r="T33" s="1">
        <v>0.87</v>
      </c>
      <c r="U33" s="1">
        <v>0.92</v>
      </c>
      <c r="V33" s="1">
        <v>10.136746406555176</v>
      </c>
      <c r="W33">
        <f t="shared" si="90"/>
        <v>0.87506837320327757</v>
      </c>
      <c r="X33">
        <f t="shared" si="91"/>
        <v>7.3314039123327061E-3</v>
      </c>
      <c r="Y33" t="e">
        <f t="shared" si="92"/>
        <v>#DIV/0!</v>
      </c>
      <c r="Z33" t="e">
        <f t="shared" si="93"/>
        <v>#DIV/0!</v>
      </c>
      <c r="AA33" t="e">
        <f t="shared" si="94"/>
        <v>#DIV/0!</v>
      </c>
      <c r="AB33" s="1">
        <v>0</v>
      </c>
      <c r="AC33" s="1">
        <v>0.5</v>
      </c>
      <c r="AD33" t="e">
        <f t="shared" si="95"/>
        <v>#DIV/0!</v>
      </c>
      <c r="AE33">
        <f t="shared" si="96"/>
        <v>6.0074578506114724</v>
      </c>
      <c r="AF33">
        <f t="shared" si="97"/>
        <v>1.3101583442179736</v>
      </c>
      <c r="AG33">
        <f t="shared" si="98"/>
        <v>32.068172454833984</v>
      </c>
      <c r="AH33" s="1">
        <v>2</v>
      </c>
      <c r="AI33">
        <f t="shared" si="99"/>
        <v>4.644859790802002</v>
      </c>
      <c r="AJ33" s="1">
        <v>1</v>
      </c>
      <c r="AK33">
        <f t="shared" si="100"/>
        <v>9.2897195816040039</v>
      </c>
      <c r="AL33" s="1">
        <v>30.872955322265625</v>
      </c>
      <c r="AM33" s="1">
        <v>32.068172454833984</v>
      </c>
      <c r="AN33" s="1">
        <v>30.018709182739258</v>
      </c>
      <c r="AO33" s="1">
        <v>799.915283203125</v>
      </c>
      <c r="AP33" s="1">
        <v>790.161376953125</v>
      </c>
      <c r="AQ33" s="1">
        <v>31.337680816650391</v>
      </c>
      <c r="AR33" s="1">
        <v>35.195102691650391</v>
      </c>
      <c r="AS33" s="1">
        <v>69.248115539550781</v>
      </c>
      <c r="AT33" s="1">
        <v>77.776298522949219</v>
      </c>
      <c r="AU33" s="1">
        <v>300.51287841796875</v>
      </c>
      <c r="AV33" s="1">
        <v>1700.420166015625</v>
      </c>
      <c r="AW33" s="1">
        <v>0.15755507349967957</v>
      </c>
      <c r="AX33" s="1">
        <v>98.973457336425781</v>
      </c>
      <c r="AY33" s="1">
        <v>6.4941277503967285</v>
      </c>
      <c r="AZ33" s="1">
        <v>-0.37446367740631104</v>
      </c>
      <c r="BA33" s="1">
        <v>0.5</v>
      </c>
      <c r="BB33" s="1">
        <v>-1.355140209197998</v>
      </c>
      <c r="BC33" s="1">
        <v>7.355140209197998</v>
      </c>
      <c r="BD33" s="1">
        <v>1</v>
      </c>
      <c r="BE33" s="1">
        <v>0</v>
      </c>
      <c r="BF33" s="1">
        <v>0.15999999642372131</v>
      </c>
      <c r="BG33" s="1">
        <v>111115</v>
      </c>
      <c r="BH33">
        <f t="shared" si="101"/>
        <v>1.5025643920898437</v>
      </c>
      <c r="BI33">
        <f t="shared" si="102"/>
        <v>6.0074578506114727E-3</v>
      </c>
      <c r="BJ33">
        <f t="shared" si="103"/>
        <v>305.21817245483396</v>
      </c>
      <c r="BK33">
        <f t="shared" si="104"/>
        <v>304.0229553222656</v>
      </c>
      <c r="BL33">
        <f t="shared" si="105"/>
        <v>272.0672204813236</v>
      </c>
      <c r="BM33">
        <f t="shared" si="106"/>
        <v>-2.9563445914719912E-2</v>
      </c>
      <c r="BN33">
        <f t="shared" si="107"/>
        <v>4.7935393389211578</v>
      </c>
      <c r="BO33">
        <f t="shared" si="108"/>
        <v>48.432574428790446</v>
      </c>
      <c r="BP33">
        <f t="shared" si="109"/>
        <v>13.237471737140055</v>
      </c>
      <c r="BQ33">
        <f t="shared" si="110"/>
        <v>31.470563888549805</v>
      </c>
      <c r="BR33">
        <f t="shared" si="111"/>
        <v>4.6338441019016203</v>
      </c>
      <c r="BS33">
        <f t="shared" si="112"/>
        <v>0.434846101445374</v>
      </c>
      <c r="BT33">
        <f t="shared" si="113"/>
        <v>3.4833809947031842</v>
      </c>
      <c r="BU33">
        <f t="shared" si="114"/>
        <v>1.1504631071984361</v>
      </c>
      <c r="BV33">
        <f t="shared" si="115"/>
        <v>0.27361996100361874</v>
      </c>
      <c r="BW33">
        <f t="shared" si="116"/>
        <v>72.961264648165923</v>
      </c>
      <c r="BX33">
        <f t="shared" si="117"/>
        <v>0.93294880814188208</v>
      </c>
      <c r="BY33">
        <f t="shared" si="118"/>
        <v>72.81074219144854</v>
      </c>
      <c r="BZ33">
        <f t="shared" si="119"/>
        <v>788.72138032060798</v>
      </c>
      <c r="CA33">
        <f t="shared" si="120"/>
        <v>9.1474944990170663E-3</v>
      </c>
      <c r="CB33">
        <f t="shared" si="121"/>
        <v>0</v>
      </c>
      <c r="CC33">
        <f t="shared" si="122"/>
        <v>1487.9839084373402</v>
      </c>
      <c r="CD33">
        <f t="shared" si="123"/>
        <v>0</v>
      </c>
      <c r="CE33" t="e">
        <f t="shared" si="124"/>
        <v>#DIV/0!</v>
      </c>
      <c r="CF33" t="e">
        <f t="shared" si="125"/>
        <v>#DIV/0!</v>
      </c>
    </row>
    <row r="34" spans="1:84" x14ac:dyDescent="0.35">
      <c r="A34" t="s">
        <v>179</v>
      </c>
      <c r="B34" s="1">
        <v>32</v>
      </c>
      <c r="C34" s="1" t="s">
        <v>116</v>
      </c>
      <c r="D34" s="1">
        <v>8347.500011199154</v>
      </c>
      <c r="E34" s="1">
        <v>0</v>
      </c>
      <c r="F34">
        <f t="shared" si="84"/>
        <v>13.310094458572424</v>
      </c>
      <c r="G34">
        <f t="shared" si="85"/>
        <v>0.30568400636477372</v>
      </c>
      <c r="H34">
        <f t="shared" si="86"/>
        <v>1085.9794906241916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t="e">
        <f t="shared" si="87"/>
        <v>#DIV/0!</v>
      </c>
      <c r="Q34" t="e">
        <f t="shared" si="88"/>
        <v>#DIV/0!</v>
      </c>
      <c r="R34" t="e">
        <f t="shared" si="89"/>
        <v>#DIV/0!</v>
      </c>
      <c r="S34" s="1">
        <v>-1</v>
      </c>
      <c r="T34" s="1">
        <v>0.87</v>
      </c>
      <c r="U34" s="1">
        <v>0.92</v>
      </c>
      <c r="V34" s="1">
        <v>10.136746406555176</v>
      </c>
      <c r="W34">
        <f t="shared" si="90"/>
        <v>0.87506837320327757</v>
      </c>
      <c r="X34">
        <f t="shared" si="91"/>
        <v>9.6192291638984365E-3</v>
      </c>
      <c r="Y34" t="e">
        <f t="shared" si="92"/>
        <v>#DIV/0!</v>
      </c>
      <c r="Z34" t="e">
        <f t="shared" si="93"/>
        <v>#DIV/0!</v>
      </c>
      <c r="AA34" t="e">
        <f t="shared" si="94"/>
        <v>#DIV/0!</v>
      </c>
      <c r="AB34" s="1">
        <v>0</v>
      </c>
      <c r="AC34" s="1">
        <v>0.5</v>
      </c>
      <c r="AD34" t="e">
        <f t="shared" si="95"/>
        <v>#DIV/0!</v>
      </c>
      <c r="AE34">
        <f t="shared" si="96"/>
        <v>4.829190771474293</v>
      </c>
      <c r="AF34">
        <f t="shared" si="97"/>
        <v>1.546098543247457</v>
      </c>
      <c r="AG34">
        <f t="shared" si="98"/>
        <v>32.805385589599609</v>
      </c>
      <c r="AH34" s="1">
        <v>2</v>
      </c>
      <c r="AI34">
        <f t="shared" si="99"/>
        <v>4.644859790802002</v>
      </c>
      <c r="AJ34" s="1">
        <v>1</v>
      </c>
      <c r="AK34">
        <f t="shared" si="100"/>
        <v>9.2897195816040039</v>
      </c>
      <c r="AL34" s="1">
        <v>30.888359069824219</v>
      </c>
      <c r="AM34" s="1">
        <v>32.805385589599609</v>
      </c>
      <c r="AN34" s="1">
        <v>30.019248962402344</v>
      </c>
      <c r="AO34" s="1">
        <v>1199.821533203125</v>
      </c>
      <c r="AP34" s="1">
        <v>1187.147705078125</v>
      </c>
      <c r="AQ34" s="1">
        <v>31.766378402709961</v>
      </c>
      <c r="AR34" s="1">
        <v>34.868309020996094</v>
      </c>
      <c r="AS34" s="1">
        <v>70.134086608886719</v>
      </c>
      <c r="AT34" s="1">
        <v>76.986305236816406</v>
      </c>
      <c r="AU34" s="1">
        <v>300.50994873046875</v>
      </c>
      <c r="AV34" s="1">
        <v>1700.0443115234375</v>
      </c>
      <c r="AW34" s="1">
        <v>0.2107328474521637</v>
      </c>
      <c r="AX34" s="1">
        <v>98.973129272460938</v>
      </c>
      <c r="AY34" s="1">
        <v>6.8384394645690918</v>
      </c>
      <c r="AZ34" s="1">
        <v>-0.37216645479202271</v>
      </c>
      <c r="BA34" s="1">
        <v>0.5</v>
      </c>
      <c r="BB34" s="1">
        <v>-1.355140209197998</v>
      </c>
      <c r="BC34" s="1">
        <v>7.355140209197998</v>
      </c>
      <c r="BD34" s="1">
        <v>1</v>
      </c>
      <c r="BE34" s="1">
        <v>0</v>
      </c>
      <c r="BF34" s="1">
        <v>0.15999999642372131</v>
      </c>
      <c r="BG34" s="1">
        <v>111115</v>
      </c>
      <c r="BH34">
        <f t="shared" si="101"/>
        <v>1.5025497436523436</v>
      </c>
      <c r="BI34">
        <f t="shared" si="102"/>
        <v>4.829190771474293E-3</v>
      </c>
      <c r="BJ34">
        <f t="shared" si="103"/>
        <v>305.95538558959959</v>
      </c>
      <c r="BK34">
        <f t="shared" si="104"/>
        <v>304.0383590698242</v>
      </c>
      <c r="BL34">
        <f t="shared" si="105"/>
        <v>272.00708376391776</v>
      </c>
      <c r="BM34">
        <f t="shared" si="106"/>
        <v>0.14179150949750402</v>
      </c>
      <c r="BN34">
        <f t="shared" si="107"/>
        <v>4.9971241994946194</v>
      </c>
      <c r="BO34">
        <f t="shared" si="108"/>
        <v>50.489706006345891</v>
      </c>
      <c r="BP34">
        <f t="shared" si="109"/>
        <v>15.621396985349797</v>
      </c>
      <c r="BQ34">
        <f t="shared" si="110"/>
        <v>31.846872329711914</v>
      </c>
      <c r="BR34">
        <f t="shared" si="111"/>
        <v>4.7338528423318698</v>
      </c>
      <c r="BS34">
        <f t="shared" si="112"/>
        <v>0.29594572793900931</v>
      </c>
      <c r="BT34">
        <f t="shared" si="113"/>
        <v>3.4510256562471624</v>
      </c>
      <c r="BU34">
        <f t="shared" si="114"/>
        <v>1.2828271860847074</v>
      </c>
      <c r="BV34">
        <f t="shared" si="115"/>
        <v>0.18581702759090241</v>
      </c>
      <c r="BW34">
        <f t="shared" si="116"/>
        <v>107.4827885127894</v>
      </c>
      <c r="BX34">
        <f t="shared" si="117"/>
        <v>0.91478043210530768</v>
      </c>
      <c r="BY34">
        <f t="shared" si="118"/>
        <v>68.710487016271102</v>
      </c>
      <c r="BZ34">
        <f t="shared" si="119"/>
        <v>1185.2134564324872</v>
      </c>
      <c r="CA34">
        <f t="shared" si="120"/>
        <v>7.7162731111227248E-3</v>
      </c>
      <c r="CB34">
        <f t="shared" si="121"/>
        <v>0</v>
      </c>
      <c r="CC34">
        <f t="shared" si="122"/>
        <v>1487.6550100583004</v>
      </c>
      <c r="CD34">
        <f t="shared" si="123"/>
        <v>0</v>
      </c>
      <c r="CE34" t="e">
        <f t="shared" si="124"/>
        <v>#DIV/0!</v>
      </c>
      <c r="CF34" t="e">
        <f t="shared" si="125"/>
        <v>#DIV/0!</v>
      </c>
    </row>
    <row r="35" spans="1:84" x14ac:dyDescent="0.35">
      <c r="A35" t="s">
        <v>179</v>
      </c>
      <c r="B35" s="1">
        <v>33</v>
      </c>
      <c r="C35" s="1" t="s">
        <v>117</v>
      </c>
      <c r="D35" s="1">
        <v>8549.500011199154</v>
      </c>
      <c r="E35" s="1">
        <v>0</v>
      </c>
      <c r="F35">
        <f t="shared" si="84"/>
        <v>14.393275181732632</v>
      </c>
      <c r="G35">
        <f t="shared" si="85"/>
        <v>0.21821590426552925</v>
      </c>
      <c r="H35">
        <f t="shared" si="86"/>
        <v>1337.8489053370656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t="e">
        <f t="shared" si="87"/>
        <v>#DIV/0!</v>
      </c>
      <c r="Q35" t="e">
        <f t="shared" si="88"/>
        <v>#DIV/0!</v>
      </c>
      <c r="R35" t="e">
        <f t="shared" si="89"/>
        <v>#DIV/0!</v>
      </c>
      <c r="S35" s="1">
        <v>-1</v>
      </c>
      <c r="T35" s="1">
        <v>0.87</v>
      </c>
      <c r="U35" s="1">
        <v>0.92</v>
      </c>
      <c r="V35" s="1">
        <v>10.136746406555176</v>
      </c>
      <c r="W35">
        <f t="shared" si="90"/>
        <v>0.87506837320327757</v>
      </c>
      <c r="X35">
        <f t="shared" si="91"/>
        <v>1.0349123988853706E-2</v>
      </c>
      <c r="Y35" t="e">
        <f t="shared" si="92"/>
        <v>#DIV/0!</v>
      </c>
      <c r="Z35" t="e">
        <f t="shared" si="93"/>
        <v>#DIV/0!</v>
      </c>
      <c r="AA35" t="e">
        <f t="shared" si="94"/>
        <v>#DIV/0!</v>
      </c>
      <c r="AB35" s="1">
        <v>0</v>
      </c>
      <c r="AC35" s="1">
        <v>0.5</v>
      </c>
      <c r="AD35" t="e">
        <f t="shared" si="95"/>
        <v>#DIV/0!</v>
      </c>
      <c r="AE35">
        <f t="shared" si="96"/>
        <v>3.8959647344271691</v>
      </c>
      <c r="AF35">
        <f t="shared" si="97"/>
        <v>1.7299581379711557</v>
      </c>
      <c r="AG35">
        <f t="shared" si="98"/>
        <v>33.401203155517578</v>
      </c>
      <c r="AH35" s="1">
        <v>2</v>
      </c>
      <c r="AI35">
        <f t="shared" si="99"/>
        <v>4.644859790802002</v>
      </c>
      <c r="AJ35" s="1">
        <v>1</v>
      </c>
      <c r="AK35">
        <f t="shared" si="100"/>
        <v>9.2897195816040039</v>
      </c>
      <c r="AL35" s="1">
        <v>30.907688140869141</v>
      </c>
      <c r="AM35" s="1">
        <v>33.401203155517578</v>
      </c>
      <c r="AN35" s="1">
        <v>30.016530990600586</v>
      </c>
      <c r="AO35" s="1">
        <v>1500.09375</v>
      </c>
      <c r="AP35" s="1">
        <v>1486.6595458984375</v>
      </c>
      <c r="AQ35" s="1">
        <v>32.224834442138672</v>
      </c>
      <c r="AR35" s="1">
        <v>34.727729797363281</v>
      </c>
      <c r="AS35" s="1">
        <v>71.069313049316406</v>
      </c>
      <c r="AT35" s="1">
        <v>76.59185791015625</v>
      </c>
      <c r="AU35" s="1">
        <v>300.50531005859375</v>
      </c>
      <c r="AV35" s="1">
        <v>1699.7515869140625</v>
      </c>
      <c r="AW35" s="1">
        <v>0.18592092394828796</v>
      </c>
      <c r="AX35" s="1">
        <v>98.974533081054688</v>
      </c>
      <c r="AY35" s="1">
        <v>6.4775934219360352</v>
      </c>
      <c r="AZ35" s="1">
        <v>-0.35606804490089417</v>
      </c>
      <c r="BA35" s="1">
        <v>0.75</v>
      </c>
      <c r="BB35" s="1">
        <v>-1.355140209197998</v>
      </c>
      <c r="BC35" s="1">
        <v>7.355140209197998</v>
      </c>
      <c r="BD35" s="1">
        <v>1</v>
      </c>
      <c r="BE35" s="1">
        <v>0</v>
      </c>
      <c r="BF35" s="1">
        <v>0.15999999642372131</v>
      </c>
      <c r="BG35" s="1">
        <v>111115</v>
      </c>
      <c r="BH35">
        <f t="shared" si="101"/>
        <v>1.5025265502929686</v>
      </c>
      <c r="BI35">
        <f t="shared" si="102"/>
        <v>3.8959647344271693E-3</v>
      </c>
      <c r="BJ35">
        <f t="shared" si="103"/>
        <v>306.55120315551756</v>
      </c>
      <c r="BK35">
        <f t="shared" si="104"/>
        <v>304.05768814086912</v>
      </c>
      <c r="BL35">
        <f t="shared" si="105"/>
        <v>271.96024782746463</v>
      </c>
      <c r="BM35">
        <f t="shared" si="106"/>
        <v>0.27699423525629246</v>
      </c>
      <c r="BN35">
        <f t="shared" si="107"/>
        <v>5.1671189796302164</v>
      </c>
      <c r="BO35">
        <f t="shared" si="108"/>
        <v>52.20655070328678</v>
      </c>
      <c r="BP35">
        <f t="shared" si="109"/>
        <v>17.478820905923499</v>
      </c>
      <c r="BQ35">
        <f t="shared" si="110"/>
        <v>32.154445648193359</v>
      </c>
      <c r="BR35">
        <f t="shared" si="111"/>
        <v>4.8169848015210244</v>
      </c>
      <c r="BS35">
        <f t="shared" si="112"/>
        <v>0.21320764764187086</v>
      </c>
      <c r="BT35">
        <f t="shared" si="113"/>
        <v>3.4371608416590607</v>
      </c>
      <c r="BU35">
        <f t="shared" si="114"/>
        <v>1.3798239598619637</v>
      </c>
      <c r="BV35">
        <f t="shared" si="115"/>
        <v>0.13369586855974833</v>
      </c>
      <c r="BW35">
        <f t="shared" si="116"/>
        <v>132.41297073873622</v>
      </c>
      <c r="BX35">
        <f t="shared" si="117"/>
        <v>0.8999026771314742</v>
      </c>
      <c r="BY35">
        <f t="shared" si="118"/>
        <v>65.801770957769094</v>
      </c>
      <c r="BZ35">
        <f t="shared" si="119"/>
        <v>1484.5678873370944</v>
      </c>
      <c r="CA35">
        <f t="shared" si="120"/>
        <v>6.3796543419739095E-3</v>
      </c>
      <c r="CB35">
        <f t="shared" si="121"/>
        <v>0</v>
      </c>
      <c r="CC35">
        <f t="shared" si="122"/>
        <v>1487.3988560105781</v>
      </c>
      <c r="CD35">
        <f t="shared" si="123"/>
        <v>0</v>
      </c>
      <c r="CE35" t="e">
        <f t="shared" si="124"/>
        <v>#DIV/0!</v>
      </c>
      <c r="CF35" t="e">
        <f t="shared" si="125"/>
        <v>#DIV/0!</v>
      </c>
    </row>
    <row r="36" spans="1:84" x14ac:dyDescent="0.35">
      <c r="A36" t="s">
        <v>179</v>
      </c>
      <c r="B36" s="1">
        <v>34</v>
      </c>
      <c r="C36" s="1" t="s">
        <v>118</v>
      </c>
      <c r="D36" s="1">
        <v>8702.500011199154</v>
      </c>
      <c r="E36" s="1">
        <v>0</v>
      </c>
      <c r="F36">
        <f t="shared" si="84"/>
        <v>16.211473275828084</v>
      </c>
      <c r="G36">
        <f t="shared" si="85"/>
        <v>0.18315267027584983</v>
      </c>
      <c r="H36">
        <f t="shared" si="86"/>
        <v>1492.7197770792864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t="e">
        <f t="shared" si="87"/>
        <v>#DIV/0!</v>
      </c>
      <c r="Q36" t="e">
        <f t="shared" si="88"/>
        <v>#DIV/0!</v>
      </c>
      <c r="R36" t="e">
        <f t="shared" si="89"/>
        <v>#DIV/0!</v>
      </c>
      <c r="S36" s="1">
        <v>-1</v>
      </c>
      <c r="T36" s="1">
        <v>0.87</v>
      </c>
      <c r="U36" s="1">
        <v>0.92</v>
      </c>
      <c r="V36" s="1">
        <v>10.136746406555176</v>
      </c>
      <c r="W36">
        <f t="shared" si="90"/>
        <v>0.87506837320327757</v>
      </c>
      <c r="X36">
        <f t="shared" si="91"/>
        <v>1.1574757089575565E-2</v>
      </c>
      <c r="Y36" t="e">
        <f t="shared" si="92"/>
        <v>#DIV/0!</v>
      </c>
      <c r="Z36" t="e">
        <f t="shared" si="93"/>
        <v>#DIV/0!</v>
      </c>
      <c r="AA36" t="e">
        <f t="shared" si="94"/>
        <v>#DIV/0!</v>
      </c>
      <c r="AB36" s="1">
        <v>0</v>
      </c>
      <c r="AC36" s="1">
        <v>0.5</v>
      </c>
      <c r="AD36" t="e">
        <f t="shared" si="95"/>
        <v>#DIV/0!</v>
      </c>
      <c r="AE36">
        <f t="shared" si="96"/>
        <v>3.4430552284799885</v>
      </c>
      <c r="AF36">
        <f t="shared" si="97"/>
        <v>1.8140330625306409</v>
      </c>
      <c r="AG36">
        <f t="shared" si="98"/>
        <v>33.697982788085938</v>
      </c>
      <c r="AH36" s="1">
        <v>2</v>
      </c>
      <c r="AI36">
        <f t="shared" si="99"/>
        <v>4.644859790802002</v>
      </c>
      <c r="AJ36" s="1">
        <v>1</v>
      </c>
      <c r="AK36">
        <f t="shared" si="100"/>
        <v>9.2897195816040039</v>
      </c>
      <c r="AL36" s="1">
        <v>30.923824310302734</v>
      </c>
      <c r="AM36" s="1">
        <v>33.697982788085938</v>
      </c>
      <c r="AN36" s="1">
        <v>30.017232894897461</v>
      </c>
      <c r="AO36" s="1">
        <v>1699.9849853515625</v>
      </c>
      <c r="AP36" s="1">
        <v>1685.3338623046875</v>
      </c>
      <c r="AQ36" s="1">
        <v>32.539527893066406</v>
      </c>
      <c r="AR36" s="1">
        <v>34.751358032226563</v>
      </c>
      <c r="AS36" s="1">
        <v>71.699638366699219</v>
      </c>
      <c r="AT36" s="1">
        <v>76.574577331542969</v>
      </c>
      <c r="AU36" s="1">
        <v>300.51171875</v>
      </c>
      <c r="AV36" s="1">
        <v>1699.2769775390625</v>
      </c>
      <c r="AW36" s="1">
        <v>0.14940251410007477</v>
      </c>
      <c r="AX36" s="1">
        <v>98.978065490722656</v>
      </c>
      <c r="AY36" s="1">
        <v>5.9467768669128418</v>
      </c>
      <c r="AZ36" s="1">
        <v>-0.35781994462013245</v>
      </c>
      <c r="BA36" s="1">
        <v>1</v>
      </c>
      <c r="BB36" s="1">
        <v>-1.355140209197998</v>
      </c>
      <c r="BC36" s="1">
        <v>7.355140209197998</v>
      </c>
      <c r="BD36" s="1">
        <v>1</v>
      </c>
      <c r="BE36" s="1">
        <v>0</v>
      </c>
      <c r="BF36" s="1">
        <v>0.15999999642372131</v>
      </c>
      <c r="BG36" s="1">
        <v>111115</v>
      </c>
      <c r="BH36">
        <f t="shared" si="101"/>
        <v>1.5025585937499999</v>
      </c>
      <c r="BI36">
        <f t="shared" si="102"/>
        <v>3.4430552284799884E-3</v>
      </c>
      <c r="BJ36">
        <f t="shared" si="103"/>
        <v>306.84798278808591</v>
      </c>
      <c r="BK36">
        <f t="shared" si="104"/>
        <v>304.07382431030271</v>
      </c>
      <c r="BL36">
        <f t="shared" si="105"/>
        <v>271.88431032916196</v>
      </c>
      <c r="BM36">
        <f t="shared" si="106"/>
        <v>0.34225541763581463</v>
      </c>
      <c r="BN36">
        <f t="shared" si="107"/>
        <v>5.2536552537359125</v>
      </c>
      <c r="BO36">
        <f t="shared" si="108"/>
        <v>53.07898500227148</v>
      </c>
      <c r="BP36">
        <f t="shared" si="109"/>
        <v>18.327626970044918</v>
      </c>
      <c r="BQ36">
        <f t="shared" si="110"/>
        <v>32.310903549194336</v>
      </c>
      <c r="BR36">
        <f t="shared" si="111"/>
        <v>4.8597582914255302</v>
      </c>
      <c r="BS36">
        <f t="shared" si="112"/>
        <v>0.17961151615308443</v>
      </c>
      <c r="BT36">
        <f t="shared" si="113"/>
        <v>3.4396221912052716</v>
      </c>
      <c r="BU36">
        <f t="shared" si="114"/>
        <v>1.4201361002202586</v>
      </c>
      <c r="BV36">
        <f t="shared" si="115"/>
        <v>0.11257006646315657</v>
      </c>
      <c r="BW36">
        <f t="shared" si="116"/>
        <v>147.74651585505055</v>
      </c>
      <c r="BX36">
        <f t="shared" si="117"/>
        <v>0.88571161504937534</v>
      </c>
      <c r="BY36">
        <f t="shared" si="118"/>
        <v>64.583297393196588</v>
      </c>
      <c r="BZ36">
        <f t="shared" si="119"/>
        <v>1682.9779796830305</v>
      </c>
      <c r="CA36">
        <f t="shared" si="120"/>
        <v>6.2210582217591013E-3</v>
      </c>
      <c r="CB36">
        <f t="shared" si="121"/>
        <v>0</v>
      </c>
      <c r="CC36">
        <f t="shared" si="122"/>
        <v>1486.9835403568898</v>
      </c>
      <c r="CD36">
        <f t="shared" si="123"/>
        <v>0</v>
      </c>
      <c r="CE36" t="e">
        <f t="shared" si="124"/>
        <v>#DIV/0!</v>
      </c>
      <c r="CF36" t="e">
        <f t="shared" si="125"/>
        <v>#DIV/0!</v>
      </c>
    </row>
    <row r="37" spans="1:84" x14ac:dyDescent="0.35">
      <c r="A37" t="s">
        <v>179</v>
      </c>
      <c r="B37" s="1">
        <v>35</v>
      </c>
      <c r="C37" s="1" t="s">
        <v>119</v>
      </c>
      <c r="D37" s="1">
        <v>8904.500011199154</v>
      </c>
      <c r="E37" s="1">
        <v>0</v>
      </c>
      <c r="F37">
        <f t="shared" si="84"/>
        <v>17.884508642131546</v>
      </c>
      <c r="G37">
        <f t="shared" si="85"/>
        <v>0.15694889438602111</v>
      </c>
      <c r="H37">
        <f t="shared" si="86"/>
        <v>1732.9001636252899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t="e">
        <f t="shared" si="87"/>
        <v>#DIV/0!</v>
      </c>
      <c r="Q37" t="e">
        <f t="shared" si="88"/>
        <v>#DIV/0!</v>
      </c>
      <c r="R37" t="e">
        <f t="shared" si="89"/>
        <v>#DIV/0!</v>
      </c>
      <c r="S37" s="1">
        <v>-1</v>
      </c>
      <c r="T37" s="1">
        <v>0.87</v>
      </c>
      <c r="U37" s="1">
        <v>0.92</v>
      </c>
      <c r="V37" s="1">
        <v>10.136746406555176</v>
      </c>
      <c r="W37">
        <f t="shared" si="90"/>
        <v>0.87506837320327757</v>
      </c>
      <c r="X37">
        <f t="shared" si="91"/>
        <v>1.270035089888099E-2</v>
      </c>
      <c r="Y37" t="e">
        <f t="shared" si="92"/>
        <v>#DIV/0!</v>
      </c>
      <c r="Z37" t="e">
        <f t="shared" si="93"/>
        <v>#DIV/0!</v>
      </c>
      <c r="AA37" t="e">
        <f t="shared" si="94"/>
        <v>#DIV/0!</v>
      </c>
      <c r="AB37" s="1">
        <v>0</v>
      </c>
      <c r="AC37" s="1">
        <v>0.5</v>
      </c>
      <c r="AD37" t="e">
        <f t="shared" si="95"/>
        <v>#DIV/0!</v>
      </c>
      <c r="AE37">
        <f t="shared" si="96"/>
        <v>3.0054532150099686</v>
      </c>
      <c r="AF37">
        <f t="shared" si="97"/>
        <v>1.8421148125927265</v>
      </c>
      <c r="AG37">
        <f t="shared" si="98"/>
        <v>33.846141815185547</v>
      </c>
      <c r="AH37" s="1">
        <v>2</v>
      </c>
      <c r="AI37">
        <f t="shared" si="99"/>
        <v>4.644859790802002</v>
      </c>
      <c r="AJ37" s="1">
        <v>1</v>
      </c>
      <c r="AK37">
        <f t="shared" si="100"/>
        <v>9.2897195816040039</v>
      </c>
      <c r="AL37" s="1">
        <v>30.930988311767578</v>
      </c>
      <c r="AM37" s="1">
        <v>33.846141815185547</v>
      </c>
      <c r="AN37" s="1">
        <v>30.017288208007813</v>
      </c>
      <c r="AO37" s="1">
        <v>1991.3455810546875</v>
      </c>
      <c r="AP37" s="1">
        <v>1975.49169921875</v>
      </c>
      <c r="AQ37" s="1">
        <v>32.979293823242188</v>
      </c>
      <c r="AR37" s="1">
        <v>34.909660339355469</v>
      </c>
      <c r="AS37" s="1">
        <v>72.637580871582031</v>
      </c>
      <c r="AT37" s="1">
        <v>76.889472961425781</v>
      </c>
      <c r="AU37" s="1">
        <v>300.51638793945313</v>
      </c>
      <c r="AV37" s="1">
        <v>1699.213623046875</v>
      </c>
      <c r="AW37" s="1">
        <v>0.16795428097248077</v>
      </c>
      <c r="AX37" s="1">
        <v>98.975784301757813</v>
      </c>
      <c r="AY37" s="1">
        <v>5.5839471817016602</v>
      </c>
      <c r="AZ37" s="1">
        <v>-0.33880099654197693</v>
      </c>
      <c r="BA37" s="1">
        <v>0.75</v>
      </c>
      <c r="BB37" s="1">
        <v>-1.355140209197998</v>
      </c>
      <c r="BC37" s="1">
        <v>7.355140209197998</v>
      </c>
      <c r="BD37" s="1">
        <v>1</v>
      </c>
      <c r="BE37" s="1">
        <v>0</v>
      </c>
      <c r="BF37" s="1">
        <v>0.15999999642372131</v>
      </c>
      <c r="BG37" s="1">
        <v>111115</v>
      </c>
      <c r="BH37">
        <f t="shared" si="101"/>
        <v>1.5025819396972655</v>
      </c>
      <c r="BI37">
        <f t="shared" si="102"/>
        <v>3.0054532150099685E-3</v>
      </c>
      <c r="BJ37">
        <f t="shared" si="103"/>
        <v>306.99614181518552</v>
      </c>
      <c r="BK37">
        <f t="shared" si="104"/>
        <v>304.08098831176756</v>
      </c>
      <c r="BL37">
        <f t="shared" si="105"/>
        <v>271.87417361063854</v>
      </c>
      <c r="BM37">
        <f t="shared" si="106"/>
        <v>0.41200808685004625</v>
      </c>
      <c r="BN37">
        <f t="shared" si="107"/>
        <v>5.2973258243884027</v>
      </c>
      <c r="BO37">
        <f t="shared" si="108"/>
        <v>53.52143316427675</v>
      </c>
      <c r="BP37">
        <f t="shared" si="109"/>
        <v>18.611772824921282</v>
      </c>
      <c r="BQ37">
        <f t="shared" si="110"/>
        <v>32.388565063476563</v>
      </c>
      <c r="BR37">
        <f t="shared" si="111"/>
        <v>4.8811124089102202</v>
      </c>
      <c r="BS37">
        <f t="shared" si="112"/>
        <v>0.15434131315126068</v>
      </c>
      <c r="BT37">
        <f t="shared" si="113"/>
        <v>3.4552110117956762</v>
      </c>
      <c r="BU37">
        <f t="shared" si="114"/>
        <v>1.425901397114544</v>
      </c>
      <c r="BV37">
        <f t="shared" si="115"/>
        <v>9.6694254843220653E-2</v>
      </c>
      <c r="BW37">
        <f t="shared" si="116"/>
        <v>171.51515281145751</v>
      </c>
      <c r="BX37">
        <f t="shared" si="117"/>
        <v>0.87719941537117163</v>
      </c>
      <c r="BY37">
        <f t="shared" si="118"/>
        <v>64.221347759031573</v>
      </c>
      <c r="BZ37">
        <f t="shared" si="119"/>
        <v>1972.8926878648779</v>
      </c>
      <c r="CA37">
        <f t="shared" si="120"/>
        <v>5.8217421356492978E-3</v>
      </c>
      <c r="CB37">
        <f t="shared" si="121"/>
        <v>0</v>
      </c>
      <c r="CC37">
        <f t="shared" si="122"/>
        <v>1486.9281008444761</v>
      </c>
      <c r="CD37">
        <f t="shared" si="123"/>
        <v>0</v>
      </c>
      <c r="CE37" t="e">
        <f t="shared" si="124"/>
        <v>#DIV/0!</v>
      </c>
      <c r="CF37" t="e">
        <f t="shared" si="125"/>
        <v>#DIV/0!</v>
      </c>
    </row>
    <row r="38" spans="1:84" x14ac:dyDescent="0.35">
      <c r="A38" t="s">
        <v>180</v>
      </c>
      <c r="B38" s="1">
        <v>36</v>
      </c>
      <c r="C38" s="1" t="s">
        <v>120</v>
      </c>
      <c r="D38" s="1">
        <v>9412.500011199154</v>
      </c>
      <c r="E38" s="1">
        <v>0</v>
      </c>
      <c r="F38">
        <f t="shared" ref="F38:F48" si="126">(AO38-AP38*(1000-AQ38)/(1000-AR38))*BH38</f>
        <v>3.4422984639320453</v>
      </c>
      <c r="G38">
        <f t="shared" ref="G38:G48" si="127">IF(BS38&lt;&gt;0,1/(1/BS38-1/AK38),0)</f>
        <v>0.32450836655891246</v>
      </c>
      <c r="H38">
        <f t="shared" ref="H38:H48" si="128">((BV38-BI38/2)*AP38-F38)/(BV38+BI38/2)</f>
        <v>367.24552237709457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t="e">
        <f t="shared" ref="P38:P48" si="129">CB38/L38</f>
        <v>#DIV/0!</v>
      </c>
      <c r="Q38" t="e">
        <f t="shared" ref="Q38:Q48" si="130">CD38/N38</f>
        <v>#DIV/0!</v>
      </c>
      <c r="R38" t="e">
        <f t="shared" ref="R38:R48" si="131">(N38-O38)/N38</f>
        <v>#DIV/0!</v>
      </c>
      <c r="S38" s="1">
        <v>-1</v>
      </c>
      <c r="T38" s="1">
        <v>0.87</v>
      </c>
      <c r="U38" s="1">
        <v>0.92</v>
      </c>
      <c r="V38" s="1">
        <v>10.110151290893555</v>
      </c>
      <c r="W38">
        <f t="shared" ref="W38:W48" si="132">(V38*U38+(100-V38)*T38)/100</f>
        <v>0.87505507564544682</v>
      </c>
      <c r="X38">
        <f t="shared" ref="X38:X48" si="133">(F38-S38)/CC38</f>
        <v>2.9882093064591566E-3</v>
      </c>
      <c r="Y38" t="e">
        <f t="shared" ref="Y38:Y48" si="134">(N38-O38)/(N38-M38)</f>
        <v>#DIV/0!</v>
      </c>
      <c r="Z38" t="e">
        <f t="shared" ref="Z38:Z48" si="135">(L38-N38)/(L38-M38)</f>
        <v>#DIV/0!</v>
      </c>
      <c r="AA38" t="e">
        <f t="shared" ref="AA38:AA48" si="136">(L38-N38)/N38</f>
        <v>#DIV/0!</v>
      </c>
      <c r="AB38" s="1">
        <v>0</v>
      </c>
      <c r="AC38" s="1">
        <v>0.5</v>
      </c>
      <c r="AD38" t="e">
        <f t="shared" ref="AD38:AD48" si="137">R38*AC38*W38*AB38</f>
        <v>#DIV/0!</v>
      </c>
      <c r="AE38">
        <f t="shared" ref="AE38:AE48" si="138">BI38*1000</f>
        <v>5.8499226404075708</v>
      </c>
      <c r="AF38">
        <f t="shared" ref="AF38:AF48" si="139">(BN38-BT38)</f>
        <v>1.7698568800946592</v>
      </c>
      <c r="AG38">
        <f t="shared" ref="AG38:AG48" si="140">(AM38+BM38*E38)</f>
        <v>32.762077331542969</v>
      </c>
      <c r="AH38" s="1">
        <v>2</v>
      </c>
      <c r="AI38">
        <f t="shared" ref="AI38:AI48" si="141">(AH38*BB38+BC38)</f>
        <v>4.644859790802002</v>
      </c>
      <c r="AJ38" s="1">
        <v>1</v>
      </c>
      <c r="AK38">
        <f t="shared" ref="AK38:AK48" si="142">AI38*(AJ38+1)*(AJ38+1)/(AJ38*AJ38+1)</f>
        <v>9.2897195816040039</v>
      </c>
      <c r="AL38" s="1">
        <v>31.233783721923828</v>
      </c>
      <c r="AM38" s="1">
        <v>32.762077331542969</v>
      </c>
      <c r="AN38" s="1">
        <v>30.022998809814453</v>
      </c>
      <c r="AO38" s="1">
        <v>399.89593505859375</v>
      </c>
      <c r="AP38" s="1">
        <v>396.06295776367188</v>
      </c>
      <c r="AQ38" s="1">
        <v>28.720693588256836</v>
      </c>
      <c r="AR38" s="1">
        <v>32.487541198730469</v>
      </c>
      <c r="AS38" s="1">
        <v>62.1754150390625</v>
      </c>
      <c r="AT38" s="1">
        <v>70.327651977539063</v>
      </c>
      <c r="AU38" s="1">
        <v>300.50979614257813</v>
      </c>
      <c r="AV38" s="1">
        <v>1698.8746337890625</v>
      </c>
      <c r="AW38" s="1">
        <v>0.18929696083068848</v>
      </c>
      <c r="AX38" s="1">
        <v>98.964179992675781</v>
      </c>
      <c r="AY38" s="1">
        <v>5.2710199356079102</v>
      </c>
      <c r="AZ38" s="1">
        <v>-0.27185383439064026</v>
      </c>
      <c r="BA38" s="1">
        <v>1</v>
      </c>
      <c r="BB38" s="1">
        <v>-1.355140209197998</v>
      </c>
      <c r="BC38" s="1">
        <v>7.355140209197998</v>
      </c>
      <c r="BD38" s="1">
        <v>1</v>
      </c>
      <c r="BE38" s="1">
        <v>0</v>
      </c>
      <c r="BF38" s="1">
        <v>0.15999999642372131</v>
      </c>
      <c r="BG38" s="1">
        <v>111115</v>
      </c>
      <c r="BH38">
        <f t="shared" ref="BH38:BH48" si="143">AU38*0.000001/(AH38*0.0001)</f>
        <v>1.5025489807128904</v>
      </c>
      <c r="BI38">
        <f t="shared" ref="BI38:BI48" si="144">(AR38-AQ38)/(1000-AR38)*BH38</f>
        <v>5.8499226404075712E-3</v>
      </c>
      <c r="BJ38">
        <f t="shared" ref="BJ38:BJ48" si="145">(AM38+273.15)</f>
        <v>305.91207733154295</v>
      </c>
      <c r="BK38">
        <f t="shared" ref="BK38:BK48" si="146">(AL38+273.15)</f>
        <v>304.38378372192381</v>
      </c>
      <c r="BL38">
        <f t="shared" ref="BL38:BL48" si="147">(AV38*BD38+AW38*BE38)*BF38</f>
        <v>271.81993533060086</v>
      </c>
      <c r="BM38">
        <f t="shared" ref="BM38:BM48" si="148">((BL38+0.00000010773*(BK38^4-BJ38^4))-BI38*44100)/(AI38*51.4+0.00000043092*BJ38^3)</f>
        <v>-1.941355279362662E-2</v>
      </c>
      <c r="BN38">
        <f t="shared" ref="BN38:BN48" si="149">0.61365*EXP(17.502*AG38/(240.97+AG38))</f>
        <v>4.9849597548052911</v>
      </c>
      <c r="BO38">
        <f t="shared" ref="BO38:BO48" si="150">BN38*1000/AX38</f>
        <v>50.371354111904139</v>
      </c>
      <c r="BP38">
        <f t="shared" ref="BP38:BP48" si="151">(BO38-AR38)</f>
        <v>17.883812913173671</v>
      </c>
      <c r="BQ38">
        <f t="shared" ref="BQ38:BQ48" si="152">IF(E38,AM38,(AL38+AM38)/2)</f>
        <v>31.997930526733398</v>
      </c>
      <c r="BR38">
        <f t="shared" ref="BR38:BR48" si="153">0.61365*EXP(17.502*BQ38/(240.97+BQ38))</f>
        <v>4.7745239349152895</v>
      </c>
      <c r="BS38">
        <f t="shared" ref="BS38:BS48" si="154">IF(BP38&lt;&gt;0,(1000-(BO38+AR38)/2)/BP38*BI38,0)</f>
        <v>0.3135552582558318</v>
      </c>
      <c r="BT38">
        <f t="shared" ref="BT38:BT48" si="155">AR38*AX38/1000</f>
        <v>3.2151028747106318</v>
      </c>
      <c r="BU38">
        <f t="shared" ref="BU38:BU48" si="156">(BR38-BT38)</f>
        <v>1.5594210602046576</v>
      </c>
      <c r="BV38">
        <f t="shared" ref="BV38:BV48" si="157">1/(1.6/G38+1.37/AK38)</f>
        <v>0.19692752556220278</v>
      </c>
      <c r="BW38">
        <f t="shared" ref="BW38:BW48" si="158">H38*AX38*0.001</f>
        <v>36.344151978031029</v>
      </c>
      <c r="BX38">
        <f t="shared" ref="BX38:BX48" si="159">H38/AP38</f>
        <v>0.92724026617058075</v>
      </c>
      <c r="BY38">
        <f t="shared" ref="BY38:BY48" si="160">(1-BI38*AX38/BN38/G38)*100</f>
        <v>64.211738777231304</v>
      </c>
      <c r="BZ38">
        <f t="shared" ref="BZ38:BZ48" si="161">(AP38-F38/(AK38/1.35))</f>
        <v>395.56271629938584</v>
      </c>
      <c r="CA38">
        <f t="shared" ref="CA38:CA48" si="162">F38*BY38/100/BZ38</f>
        <v>5.5878868419938664E-3</v>
      </c>
      <c r="CB38">
        <f t="shared" ref="CB38:CB48" si="163">(L38-K38)</f>
        <v>0</v>
      </c>
      <c r="CC38">
        <f t="shared" ref="CC38:CC48" si="164">AV38*W38</f>
        <v>1486.6088711824189</v>
      </c>
      <c r="CD38">
        <f t="shared" ref="CD38:CD48" si="165">(N38-M38)</f>
        <v>0</v>
      </c>
      <c r="CE38" t="e">
        <f t="shared" ref="CE38:CE48" si="166">(N38-O38)/(N38-K38)</f>
        <v>#DIV/0!</v>
      </c>
      <c r="CF38" t="e">
        <f t="shared" ref="CF38:CF48" si="167">(L38-N38)/(L38-K38)</f>
        <v>#DIV/0!</v>
      </c>
    </row>
    <row r="39" spans="1:84" x14ac:dyDescent="0.35">
      <c r="A39" t="s">
        <v>180</v>
      </c>
      <c r="B39" s="1">
        <v>37</v>
      </c>
      <c r="C39" s="1" t="s">
        <v>121</v>
      </c>
      <c r="D39" s="1">
        <v>9543.500011199154</v>
      </c>
      <c r="E39" s="1">
        <v>0</v>
      </c>
      <c r="F39">
        <f t="shared" si="126"/>
        <v>-1.2845953196962359</v>
      </c>
      <c r="G39">
        <f t="shared" si="127"/>
        <v>0.34369102118398015</v>
      </c>
      <c r="H39">
        <f t="shared" si="128"/>
        <v>200.00764299374711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t="e">
        <f t="shared" si="129"/>
        <v>#DIV/0!</v>
      </c>
      <c r="Q39" t="e">
        <f t="shared" si="130"/>
        <v>#DIV/0!</v>
      </c>
      <c r="R39" t="e">
        <f t="shared" si="131"/>
        <v>#DIV/0!</v>
      </c>
      <c r="S39" s="1">
        <v>-1</v>
      </c>
      <c r="T39" s="1">
        <v>0.87</v>
      </c>
      <c r="U39" s="1">
        <v>0.92</v>
      </c>
      <c r="V39" s="1">
        <v>10.110151290893555</v>
      </c>
      <c r="W39">
        <f t="shared" si="132"/>
        <v>0.87505507564544682</v>
      </c>
      <c r="X39">
        <f t="shared" si="133"/>
        <v>-1.9143650692637603E-4</v>
      </c>
      <c r="Y39" t="e">
        <f t="shared" si="134"/>
        <v>#DIV/0!</v>
      </c>
      <c r="Z39" t="e">
        <f t="shared" si="135"/>
        <v>#DIV/0!</v>
      </c>
      <c r="AA39" t="e">
        <f t="shared" si="136"/>
        <v>#DIV/0!</v>
      </c>
      <c r="AB39" s="1">
        <v>0</v>
      </c>
      <c r="AC39" s="1">
        <v>0.5</v>
      </c>
      <c r="AD39" t="e">
        <f t="shared" si="137"/>
        <v>#DIV/0!</v>
      </c>
      <c r="AE39">
        <f t="shared" si="138"/>
        <v>6.2546473539849199</v>
      </c>
      <c r="AF39">
        <f t="shared" si="139"/>
        <v>1.7902605978492137</v>
      </c>
      <c r="AG39">
        <f t="shared" si="140"/>
        <v>32.801006317138672</v>
      </c>
      <c r="AH39" s="1">
        <v>2</v>
      </c>
      <c r="AI39">
        <f t="shared" si="141"/>
        <v>4.644859790802002</v>
      </c>
      <c r="AJ39" s="1">
        <v>1</v>
      </c>
      <c r="AK39">
        <f t="shared" si="142"/>
        <v>9.2897195816040039</v>
      </c>
      <c r="AL39" s="1">
        <v>31.312910079956055</v>
      </c>
      <c r="AM39" s="1">
        <v>32.801006317138672</v>
      </c>
      <c r="AN39" s="1">
        <v>30.019174575805664</v>
      </c>
      <c r="AO39" s="1">
        <v>199.82066345214844</v>
      </c>
      <c r="AP39" s="1">
        <v>199.84371948242188</v>
      </c>
      <c r="AQ39" s="1">
        <v>28.363664627075195</v>
      </c>
      <c r="AR39" s="1">
        <v>32.391460418701172</v>
      </c>
      <c r="AS39" s="1">
        <v>61.125141143798828</v>
      </c>
      <c r="AT39" s="1">
        <v>69.802879333496094</v>
      </c>
      <c r="AU39" s="1">
        <v>300.51425170898438</v>
      </c>
      <c r="AV39" s="1">
        <v>1698.899169921875</v>
      </c>
      <c r="AW39" s="1">
        <v>0.17777049541473389</v>
      </c>
      <c r="AX39" s="1">
        <v>98.965354919433594</v>
      </c>
      <c r="AY39" s="1">
        <v>4.3788728713989258</v>
      </c>
      <c r="AZ39" s="1">
        <v>-0.26718291640281677</v>
      </c>
      <c r="BA39" s="1">
        <v>1</v>
      </c>
      <c r="BB39" s="1">
        <v>-1.355140209197998</v>
      </c>
      <c r="BC39" s="1">
        <v>7.355140209197998</v>
      </c>
      <c r="BD39" s="1">
        <v>1</v>
      </c>
      <c r="BE39" s="1">
        <v>0</v>
      </c>
      <c r="BF39" s="1">
        <v>0.15999999642372131</v>
      </c>
      <c r="BG39" s="1">
        <v>111115</v>
      </c>
      <c r="BH39">
        <f t="shared" si="143"/>
        <v>1.5025712585449218</v>
      </c>
      <c r="BI39">
        <f t="shared" si="144"/>
        <v>6.2546473539849198E-3</v>
      </c>
      <c r="BJ39">
        <f t="shared" si="145"/>
        <v>305.95100631713865</v>
      </c>
      <c r="BK39">
        <f t="shared" si="146"/>
        <v>304.46291007995603</v>
      </c>
      <c r="BL39">
        <f t="shared" si="147"/>
        <v>271.82386111176311</v>
      </c>
      <c r="BM39">
        <f t="shared" si="148"/>
        <v>-8.8563839139979561E-2</v>
      </c>
      <c r="BN39">
        <f t="shared" si="149"/>
        <v>4.99589297454476</v>
      </c>
      <c r="BO39">
        <f t="shared" si="150"/>
        <v>50.481231321929293</v>
      </c>
      <c r="BP39">
        <f t="shared" si="151"/>
        <v>18.089770903228121</v>
      </c>
      <c r="BQ39">
        <f t="shared" si="152"/>
        <v>32.056958198547363</v>
      </c>
      <c r="BR39">
        <f t="shared" si="153"/>
        <v>4.7904990786041068</v>
      </c>
      <c r="BS39">
        <f t="shared" si="154"/>
        <v>0.33142916264674505</v>
      </c>
      <c r="BT39">
        <f t="shared" si="155"/>
        <v>3.2056323766955463</v>
      </c>
      <c r="BU39">
        <f t="shared" si="156"/>
        <v>1.5848667019085605</v>
      </c>
      <c r="BV39">
        <f t="shared" si="157"/>
        <v>0.20821105081811134</v>
      </c>
      <c r="BW39">
        <f t="shared" si="158"/>
        <v>19.793827375475551</v>
      </c>
      <c r="BX39">
        <f t="shared" si="159"/>
        <v>1.0008202585087476</v>
      </c>
      <c r="BY39">
        <f t="shared" si="160"/>
        <v>63.950047024377099</v>
      </c>
      <c r="BZ39">
        <f t="shared" si="161"/>
        <v>200.03039935648656</v>
      </c>
      <c r="CA39">
        <f t="shared" si="162"/>
        <v>-4.1068723237143836E-3</v>
      </c>
      <c r="CB39">
        <f t="shared" si="163"/>
        <v>0</v>
      </c>
      <c r="CC39">
        <f t="shared" si="164"/>
        <v>1486.6303416499732</v>
      </c>
      <c r="CD39">
        <f t="shared" si="165"/>
        <v>0</v>
      </c>
      <c r="CE39" t="e">
        <f t="shared" si="166"/>
        <v>#DIV/0!</v>
      </c>
      <c r="CF39" t="e">
        <f t="shared" si="167"/>
        <v>#DIV/0!</v>
      </c>
    </row>
    <row r="40" spans="1:84" x14ac:dyDescent="0.35">
      <c r="A40" t="s">
        <v>180</v>
      </c>
      <c r="B40" s="1">
        <v>38</v>
      </c>
      <c r="C40" s="1" t="s">
        <v>122</v>
      </c>
      <c r="D40" s="1">
        <v>9745.500011199154</v>
      </c>
      <c r="E40" s="1">
        <v>0</v>
      </c>
      <c r="F40">
        <f t="shared" si="126"/>
        <v>-4.3726300291234583</v>
      </c>
      <c r="G40">
        <f t="shared" si="127"/>
        <v>0.39105056465570626</v>
      </c>
      <c r="H40">
        <f t="shared" si="128"/>
        <v>68.98600025054202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t="e">
        <f t="shared" si="129"/>
        <v>#DIV/0!</v>
      </c>
      <c r="Q40" t="e">
        <f t="shared" si="130"/>
        <v>#DIV/0!</v>
      </c>
      <c r="R40" t="e">
        <f t="shared" si="131"/>
        <v>#DIV/0!</v>
      </c>
      <c r="S40" s="1">
        <v>-1</v>
      </c>
      <c r="T40" s="1">
        <v>0.87</v>
      </c>
      <c r="U40" s="1">
        <v>0.92</v>
      </c>
      <c r="V40" s="1">
        <v>10.110151290893555</v>
      </c>
      <c r="W40">
        <f t="shared" si="132"/>
        <v>0.87505507564544682</v>
      </c>
      <c r="X40">
        <f t="shared" si="133"/>
        <v>-2.2667959288983817E-3</v>
      </c>
      <c r="Y40" t="e">
        <f t="shared" si="134"/>
        <v>#DIV/0!</v>
      </c>
      <c r="Z40" t="e">
        <f t="shared" si="135"/>
        <v>#DIV/0!</v>
      </c>
      <c r="AA40" t="e">
        <f t="shared" si="136"/>
        <v>#DIV/0!</v>
      </c>
      <c r="AB40" s="1">
        <v>0</v>
      </c>
      <c r="AC40" s="1">
        <v>0.5</v>
      </c>
      <c r="AD40" t="e">
        <f t="shared" si="137"/>
        <v>#DIV/0!</v>
      </c>
      <c r="AE40">
        <f t="shared" si="138"/>
        <v>7.0103719388350454</v>
      </c>
      <c r="AF40">
        <f t="shared" si="139"/>
        <v>1.7722811656647131</v>
      </c>
      <c r="AG40">
        <f t="shared" si="140"/>
        <v>32.7698974609375</v>
      </c>
      <c r="AH40" s="1">
        <v>2</v>
      </c>
      <c r="AI40">
        <f t="shared" si="141"/>
        <v>4.644859790802002</v>
      </c>
      <c r="AJ40" s="1">
        <v>1</v>
      </c>
      <c r="AK40">
        <f t="shared" si="142"/>
        <v>9.2897195816040039</v>
      </c>
      <c r="AL40" s="1">
        <v>31.415079116821289</v>
      </c>
      <c r="AM40" s="1">
        <v>32.7698974609375</v>
      </c>
      <c r="AN40" s="1">
        <v>30.021438598632813</v>
      </c>
      <c r="AO40" s="1">
        <v>49.585384368896484</v>
      </c>
      <c r="AP40" s="1">
        <v>52.251762390136719</v>
      </c>
      <c r="AQ40" s="1">
        <v>27.969680786132813</v>
      </c>
      <c r="AR40" s="1">
        <v>32.483818054199219</v>
      </c>
      <c r="AS40" s="1">
        <v>59.928524017333984</v>
      </c>
      <c r="AT40" s="1">
        <v>69.597160339355469</v>
      </c>
      <c r="AU40" s="1">
        <v>300.5069580078125</v>
      </c>
      <c r="AV40" s="1">
        <v>1700.28173828125</v>
      </c>
      <c r="AW40" s="1">
        <v>0.16520637273788452</v>
      </c>
      <c r="AX40" s="1">
        <v>98.968452453613281</v>
      </c>
      <c r="AY40" s="1">
        <v>3.2083349227905273</v>
      </c>
      <c r="AZ40" s="1">
        <v>-0.25723361968994141</v>
      </c>
      <c r="BA40" s="1">
        <v>0.5</v>
      </c>
      <c r="BB40" s="1">
        <v>-1.355140209197998</v>
      </c>
      <c r="BC40" s="1">
        <v>7.355140209197998</v>
      </c>
      <c r="BD40" s="1">
        <v>1</v>
      </c>
      <c r="BE40" s="1">
        <v>0</v>
      </c>
      <c r="BF40" s="1">
        <v>0.15999999642372131</v>
      </c>
      <c r="BG40" s="1">
        <v>111115</v>
      </c>
      <c r="BH40">
        <f t="shared" si="143"/>
        <v>1.5025347900390624</v>
      </c>
      <c r="BI40">
        <f t="shared" si="144"/>
        <v>7.0103719388350458E-3</v>
      </c>
      <c r="BJ40">
        <f t="shared" si="145"/>
        <v>305.91989746093748</v>
      </c>
      <c r="BK40">
        <f t="shared" si="146"/>
        <v>304.56507911682127</v>
      </c>
      <c r="BL40">
        <f t="shared" si="147"/>
        <v>272.04507204431866</v>
      </c>
      <c r="BM40">
        <f t="shared" si="148"/>
        <v>-0.21393878600206892</v>
      </c>
      <c r="BN40">
        <f t="shared" si="149"/>
        <v>4.9871543682735533</v>
      </c>
      <c r="BO40">
        <f t="shared" si="150"/>
        <v>50.391354463292664</v>
      </c>
      <c r="BP40">
        <f t="shared" si="151"/>
        <v>17.907536409093446</v>
      </c>
      <c r="BQ40">
        <f t="shared" si="152"/>
        <v>32.092488288879395</v>
      </c>
      <c r="BR40">
        <f t="shared" si="153"/>
        <v>4.8001372951162935</v>
      </c>
      <c r="BS40">
        <f t="shared" si="154"/>
        <v>0.37525424454819606</v>
      </c>
      <c r="BT40">
        <f t="shared" si="155"/>
        <v>3.2148732026088402</v>
      </c>
      <c r="BU40">
        <f t="shared" si="156"/>
        <v>1.5852640925074533</v>
      </c>
      <c r="BV40">
        <f t="shared" si="157"/>
        <v>0.23590372967581127</v>
      </c>
      <c r="BW40">
        <f t="shared" si="158"/>
        <v>6.8274376857607226</v>
      </c>
      <c r="BX40">
        <f t="shared" si="159"/>
        <v>1.3202616925235833</v>
      </c>
      <c r="BY40">
        <f t="shared" si="160"/>
        <v>64.424410018432894</v>
      </c>
      <c r="BZ40">
        <f t="shared" si="161"/>
        <v>52.887201435143652</v>
      </c>
      <c r="CA40">
        <f t="shared" si="162"/>
        <v>-5.3265081571884594E-2</v>
      </c>
      <c r="CB40">
        <f t="shared" si="163"/>
        <v>0</v>
      </c>
      <c r="CC40">
        <f t="shared" si="164"/>
        <v>1487.8401651102711</v>
      </c>
      <c r="CD40">
        <f t="shared" si="165"/>
        <v>0</v>
      </c>
      <c r="CE40" t="e">
        <f t="shared" si="166"/>
        <v>#DIV/0!</v>
      </c>
      <c r="CF40" t="e">
        <f t="shared" si="167"/>
        <v>#DIV/0!</v>
      </c>
    </row>
    <row r="41" spans="1:84" x14ac:dyDescent="0.35">
      <c r="A41" t="s">
        <v>180</v>
      </c>
      <c r="B41" s="1">
        <v>39</v>
      </c>
      <c r="C41" s="1" t="s">
        <v>123</v>
      </c>
      <c r="D41" s="1">
        <v>9935.500011199154</v>
      </c>
      <c r="E41" s="1">
        <v>0</v>
      </c>
      <c r="F41">
        <f t="shared" si="126"/>
        <v>-0.31939518043566512</v>
      </c>
      <c r="G41">
        <f t="shared" si="127"/>
        <v>0.43822659768438937</v>
      </c>
      <c r="H41">
        <f t="shared" si="128"/>
        <v>98.092235860616853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t="e">
        <f t="shared" si="129"/>
        <v>#DIV/0!</v>
      </c>
      <c r="Q41" t="e">
        <f t="shared" si="130"/>
        <v>#DIV/0!</v>
      </c>
      <c r="R41" t="e">
        <f t="shared" si="131"/>
        <v>#DIV/0!</v>
      </c>
      <c r="S41" s="1">
        <v>-1</v>
      </c>
      <c r="T41" s="1">
        <v>0.87</v>
      </c>
      <c r="U41" s="1">
        <v>0.92</v>
      </c>
      <c r="V41" s="1">
        <v>10.110151290893555</v>
      </c>
      <c r="W41">
        <f t="shared" si="132"/>
        <v>0.87505507564544682</v>
      </c>
      <c r="X41">
        <f t="shared" si="133"/>
        <v>4.5749566095219742E-4</v>
      </c>
      <c r="Y41" t="e">
        <f t="shared" si="134"/>
        <v>#DIV/0!</v>
      </c>
      <c r="Z41" t="e">
        <f t="shared" si="135"/>
        <v>#DIV/0!</v>
      </c>
      <c r="AA41" t="e">
        <f t="shared" si="136"/>
        <v>#DIV/0!</v>
      </c>
      <c r="AB41" s="1">
        <v>0</v>
      </c>
      <c r="AC41" s="1">
        <v>0.5</v>
      </c>
      <c r="AD41" t="e">
        <f t="shared" si="137"/>
        <v>#DIV/0!</v>
      </c>
      <c r="AE41">
        <f t="shared" si="138"/>
        <v>7.6344195932641856</v>
      </c>
      <c r="AF41">
        <f t="shared" si="139"/>
        <v>1.7308805772802485</v>
      </c>
      <c r="AG41">
        <f t="shared" si="140"/>
        <v>32.633079528808594</v>
      </c>
      <c r="AH41" s="1">
        <v>2</v>
      </c>
      <c r="AI41">
        <f t="shared" si="141"/>
        <v>4.644859790802002</v>
      </c>
      <c r="AJ41" s="1">
        <v>1</v>
      </c>
      <c r="AK41">
        <f t="shared" si="142"/>
        <v>9.2897195816040039</v>
      </c>
      <c r="AL41" s="1">
        <v>31.442249298095703</v>
      </c>
      <c r="AM41" s="1">
        <v>32.633079528808594</v>
      </c>
      <c r="AN41" s="1">
        <v>30.021034240722656</v>
      </c>
      <c r="AO41" s="1">
        <v>100.04189300537109</v>
      </c>
      <c r="AP41" s="1">
        <v>99.747650146484375</v>
      </c>
      <c r="AQ41" s="1">
        <v>27.601598739624023</v>
      </c>
      <c r="AR41" s="1">
        <v>32.517292022705078</v>
      </c>
      <c r="AS41" s="1">
        <v>59.044784545898438</v>
      </c>
      <c r="AT41" s="1">
        <v>69.558425903320313</v>
      </c>
      <c r="AU41" s="1">
        <v>300.51382446289063</v>
      </c>
      <c r="AV41" s="1">
        <v>1700.0928955078125</v>
      </c>
      <c r="AW41" s="1">
        <v>0.29389691352844238</v>
      </c>
      <c r="AX41" s="1">
        <v>98.962692260742188</v>
      </c>
      <c r="AY41" s="1">
        <v>3.7294392585754395</v>
      </c>
      <c r="AZ41" s="1">
        <v>-0.23616179823875427</v>
      </c>
      <c r="BA41" s="1">
        <v>1</v>
      </c>
      <c r="BB41" s="1">
        <v>-1.355140209197998</v>
      </c>
      <c r="BC41" s="1">
        <v>7.355140209197998</v>
      </c>
      <c r="BD41" s="1">
        <v>1</v>
      </c>
      <c r="BE41" s="1">
        <v>0</v>
      </c>
      <c r="BF41" s="1">
        <v>0.15999999642372131</v>
      </c>
      <c r="BG41" s="1">
        <v>111115</v>
      </c>
      <c r="BH41">
        <f t="shared" si="143"/>
        <v>1.5025691223144531</v>
      </c>
      <c r="BI41">
        <f t="shared" si="144"/>
        <v>7.634419593264186E-3</v>
      </c>
      <c r="BJ41">
        <f t="shared" si="145"/>
        <v>305.78307952880857</v>
      </c>
      <c r="BK41">
        <f t="shared" si="146"/>
        <v>304.59224929809568</v>
      </c>
      <c r="BL41">
        <f t="shared" si="147"/>
        <v>272.01485720124401</v>
      </c>
      <c r="BM41">
        <f t="shared" si="148"/>
        <v>-0.31565129896900401</v>
      </c>
      <c r="BN41">
        <f t="shared" si="149"/>
        <v>4.948879340875898</v>
      </c>
      <c r="BO41">
        <f t="shared" si="150"/>
        <v>50.007525339315009</v>
      </c>
      <c r="BP41">
        <f t="shared" si="151"/>
        <v>17.490233316609931</v>
      </c>
      <c r="BQ41">
        <f t="shared" si="152"/>
        <v>32.037664413452148</v>
      </c>
      <c r="BR41">
        <f t="shared" si="153"/>
        <v>4.7852723318867936</v>
      </c>
      <c r="BS41">
        <f t="shared" si="154"/>
        <v>0.41848527229271421</v>
      </c>
      <c r="BT41">
        <f t="shared" si="155"/>
        <v>3.2179987635956495</v>
      </c>
      <c r="BU41">
        <f t="shared" si="156"/>
        <v>1.5672735682911441</v>
      </c>
      <c r="BV41">
        <f t="shared" si="157"/>
        <v>0.26325807039102095</v>
      </c>
      <c r="BW41">
        <f t="shared" si="158"/>
        <v>9.7074717506423642</v>
      </c>
      <c r="BX41">
        <f t="shared" si="159"/>
        <v>0.9834039771018519</v>
      </c>
      <c r="BY41">
        <f t="shared" si="160"/>
        <v>65.162905334584465</v>
      </c>
      <c r="BZ41">
        <f t="shared" si="161"/>
        <v>99.794065271268337</v>
      </c>
      <c r="CA41">
        <f t="shared" si="162"/>
        <v>-2.0855666968248011E-3</v>
      </c>
      <c r="CB41">
        <f t="shared" si="163"/>
        <v>0</v>
      </c>
      <c r="CC41">
        <f t="shared" si="164"/>
        <v>1487.6749172828756</v>
      </c>
      <c r="CD41">
        <f t="shared" si="165"/>
        <v>0</v>
      </c>
      <c r="CE41" t="e">
        <f t="shared" si="166"/>
        <v>#DIV/0!</v>
      </c>
      <c r="CF41" t="e">
        <f t="shared" si="167"/>
        <v>#DIV/0!</v>
      </c>
    </row>
    <row r="42" spans="1:84" x14ac:dyDescent="0.35">
      <c r="A42" t="s">
        <v>180</v>
      </c>
      <c r="B42" s="1">
        <v>40</v>
      </c>
      <c r="C42" s="1" t="s">
        <v>124</v>
      </c>
      <c r="D42" s="1">
        <v>10088.500011199154</v>
      </c>
      <c r="E42" s="1">
        <v>0</v>
      </c>
      <c r="F42">
        <f t="shared" si="126"/>
        <v>5.1656066726469936</v>
      </c>
      <c r="G42">
        <f t="shared" si="127"/>
        <v>0.45677393748748557</v>
      </c>
      <c r="H42">
        <f t="shared" si="128"/>
        <v>268.1134158198289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t="e">
        <f t="shared" si="129"/>
        <v>#DIV/0!</v>
      </c>
      <c r="Q42" t="e">
        <f t="shared" si="130"/>
        <v>#DIV/0!</v>
      </c>
      <c r="R42" t="e">
        <f t="shared" si="131"/>
        <v>#DIV/0!</v>
      </c>
      <c r="S42" s="1">
        <v>-1</v>
      </c>
      <c r="T42" s="1">
        <v>0.87</v>
      </c>
      <c r="U42" s="1">
        <v>0.92</v>
      </c>
      <c r="V42" s="1">
        <v>10.110151290893555</v>
      </c>
      <c r="W42">
        <f t="shared" si="132"/>
        <v>0.87505507564544682</v>
      </c>
      <c r="X42">
        <f t="shared" si="133"/>
        <v>4.1481641226864844E-3</v>
      </c>
      <c r="Y42" t="e">
        <f t="shared" si="134"/>
        <v>#DIV/0!</v>
      </c>
      <c r="Z42" t="e">
        <f t="shared" si="135"/>
        <v>#DIV/0!</v>
      </c>
      <c r="AA42" t="e">
        <f t="shared" si="136"/>
        <v>#DIV/0!</v>
      </c>
      <c r="AB42" s="1">
        <v>0</v>
      </c>
      <c r="AC42" s="1">
        <v>0.5</v>
      </c>
      <c r="AD42" t="e">
        <f t="shared" si="137"/>
        <v>#DIV/0!</v>
      </c>
      <c r="AE42">
        <f t="shared" si="138"/>
        <v>8.0241732967908064</v>
      </c>
      <c r="AF42">
        <f t="shared" si="139"/>
        <v>1.7483672157029666</v>
      </c>
      <c r="AG42">
        <f t="shared" si="140"/>
        <v>32.717250823974609</v>
      </c>
      <c r="AH42" s="1">
        <v>2</v>
      </c>
      <c r="AI42">
        <f t="shared" si="141"/>
        <v>4.644859790802002</v>
      </c>
      <c r="AJ42" s="1">
        <v>1</v>
      </c>
      <c r="AK42">
        <f t="shared" si="142"/>
        <v>9.2897195816040039</v>
      </c>
      <c r="AL42" s="1">
        <v>31.51666259765625</v>
      </c>
      <c r="AM42" s="1">
        <v>32.717250823974609</v>
      </c>
      <c r="AN42" s="1">
        <v>30.022367477416992</v>
      </c>
      <c r="AO42" s="1">
        <v>300.23379516601563</v>
      </c>
      <c r="AP42" s="1">
        <v>295.21963500976563</v>
      </c>
      <c r="AQ42" s="1">
        <v>27.413297653198242</v>
      </c>
      <c r="AR42" s="1">
        <v>32.579357147216797</v>
      </c>
      <c r="AS42" s="1">
        <v>58.3916015625</v>
      </c>
      <c r="AT42" s="1">
        <v>69.393814086914063</v>
      </c>
      <c r="AU42" s="1">
        <v>300.52890014648438</v>
      </c>
      <c r="AV42" s="1">
        <v>1698.5740966796875</v>
      </c>
      <c r="AW42" s="1">
        <v>0.15705583989620209</v>
      </c>
      <c r="AX42" s="1">
        <v>98.959251403808594</v>
      </c>
      <c r="AY42" s="1">
        <v>5.1623845100402832</v>
      </c>
      <c r="AZ42" s="1">
        <v>-0.22077025473117828</v>
      </c>
      <c r="BA42" s="1">
        <v>1</v>
      </c>
      <c r="BB42" s="1">
        <v>-1.355140209197998</v>
      </c>
      <c r="BC42" s="1">
        <v>7.355140209197998</v>
      </c>
      <c r="BD42" s="1">
        <v>1</v>
      </c>
      <c r="BE42" s="1">
        <v>0</v>
      </c>
      <c r="BF42" s="1">
        <v>0.15999999642372131</v>
      </c>
      <c r="BG42" s="1">
        <v>111115</v>
      </c>
      <c r="BH42">
        <f t="shared" si="143"/>
        <v>1.5026445007324218</v>
      </c>
      <c r="BI42">
        <f t="shared" si="144"/>
        <v>8.0241732967908062E-3</v>
      </c>
      <c r="BJ42">
        <f t="shared" si="145"/>
        <v>305.86725082397459</v>
      </c>
      <c r="BK42">
        <f t="shared" si="146"/>
        <v>304.66666259765623</v>
      </c>
      <c r="BL42">
        <f t="shared" si="147"/>
        <v>271.77184939417566</v>
      </c>
      <c r="BM42">
        <f t="shared" si="148"/>
        <v>-0.385585801827452</v>
      </c>
      <c r="BN42">
        <f t="shared" si="149"/>
        <v>4.972396010208862</v>
      </c>
      <c r="BO42">
        <f t="shared" si="150"/>
        <v>50.246904050625147</v>
      </c>
      <c r="BP42">
        <f t="shared" si="151"/>
        <v>17.667546903408351</v>
      </c>
      <c r="BQ42">
        <f t="shared" si="152"/>
        <v>32.11695671081543</v>
      </c>
      <c r="BR42">
        <f t="shared" si="153"/>
        <v>4.8067846339014961</v>
      </c>
      <c r="BS42">
        <f t="shared" si="154"/>
        <v>0.43536701513544879</v>
      </c>
      <c r="BT42">
        <f t="shared" si="155"/>
        <v>3.2240287945058954</v>
      </c>
      <c r="BU42">
        <f t="shared" si="156"/>
        <v>1.5827558393956007</v>
      </c>
      <c r="BV42">
        <f t="shared" si="157"/>
        <v>0.27394996079855743</v>
      </c>
      <c r="BW42">
        <f t="shared" si="158"/>
        <v>26.53230292084832</v>
      </c>
      <c r="BX42">
        <f t="shared" si="159"/>
        <v>0.90818287141016185</v>
      </c>
      <c r="BY42">
        <f t="shared" si="160"/>
        <v>65.038530753073786</v>
      </c>
      <c r="BZ42">
        <f t="shared" si="161"/>
        <v>294.46895906666367</v>
      </c>
      <c r="CA42">
        <f t="shared" si="162"/>
        <v>1.1409130167814299E-2</v>
      </c>
      <c r="CB42">
        <f t="shared" si="163"/>
        <v>0</v>
      </c>
      <c r="CC42">
        <f t="shared" si="164"/>
        <v>1486.3458846594403</v>
      </c>
      <c r="CD42">
        <f t="shared" si="165"/>
        <v>0</v>
      </c>
      <c r="CE42" t="e">
        <f t="shared" si="166"/>
        <v>#DIV/0!</v>
      </c>
      <c r="CF42" t="e">
        <f t="shared" si="167"/>
        <v>#DIV/0!</v>
      </c>
    </row>
    <row r="43" spans="1:84" x14ac:dyDescent="0.35">
      <c r="A43" t="s">
        <v>180</v>
      </c>
      <c r="B43" s="1">
        <v>41</v>
      </c>
      <c r="C43" s="1" t="s">
        <v>125</v>
      </c>
      <c r="D43" s="1">
        <v>10290.500011199154</v>
      </c>
      <c r="E43" s="1">
        <v>0</v>
      </c>
      <c r="F43">
        <f t="shared" si="126"/>
        <v>7.7960137943559289</v>
      </c>
      <c r="G43">
        <f t="shared" si="127"/>
        <v>0.4149788037189589</v>
      </c>
      <c r="H43">
        <f t="shared" si="128"/>
        <v>446.73369816417795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t="e">
        <f t="shared" si="129"/>
        <v>#DIV/0!</v>
      </c>
      <c r="Q43" t="e">
        <f t="shared" si="130"/>
        <v>#DIV/0!</v>
      </c>
      <c r="R43" t="e">
        <f t="shared" si="131"/>
        <v>#DIV/0!</v>
      </c>
      <c r="S43" s="1">
        <v>-1</v>
      </c>
      <c r="T43" s="1">
        <v>0.87</v>
      </c>
      <c r="U43" s="1">
        <v>0.92</v>
      </c>
      <c r="V43" s="1">
        <v>10.110151290893555</v>
      </c>
      <c r="W43">
        <f t="shared" si="132"/>
        <v>0.87505507564544682</v>
      </c>
      <c r="X43">
        <f t="shared" si="133"/>
        <v>5.9116702130760212E-3</v>
      </c>
      <c r="Y43" t="e">
        <f t="shared" si="134"/>
        <v>#DIV/0!</v>
      </c>
      <c r="Z43" t="e">
        <f t="shared" si="135"/>
        <v>#DIV/0!</v>
      </c>
      <c r="AA43" t="e">
        <f t="shared" si="136"/>
        <v>#DIV/0!</v>
      </c>
      <c r="AB43" s="1">
        <v>0</v>
      </c>
      <c r="AC43" s="1">
        <v>0.5</v>
      </c>
      <c r="AD43" t="e">
        <f t="shared" si="137"/>
        <v>#DIV/0!</v>
      </c>
      <c r="AE43">
        <f t="shared" si="138"/>
        <v>7.5919330025668899</v>
      </c>
      <c r="AF43">
        <f t="shared" si="139"/>
        <v>1.8130272609741862</v>
      </c>
      <c r="AG43">
        <f t="shared" si="140"/>
        <v>32.818374633789063</v>
      </c>
      <c r="AH43" s="1">
        <v>2</v>
      </c>
      <c r="AI43">
        <f t="shared" si="141"/>
        <v>4.644859790802002</v>
      </c>
      <c r="AJ43" s="1">
        <v>1</v>
      </c>
      <c r="AK43">
        <f t="shared" si="142"/>
        <v>9.2897195816040039</v>
      </c>
      <c r="AL43" s="1">
        <v>31.508092880249023</v>
      </c>
      <c r="AM43" s="1">
        <v>32.818374633789063</v>
      </c>
      <c r="AN43" s="1">
        <v>30.020742416381836</v>
      </c>
      <c r="AO43" s="1">
        <v>499.88467407226563</v>
      </c>
      <c r="AP43" s="1">
        <v>492.20968627929688</v>
      </c>
      <c r="AQ43" s="1">
        <v>27.323688507080078</v>
      </c>
      <c r="AR43" s="1">
        <v>32.213291168212891</v>
      </c>
      <c r="AS43" s="1">
        <v>58.227275848388672</v>
      </c>
      <c r="AT43" s="1">
        <v>68.650047302246094</v>
      </c>
      <c r="AU43" s="1">
        <v>300.53042602539063</v>
      </c>
      <c r="AV43" s="1">
        <v>1700.3577880859375</v>
      </c>
      <c r="AW43" s="1">
        <v>0.18168577551841736</v>
      </c>
      <c r="AX43" s="1">
        <v>98.957611083984375</v>
      </c>
      <c r="AY43" s="1">
        <v>6.2464175224304199</v>
      </c>
      <c r="AZ43" s="1">
        <v>-0.1935604065656662</v>
      </c>
      <c r="BA43" s="1">
        <v>0.75</v>
      </c>
      <c r="BB43" s="1">
        <v>-1.355140209197998</v>
      </c>
      <c r="BC43" s="1">
        <v>7.355140209197998</v>
      </c>
      <c r="BD43" s="1">
        <v>1</v>
      </c>
      <c r="BE43" s="1">
        <v>0</v>
      </c>
      <c r="BF43" s="1">
        <v>0.15999999642372131</v>
      </c>
      <c r="BG43" s="1">
        <v>111115</v>
      </c>
      <c r="BH43">
        <f t="shared" si="143"/>
        <v>1.5026521301269529</v>
      </c>
      <c r="BI43">
        <f t="shared" si="144"/>
        <v>7.5919330025668898E-3</v>
      </c>
      <c r="BJ43">
        <f t="shared" si="145"/>
        <v>305.96837463378904</v>
      </c>
      <c r="BK43">
        <f t="shared" si="146"/>
        <v>304.658092880249</v>
      </c>
      <c r="BL43">
        <f t="shared" si="147"/>
        <v>272.05724001279668</v>
      </c>
      <c r="BM43">
        <f t="shared" si="148"/>
        <v>-0.31389842632562637</v>
      </c>
      <c r="BN43">
        <f t="shared" si="149"/>
        <v>5.0007776001333459</v>
      </c>
      <c r="BO43">
        <f t="shared" si="150"/>
        <v>50.534542470808375</v>
      </c>
      <c r="BP43">
        <f t="shared" si="151"/>
        <v>18.321251302595485</v>
      </c>
      <c r="BQ43">
        <f t="shared" si="152"/>
        <v>32.163233757019043</v>
      </c>
      <c r="BR43">
        <f t="shared" si="153"/>
        <v>4.8193786360696844</v>
      </c>
      <c r="BS43">
        <f t="shared" si="154"/>
        <v>0.39723405775174181</v>
      </c>
      <c r="BT43">
        <f t="shared" si="155"/>
        <v>3.1877503391591597</v>
      </c>
      <c r="BU43">
        <f t="shared" si="156"/>
        <v>1.6316282969105247</v>
      </c>
      <c r="BV43">
        <f t="shared" si="157"/>
        <v>0.24980680792570292</v>
      </c>
      <c r="BW43">
        <f t="shared" si="158"/>
        <v>44.207699561040783</v>
      </c>
      <c r="BX43">
        <f t="shared" si="159"/>
        <v>0.9076085063281053</v>
      </c>
      <c r="BY43">
        <f t="shared" si="160"/>
        <v>63.797537326547747</v>
      </c>
      <c r="BZ43">
        <f t="shared" si="161"/>
        <v>491.07675449056757</v>
      </c>
      <c r="CA43">
        <f t="shared" si="162"/>
        <v>1.0128080315258676E-2</v>
      </c>
      <c r="CB43">
        <f t="shared" si="163"/>
        <v>0</v>
      </c>
      <c r="CC43">
        <f t="shared" si="164"/>
        <v>1487.9067128778647</v>
      </c>
      <c r="CD43">
        <f t="shared" si="165"/>
        <v>0</v>
      </c>
      <c r="CE43" t="e">
        <f t="shared" si="166"/>
        <v>#DIV/0!</v>
      </c>
      <c r="CF43" t="e">
        <f t="shared" si="167"/>
        <v>#DIV/0!</v>
      </c>
    </row>
    <row r="44" spans="1:84" x14ac:dyDescent="0.35">
      <c r="A44" t="s">
        <v>180</v>
      </c>
      <c r="B44" s="1">
        <v>42</v>
      </c>
      <c r="C44" s="1" t="s">
        <v>126</v>
      </c>
      <c r="D44" s="1">
        <v>10492.500011199154</v>
      </c>
      <c r="E44" s="1">
        <v>0</v>
      </c>
      <c r="F44">
        <f t="shared" si="126"/>
        <v>10.686689124584827</v>
      </c>
      <c r="G44">
        <f t="shared" si="127"/>
        <v>0.32889281026079925</v>
      </c>
      <c r="H44">
        <f t="shared" si="128"/>
        <v>711.08829580677582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t="e">
        <f t="shared" si="129"/>
        <v>#DIV/0!</v>
      </c>
      <c r="Q44" t="e">
        <f t="shared" si="130"/>
        <v>#DIV/0!</v>
      </c>
      <c r="R44" t="e">
        <f t="shared" si="131"/>
        <v>#DIV/0!</v>
      </c>
      <c r="S44" s="1">
        <v>-1</v>
      </c>
      <c r="T44" s="1">
        <v>0.87</v>
      </c>
      <c r="U44" s="1">
        <v>0.92</v>
      </c>
      <c r="V44" s="1">
        <v>10.110151290893555</v>
      </c>
      <c r="W44">
        <f t="shared" si="132"/>
        <v>0.87505507564544682</v>
      </c>
      <c r="X44">
        <f t="shared" si="133"/>
        <v>7.8538090862172397E-3</v>
      </c>
      <c r="Y44" t="e">
        <f t="shared" si="134"/>
        <v>#DIV/0!</v>
      </c>
      <c r="Z44" t="e">
        <f t="shared" si="135"/>
        <v>#DIV/0!</v>
      </c>
      <c r="AA44" t="e">
        <f t="shared" si="136"/>
        <v>#DIV/0!</v>
      </c>
      <c r="AB44" s="1">
        <v>0</v>
      </c>
      <c r="AC44" s="1">
        <v>0.5</v>
      </c>
      <c r="AD44" t="e">
        <f t="shared" si="137"/>
        <v>#DIV/0!</v>
      </c>
      <c r="AE44">
        <f t="shared" si="138"/>
        <v>6.6298489741998825</v>
      </c>
      <c r="AF44">
        <f t="shared" si="139"/>
        <v>1.9796921209719458</v>
      </c>
      <c r="AG44">
        <f t="shared" si="140"/>
        <v>33.157733917236328</v>
      </c>
      <c r="AH44" s="1">
        <v>2</v>
      </c>
      <c r="AI44">
        <f t="shared" si="141"/>
        <v>4.644859790802002</v>
      </c>
      <c r="AJ44" s="1">
        <v>1</v>
      </c>
      <c r="AK44">
        <f t="shared" si="142"/>
        <v>9.2897195816040039</v>
      </c>
      <c r="AL44" s="1">
        <v>31.492219924926758</v>
      </c>
      <c r="AM44" s="1">
        <v>33.157733917236328</v>
      </c>
      <c r="AN44" s="1">
        <v>30.019735336303711</v>
      </c>
      <c r="AO44" s="1">
        <v>800.18267822265625</v>
      </c>
      <c r="AP44" s="1">
        <v>789.58721923828125</v>
      </c>
      <c r="AQ44" s="1">
        <v>27.229007720947266</v>
      </c>
      <c r="AR44" s="1">
        <v>31.502050399780273</v>
      </c>
      <c r="AS44" s="1">
        <v>58.077419281005859</v>
      </c>
      <c r="AT44" s="1">
        <v>67.194648742675781</v>
      </c>
      <c r="AU44" s="1">
        <v>300.5350341796875</v>
      </c>
      <c r="AV44" s="1">
        <v>1700.49658203125</v>
      </c>
      <c r="AW44" s="1">
        <v>0.19447480142116547</v>
      </c>
      <c r="AX44" s="1">
        <v>98.957481384277344</v>
      </c>
      <c r="AY44" s="1">
        <v>6.9355626106262207</v>
      </c>
      <c r="AZ44" s="1">
        <v>-0.18263587355613708</v>
      </c>
      <c r="BA44" s="1">
        <v>0.5</v>
      </c>
      <c r="BB44" s="1">
        <v>-1.355140209197998</v>
      </c>
      <c r="BC44" s="1">
        <v>7.355140209197998</v>
      </c>
      <c r="BD44" s="1">
        <v>1</v>
      </c>
      <c r="BE44" s="1">
        <v>0</v>
      </c>
      <c r="BF44" s="1">
        <v>0.15999999642372131</v>
      </c>
      <c r="BG44" s="1">
        <v>111115</v>
      </c>
      <c r="BH44">
        <f t="shared" si="143"/>
        <v>1.5026751708984374</v>
      </c>
      <c r="BI44">
        <f t="shared" si="144"/>
        <v>6.6298489741998829E-3</v>
      </c>
      <c r="BJ44">
        <f t="shared" si="145"/>
        <v>306.30773391723631</v>
      </c>
      <c r="BK44">
        <f t="shared" si="146"/>
        <v>304.64221992492674</v>
      </c>
      <c r="BL44">
        <f t="shared" si="147"/>
        <v>272.07944704355032</v>
      </c>
      <c r="BM44">
        <f t="shared" si="148"/>
        <v>-0.16228822924093816</v>
      </c>
      <c r="BN44">
        <f t="shared" si="149"/>
        <v>5.0970556869747687</v>
      </c>
      <c r="BO44">
        <f t="shared" si="150"/>
        <v>51.507532484396918</v>
      </c>
      <c r="BP44">
        <f t="shared" si="151"/>
        <v>20.005482084616645</v>
      </c>
      <c r="BQ44">
        <f t="shared" si="152"/>
        <v>32.324976921081543</v>
      </c>
      <c r="BR44">
        <f t="shared" si="153"/>
        <v>4.8636219179265581</v>
      </c>
      <c r="BS44">
        <f t="shared" si="154"/>
        <v>0.31764685541467885</v>
      </c>
      <c r="BT44">
        <f t="shared" si="155"/>
        <v>3.1173635660028229</v>
      </c>
      <c r="BU44">
        <f t="shared" si="156"/>
        <v>1.7462583519237351</v>
      </c>
      <c r="BV44">
        <f t="shared" si="157"/>
        <v>0.19950993532114278</v>
      </c>
      <c r="BW44">
        <f t="shared" si="158"/>
        <v>70.367506794876519</v>
      </c>
      <c r="BX44">
        <f t="shared" si="159"/>
        <v>0.90058232767846247</v>
      </c>
      <c r="BY44">
        <f t="shared" si="160"/>
        <v>60.863812990528473</v>
      </c>
      <c r="BZ44">
        <f t="shared" si="161"/>
        <v>788.03420892494967</v>
      </c>
      <c r="CA44">
        <f t="shared" si="162"/>
        <v>8.2538631064503799E-3</v>
      </c>
      <c r="CB44">
        <f t="shared" si="163"/>
        <v>0</v>
      </c>
      <c r="CC44">
        <f t="shared" si="164"/>
        <v>1488.0281652241792</v>
      </c>
      <c r="CD44">
        <f t="shared" si="165"/>
        <v>0</v>
      </c>
      <c r="CE44" t="e">
        <f t="shared" si="166"/>
        <v>#DIV/0!</v>
      </c>
      <c r="CF44" t="e">
        <f t="shared" si="167"/>
        <v>#DIV/0!</v>
      </c>
    </row>
    <row r="45" spans="1:84" x14ac:dyDescent="0.35">
      <c r="A45" t="s">
        <v>180</v>
      </c>
      <c r="B45" s="1">
        <v>43</v>
      </c>
      <c r="C45" s="1" t="s">
        <v>127</v>
      </c>
      <c r="D45" s="1">
        <v>10694.500011199154</v>
      </c>
      <c r="E45" s="1">
        <v>0</v>
      </c>
      <c r="F45">
        <f t="shared" si="126"/>
        <v>14.084077465771689</v>
      </c>
      <c r="G45">
        <f t="shared" si="127"/>
        <v>0.25163412548040359</v>
      </c>
      <c r="H45">
        <f t="shared" si="128"/>
        <v>1053.0462346439549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t="e">
        <f t="shared" si="129"/>
        <v>#DIV/0!</v>
      </c>
      <c r="Q45" t="e">
        <f t="shared" si="130"/>
        <v>#DIV/0!</v>
      </c>
      <c r="R45" t="e">
        <f t="shared" si="131"/>
        <v>#DIV/0!</v>
      </c>
      <c r="S45" s="1">
        <v>-1</v>
      </c>
      <c r="T45" s="1">
        <v>0.87</v>
      </c>
      <c r="U45" s="1">
        <v>0.92</v>
      </c>
      <c r="V45" s="1">
        <v>10.110151290893555</v>
      </c>
      <c r="W45">
        <f t="shared" si="132"/>
        <v>0.87505507564544682</v>
      </c>
      <c r="X45">
        <f t="shared" si="133"/>
        <v>1.0145153648066159E-2</v>
      </c>
      <c r="Y45" t="e">
        <f t="shared" si="134"/>
        <v>#DIV/0!</v>
      </c>
      <c r="Z45" t="e">
        <f t="shared" si="135"/>
        <v>#DIV/0!</v>
      </c>
      <c r="AA45" t="e">
        <f t="shared" si="136"/>
        <v>#DIV/0!</v>
      </c>
      <c r="AB45" s="1">
        <v>0</v>
      </c>
      <c r="AC45" s="1">
        <v>0.5</v>
      </c>
      <c r="AD45" t="e">
        <f t="shared" si="137"/>
        <v>#DIV/0!</v>
      </c>
      <c r="AE45">
        <f t="shared" si="138"/>
        <v>5.6967722580149482</v>
      </c>
      <c r="AF45">
        <f t="shared" si="139"/>
        <v>2.2043256312908381</v>
      </c>
      <c r="AG45">
        <f t="shared" si="140"/>
        <v>33.707771301269531</v>
      </c>
      <c r="AH45" s="1">
        <v>2</v>
      </c>
      <c r="AI45">
        <f t="shared" si="141"/>
        <v>4.644859790802002</v>
      </c>
      <c r="AJ45" s="1">
        <v>1</v>
      </c>
      <c r="AK45">
        <f t="shared" si="142"/>
        <v>9.2897195816040039</v>
      </c>
      <c r="AL45" s="1">
        <v>31.560373306274414</v>
      </c>
      <c r="AM45" s="1">
        <v>33.707771301269531</v>
      </c>
      <c r="AN45" s="1">
        <v>30.020355224609375</v>
      </c>
      <c r="AO45" s="1">
        <v>1200.0418701171875</v>
      </c>
      <c r="AP45" s="1">
        <v>1186.1717529296875</v>
      </c>
      <c r="AQ45" s="1">
        <v>27.170221328735352</v>
      </c>
      <c r="AR45" s="1">
        <v>30.844524383544922</v>
      </c>
      <c r="AS45" s="1">
        <v>57.726692199707031</v>
      </c>
      <c r="AT45" s="1">
        <v>65.535774230957031</v>
      </c>
      <c r="AU45" s="1">
        <v>300.52273559570313</v>
      </c>
      <c r="AV45" s="1">
        <v>1699.1226806640625</v>
      </c>
      <c r="AW45" s="1">
        <v>0.22342720627784729</v>
      </c>
      <c r="AX45" s="1">
        <v>98.954521179199219</v>
      </c>
      <c r="AY45" s="1">
        <v>7.3323702812194824</v>
      </c>
      <c r="AZ45" s="1">
        <v>-0.16839016973972321</v>
      </c>
      <c r="BA45" s="1">
        <v>0.5</v>
      </c>
      <c r="BB45" s="1">
        <v>-1.355140209197998</v>
      </c>
      <c r="BC45" s="1">
        <v>7.355140209197998</v>
      </c>
      <c r="BD45" s="1">
        <v>1</v>
      </c>
      <c r="BE45" s="1">
        <v>0</v>
      </c>
      <c r="BF45" s="1">
        <v>0.15999999642372131</v>
      </c>
      <c r="BG45" s="1">
        <v>111115</v>
      </c>
      <c r="BH45">
        <f t="shared" si="143"/>
        <v>1.5026136779785155</v>
      </c>
      <c r="BI45">
        <f t="shared" si="144"/>
        <v>5.6967722580149481E-3</v>
      </c>
      <c r="BJ45">
        <f t="shared" si="145"/>
        <v>306.85777130126951</v>
      </c>
      <c r="BK45">
        <f t="shared" si="146"/>
        <v>304.71037330627439</v>
      </c>
      <c r="BL45">
        <f t="shared" si="147"/>
        <v>271.85962282971377</v>
      </c>
      <c r="BM45">
        <f t="shared" si="148"/>
        <v>-2.3193608998603343E-2</v>
      </c>
      <c r="BN45">
        <f t="shared" si="149"/>
        <v>5.2565307726646608</v>
      </c>
      <c r="BO45">
        <f t="shared" si="150"/>
        <v>53.120673113515224</v>
      </c>
      <c r="BP45">
        <f t="shared" si="151"/>
        <v>22.276148729970302</v>
      </c>
      <c r="BQ45">
        <f t="shared" si="152"/>
        <v>32.634072303771973</v>
      </c>
      <c r="BR45">
        <f t="shared" si="153"/>
        <v>4.9491561477977131</v>
      </c>
      <c r="BS45">
        <f t="shared" si="154"/>
        <v>0.24499777857930582</v>
      </c>
      <c r="BT45">
        <f t="shared" si="155"/>
        <v>3.0522051413738227</v>
      </c>
      <c r="BU45">
        <f t="shared" si="156"/>
        <v>1.8969510064238904</v>
      </c>
      <c r="BV45">
        <f t="shared" si="157"/>
        <v>0.15370633057353866</v>
      </c>
      <c r="BW45">
        <f t="shared" si="158"/>
        <v>104.20368592875123</v>
      </c>
      <c r="BX45">
        <f t="shared" si="159"/>
        <v>0.88776876708037422</v>
      </c>
      <c r="BY45">
        <f t="shared" si="160"/>
        <v>57.38173647055558</v>
      </c>
      <c r="BZ45">
        <f t="shared" si="161"/>
        <v>1184.1250275778864</v>
      </c>
      <c r="CA45">
        <f t="shared" si="162"/>
        <v>6.825029475349415E-3</v>
      </c>
      <c r="CB45">
        <f t="shared" si="163"/>
        <v>0</v>
      </c>
      <c r="CC45">
        <f t="shared" si="164"/>
        <v>1486.8259258593855</v>
      </c>
      <c r="CD45">
        <f t="shared" si="165"/>
        <v>0</v>
      </c>
      <c r="CE45" t="e">
        <f t="shared" si="166"/>
        <v>#DIV/0!</v>
      </c>
      <c r="CF45" t="e">
        <f t="shared" si="167"/>
        <v>#DIV/0!</v>
      </c>
    </row>
    <row r="46" spans="1:84" x14ac:dyDescent="0.35">
      <c r="A46" t="s">
        <v>180</v>
      </c>
      <c r="B46" s="1">
        <v>44</v>
      </c>
      <c r="C46" s="1" t="s">
        <v>128</v>
      </c>
      <c r="D46" s="1">
        <v>10839.500011199154</v>
      </c>
      <c r="E46" s="1">
        <v>0</v>
      </c>
      <c r="F46">
        <f t="shared" si="126"/>
        <v>15.970271571381872</v>
      </c>
      <c r="G46">
        <f t="shared" si="127"/>
        <v>0.22138792121869627</v>
      </c>
      <c r="H46">
        <f t="shared" si="128"/>
        <v>1312.5076941609864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t="e">
        <f t="shared" si="129"/>
        <v>#DIV/0!</v>
      </c>
      <c r="Q46" t="e">
        <f t="shared" si="130"/>
        <v>#DIV/0!</v>
      </c>
      <c r="R46" t="e">
        <f t="shared" si="131"/>
        <v>#DIV/0!</v>
      </c>
      <c r="S46" s="1">
        <v>-1</v>
      </c>
      <c r="T46" s="1">
        <v>0.87</v>
      </c>
      <c r="U46" s="1">
        <v>0.92</v>
      </c>
      <c r="V46" s="1">
        <v>10.110151290893555</v>
      </c>
      <c r="W46">
        <f t="shared" si="132"/>
        <v>0.87505507564544682</v>
      </c>
      <c r="X46">
        <f t="shared" si="133"/>
        <v>1.1413273578992593E-2</v>
      </c>
      <c r="Y46" t="e">
        <f t="shared" si="134"/>
        <v>#DIV/0!</v>
      </c>
      <c r="Z46" t="e">
        <f t="shared" si="135"/>
        <v>#DIV/0!</v>
      </c>
      <c r="AA46" t="e">
        <f t="shared" si="136"/>
        <v>#DIV/0!</v>
      </c>
      <c r="AB46" s="1">
        <v>0</v>
      </c>
      <c r="AC46" s="1">
        <v>0.5</v>
      </c>
      <c r="AD46" t="e">
        <f t="shared" si="137"/>
        <v>#DIV/0!</v>
      </c>
      <c r="AE46">
        <f t="shared" si="138"/>
        <v>5.2320603692151586</v>
      </c>
      <c r="AF46">
        <f t="shared" si="139"/>
        <v>2.2935970739868501</v>
      </c>
      <c r="AG46">
        <f t="shared" si="140"/>
        <v>33.891704559326172</v>
      </c>
      <c r="AH46" s="1">
        <v>2</v>
      </c>
      <c r="AI46">
        <f t="shared" si="141"/>
        <v>4.644859790802002</v>
      </c>
      <c r="AJ46" s="1">
        <v>1</v>
      </c>
      <c r="AK46">
        <f t="shared" si="142"/>
        <v>9.2897195816040039</v>
      </c>
      <c r="AL46" s="1">
        <v>31.56910514831543</v>
      </c>
      <c r="AM46" s="1">
        <v>33.891704559326172</v>
      </c>
      <c r="AN46" s="1">
        <v>30.029424667358398</v>
      </c>
      <c r="AO46" s="1">
        <v>1500.0333251953125</v>
      </c>
      <c r="AP46" s="1">
        <v>1484.237548828125</v>
      </c>
      <c r="AQ46" s="1">
        <v>27.114988327026367</v>
      </c>
      <c r="AR46" s="1">
        <v>30.490659713745117</v>
      </c>
      <c r="AS46" s="1">
        <v>57.5814208984375</v>
      </c>
      <c r="AT46" s="1">
        <v>64.751312255859375</v>
      </c>
      <c r="AU46" s="1">
        <v>300.53466796875</v>
      </c>
      <c r="AV46" s="1">
        <v>1699.19482421875</v>
      </c>
      <c r="AW46" s="1">
        <v>0.18348824977874756</v>
      </c>
      <c r="AX46" s="1">
        <v>98.955612182617188</v>
      </c>
      <c r="AY46" s="1">
        <v>6.7675876617431641</v>
      </c>
      <c r="AZ46" s="1">
        <v>-0.16367129981517792</v>
      </c>
      <c r="BA46" s="1">
        <v>1</v>
      </c>
      <c r="BB46" s="1">
        <v>-1.355140209197998</v>
      </c>
      <c r="BC46" s="1">
        <v>7.355140209197998</v>
      </c>
      <c r="BD46" s="1">
        <v>1</v>
      </c>
      <c r="BE46" s="1">
        <v>0</v>
      </c>
      <c r="BF46" s="1">
        <v>0.15999999642372131</v>
      </c>
      <c r="BG46" s="1">
        <v>111115</v>
      </c>
      <c r="BH46">
        <f t="shared" si="143"/>
        <v>1.50267333984375</v>
      </c>
      <c r="BI46">
        <f t="shared" si="144"/>
        <v>5.2320603692151586E-3</v>
      </c>
      <c r="BJ46">
        <f t="shared" si="145"/>
        <v>307.04170455932615</v>
      </c>
      <c r="BK46">
        <f t="shared" si="146"/>
        <v>304.71910514831541</v>
      </c>
      <c r="BL46">
        <f t="shared" si="147"/>
        <v>271.87116579820577</v>
      </c>
      <c r="BM46">
        <f t="shared" si="148"/>
        <v>4.9731053402017229E-2</v>
      </c>
      <c r="BN46">
        <f t="shared" si="149"/>
        <v>5.3108189718123615</v>
      </c>
      <c r="BO46">
        <f t="shared" si="150"/>
        <v>53.66869907298976</v>
      </c>
      <c r="BP46">
        <f t="shared" si="151"/>
        <v>23.178039359244643</v>
      </c>
      <c r="BQ46">
        <f t="shared" si="152"/>
        <v>32.730404853820801</v>
      </c>
      <c r="BR46">
        <f t="shared" si="153"/>
        <v>4.976079894748322</v>
      </c>
      <c r="BS46">
        <f t="shared" si="154"/>
        <v>0.21623472411236666</v>
      </c>
      <c r="BT46">
        <f t="shared" si="155"/>
        <v>3.0172218978255114</v>
      </c>
      <c r="BU46">
        <f t="shared" si="156"/>
        <v>1.9588579969228106</v>
      </c>
      <c r="BV46">
        <f t="shared" si="157"/>
        <v>0.13560042655853363</v>
      </c>
      <c r="BW46">
        <f t="shared" si="158"/>
        <v>129.8800023700957</v>
      </c>
      <c r="BX46">
        <f t="shared" si="159"/>
        <v>0.8842975945442646</v>
      </c>
      <c r="BY46">
        <f t="shared" si="160"/>
        <v>55.965024821495767</v>
      </c>
      <c r="BZ46">
        <f t="shared" si="161"/>
        <v>1481.9167181042289</v>
      </c>
      <c r="CA46">
        <f t="shared" si="162"/>
        <v>6.0312204726443476E-3</v>
      </c>
      <c r="CB46">
        <f t="shared" si="163"/>
        <v>0</v>
      </c>
      <c r="CC46">
        <f t="shared" si="164"/>
        <v>1486.88905544309</v>
      </c>
      <c r="CD46">
        <f t="shared" si="165"/>
        <v>0</v>
      </c>
      <c r="CE46" t="e">
        <f t="shared" si="166"/>
        <v>#DIV/0!</v>
      </c>
      <c r="CF46" t="e">
        <f t="shared" si="167"/>
        <v>#DIV/0!</v>
      </c>
    </row>
    <row r="47" spans="1:84" x14ac:dyDescent="0.35">
      <c r="A47" t="s">
        <v>180</v>
      </c>
      <c r="B47" s="1">
        <v>45</v>
      </c>
      <c r="C47" s="1" t="s">
        <v>129</v>
      </c>
      <c r="D47" s="1">
        <v>10972.500011199154</v>
      </c>
      <c r="E47" s="1">
        <v>0</v>
      </c>
      <c r="F47">
        <f t="shared" si="126"/>
        <v>17.031182663249563</v>
      </c>
      <c r="G47">
        <f t="shared" si="127"/>
        <v>0.20627985725426667</v>
      </c>
      <c r="H47">
        <f t="shared" si="128"/>
        <v>1486.4552277203477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t="e">
        <f t="shared" si="129"/>
        <v>#DIV/0!</v>
      </c>
      <c r="Q47" t="e">
        <f t="shared" si="130"/>
        <v>#DIV/0!</v>
      </c>
      <c r="R47" t="e">
        <f t="shared" si="131"/>
        <v>#DIV/0!</v>
      </c>
      <c r="S47" s="1">
        <v>-1</v>
      </c>
      <c r="T47" s="1">
        <v>0.87</v>
      </c>
      <c r="U47" s="1">
        <v>0.92</v>
      </c>
      <c r="V47" s="1">
        <v>10.110151290893555</v>
      </c>
      <c r="W47">
        <f t="shared" si="132"/>
        <v>0.87505507564544682</v>
      </c>
      <c r="X47">
        <f t="shared" si="133"/>
        <v>1.2119757748113505E-2</v>
      </c>
      <c r="Y47" t="e">
        <f t="shared" si="134"/>
        <v>#DIV/0!</v>
      </c>
      <c r="Z47" t="e">
        <f t="shared" si="135"/>
        <v>#DIV/0!</v>
      </c>
      <c r="AA47" t="e">
        <f t="shared" si="136"/>
        <v>#DIV/0!</v>
      </c>
      <c r="AB47" s="1">
        <v>0</v>
      </c>
      <c r="AC47" s="1">
        <v>0.5</v>
      </c>
      <c r="AD47" t="e">
        <f t="shared" si="137"/>
        <v>#DIV/0!</v>
      </c>
      <c r="AE47">
        <f t="shared" si="138"/>
        <v>4.9532839932457389</v>
      </c>
      <c r="AF47">
        <f t="shared" si="139"/>
        <v>2.3267561175438032</v>
      </c>
      <c r="AG47">
        <f t="shared" si="140"/>
        <v>33.940162658691406</v>
      </c>
      <c r="AH47" s="1">
        <v>2</v>
      </c>
      <c r="AI47">
        <f t="shared" si="141"/>
        <v>4.644859790802002</v>
      </c>
      <c r="AJ47" s="1">
        <v>1</v>
      </c>
      <c r="AK47">
        <f t="shared" si="142"/>
        <v>9.2897195816040039</v>
      </c>
      <c r="AL47" s="1">
        <v>31.542610168457031</v>
      </c>
      <c r="AM47" s="1">
        <v>33.940162658691406</v>
      </c>
      <c r="AN47" s="1">
        <v>30.013080596923828</v>
      </c>
      <c r="AO47" s="1">
        <v>1699.9957275390625</v>
      </c>
      <c r="AP47" s="1">
        <v>1683.1134033203125</v>
      </c>
      <c r="AQ47" s="1">
        <v>27.104660034179688</v>
      </c>
      <c r="AR47" s="1">
        <v>30.301155090332031</v>
      </c>
      <c r="AS47" s="1">
        <v>57.644371032714844</v>
      </c>
      <c r="AT47" s="1">
        <v>64.444007873535156</v>
      </c>
      <c r="AU47" s="1">
        <v>300.52877807617188</v>
      </c>
      <c r="AV47" s="1">
        <v>1700.179931640625</v>
      </c>
      <c r="AW47" s="1">
        <v>0.14345733821392059</v>
      </c>
      <c r="AX47" s="1">
        <v>98.954849243164063</v>
      </c>
      <c r="AY47" s="1">
        <v>6.4291601181030273</v>
      </c>
      <c r="AZ47" s="1">
        <v>-0.15658073127269745</v>
      </c>
      <c r="BA47" s="1">
        <v>1</v>
      </c>
      <c r="BB47" s="1">
        <v>-1.355140209197998</v>
      </c>
      <c r="BC47" s="1">
        <v>7.355140209197998</v>
      </c>
      <c r="BD47" s="1">
        <v>1</v>
      </c>
      <c r="BE47" s="1">
        <v>0</v>
      </c>
      <c r="BF47" s="1">
        <v>0.15999999642372131</v>
      </c>
      <c r="BG47" s="1">
        <v>111115</v>
      </c>
      <c r="BH47">
        <f t="shared" si="143"/>
        <v>1.5026438903808592</v>
      </c>
      <c r="BI47">
        <f t="shared" si="144"/>
        <v>4.9532839932457393E-3</v>
      </c>
      <c r="BJ47">
        <f t="shared" si="145"/>
        <v>307.09016265869138</v>
      </c>
      <c r="BK47">
        <f t="shared" si="146"/>
        <v>304.69261016845701</v>
      </c>
      <c r="BL47">
        <f t="shared" si="147"/>
        <v>272.02878298218275</v>
      </c>
      <c r="BM47">
        <f t="shared" si="148"/>
        <v>9.5601352866371031E-2</v>
      </c>
      <c r="BN47">
        <f t="shared" si="149"/>
        <v>5.3252023514013427</v>
      </c>
      <c r="BO47">
        <f t="shared" si="150"/>
        <v>53.814465810721401</v>
      </c>
      <c r="BP47">
        <f t="shared" si="151"/>
        <v>23.51331072038937</v>
      </c>
      <c r="BQ47">
        <f t="shared" si="152"/>
        <v>32.741386413574219</v>
      </c>
      <c r="BR47">
        <f t="shared" si="153"/>
        <v>4.9791571815861841</v>
      </c>
      <c r="BS47">
        <f t="shared" si="154"/>
        <v>0.20179887768146701</v>
      </c>
      <c r="BT47">
        <f t="shared" si="155"/>
        <v>2.9984462338575395</v>
      </c>
      <c r="BU47">
        <f t="shared" si="156"/>
        <v>1.9807109477286446</v>
      </c>
      <c r="BV47">
        <f t="shared" si="157"/>
        <v>0.12651937490092191</v>
      </c>
      <c r="BW47">
        <f t="shared" si="158"/>
        <v>147.09195296578011</v>
      </c>
      <c r="BX47">
        <f t="shared" si="159"/>
        <v>0.88315809546046442</v>
      </c>
      <c r="BY47">
        <f t="shared" si="160"/>
        <v>55.379197899095956</v>
      </c>
      <c r="BZ47">
        <f t="shared" si="161"/>
        <v>1680.6383989465619</v>
      </c>
      <c r="CA47">
        <f t="shared" si="162"/>
        <v>5.6119938456418621E-3</v>
      </c>
      <c r="CB47">
        <f t="shared" si="163"/>
        <v>0</v>
      </c>
      <c r="CC47">
        <f t="shared" si="164"/>
        <v>1487.7510786926578</v>
      </c>
      <c r="CD47">
        <f t="shared" si="165"/>
        <v>0</v>
      </c>
      <c r="CE47" t="e">
        <f t="shared" si="166"/>
        <v>#DIV/0!</v>
      </c>
      <c r="CF47" t="e">
        <f t="shared" si="167"/>
        <v>#DIV/0!</v>
      </c>
    </row>
    <row r="48" spans="1:84" x14ac:dyDescent="0.35">
      <c r="A48" t="s">
        <v>180</v>
      </c>
      <c r="B48" s="1">
        <v>46</v>
      </c>
      <c r="C48" s="1" t="s">
        <v>130</v>
      </c>
      <c r="D48" s="1">
        <v>11174.500011199154</v>
      </c>
      <c r="E48" s="1">
        <v>0</v>
      </c>
      <c r="F48">
        <f t="shared" si="126"/>
        <v>18.215904563883267</v>
      </c>
      <c r="G48">
        <f t="shared" si="127"/>
        <v>0.19718870925324133</v>
      </c>
      <c r="H48">
        <f t="shared" si="128"/>
        <v>1750.0533877799492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t="e">
        <f t="shared" si="129"/>
        <v>#DIV/0!</v>
      </c>
      <c r="Q48" t="e">
        <f t="shared" si="130"/>
        <v>#DIV/0!</v>
      </c>
      <c r="R48" t="e">
        <f t="shared" si="131"/>
        <v>#DIV/0!</v>
      </c>
      <c r="S48" s="1">
        <v>-1</v>
      </c>
      <c r="T48" s="1">
        <v>0.87</v>
      </c>
      <c r="U48" s="1">
        <v>0.92</v>
      </c>
      <c r="V48" s="1">
        <v>10.110151290893555</v>
      </c>
      <c r="W48">
        <f t="shared" si="132"/>
        <v>0.87505507564544682</v>
      </c>
      <c r="X48">
        <f t="shared" si="133"/>
        <v>1.292760026811293E-2</v>
      </c>
      <c r="Y48" t="e">
        <f t="shared" si="134"/>
        <v>#DIV/0!</v>
      </c>
      <c r="Z48" t="e">
        <f t="shared" si="135"/>
        <v>#DIV/0!</v>
      </c>
      <c r="AA48" t="e">
        <f t="shared" si="136"/>
        <v>#DIV/0!</v>
      </c>
      <c r="AB48" s="1">
        <v>0</v>
      </c>
      <c r="AC48" s="1">
        <v>0.5</v>
      </c>
      <c r="AD48" t="e">
        <f t="shared" si="137"/>
        <v>#DIV/0!</v>
      </c>
      <c r="AE48">
        <f t="shared" si="138"/>
        <v>4.8342084571146202</v>
      </c>
      <c r="AF48">
        <f t="shared" si="139"/>
        <v>2.3726711614426796</v>
      </c>
      <c r="AG48">
        <f t="shared" si="140"/>
        <v>34.067352294921875</v>
      </c>
      <c r="AH48" s="1">
        <v>2</v>
      </c>
      <c r="AI48">
        <f t="shared" si="141"/>
        <v>4.644859790802002</v>
      </c>
      <c r="AJ48" s="1">
        <v>1</v>
      </c>
      <c r="AK48">
        <f t="shared" si="142"/>
        <v>9.2897195816040039</v>
      </c>
      <c r="AL48" s="1">
        <v>31.64764404296875</v>
      </c>
      <c r="AM48" s="1">
        <v>34.067352294921875</v>
      </c>
      <c r="AN48" s="1">
        <v>30.067264556884766</v>
      </c>
      <c r="AO48" s="1">
        <v>1993.403564453125</v>
      </c>
      <c r="AP48" s="1">
        <v>1974.9287109375</v>
      </c>
      <c r="AQ48" s="1">
        <v>27.102998733520508</v>
      </c>
      <c r="AR48" s="1">
        <v>30.222679138183594</v>
      </c>
      <c r="AS48" s="1">
        <v>57.298732757568359</v>
      </c>
      <c r="AT48" s="1">
        <v>63.893936157226563</v>
      </c>
      <c r="AU48" s="1">
        <v>300.55038452148438</v>
      </c>
      <c r="AV48" s="1">
        <v>1698.6641845703125</v>
      </c>
      <c r="AW48" s="1">
        <v>0.13048933446407318</v>
      </c>
      <c r="AX48" s="1">
        <v>98.947052001953125</v>
      </c>
      <c r="AY48" s="1">
        <v>6.112027645111084</v>
      </c>
      <c r="AZ48" s="1">
        <v>-0.13726291060447693</v>
      </c>
      <c r="BA48" s="1">
        <v>0.75</v>
      </c>
      <c r="BB48" s="1">
        <v>-1.355140209197998</v>
      </c>
      <c r="BC48" s="1">
        <v>7.355140209197998</v>
      </c>
      <c r="BD48" s="1">
        <v>1</v>
      </c>
      <c r="BE48" s="1">
        <v>0</v>
      </c>
      <c r="BF48" s="1">
        <v>0.15999999642372131</v>
      </c>
      <c r="BG48" s="1">
        <v>111115</v>
      </c>
      <c r="BH48">
        <f t="shared" si="143"/>
        <v>1.5027519226074217</v>
      </c>
      <c r="BI48">
        <f t="shared" si="144"/>
        <v>4.83420845711462E-3</v>
      </c>
      <c r="BJ48">
        <f t="shared" si="145"/>
        <v>307.21735229492185</v>
      </c>
      <c r="BK48">
        <f t="shared" si="146"/>
        <v>304.79764404296873</v>
      </c>
      <c r="BL48">
        <f t="shared" si="147"/>
        <v>271.78626345635348</v>
      </c>
      <c r="BM48">
        <f t="shared" si="148"/>
        <v>0.11430831930741515</v>
      </c>
      <c r="BN48">
        <f t="shared" si="149"/>
        <v>5.3631161657668756</v>
      </c>
      <c r="BO48">
        <f t="shared" si="150"/>
        <v>54.201879260243267</v>
      </c>
      <c r="BP48">
        <f t="shared" si="151"/>
        <v>23.979200122059673</v>
      </c>
      <c r="BQ48">
        <f t="shared" si="152"/>
        <v>32.857498168945313</v>
      </c>
      <c r="BR48">
        <f t="shared" si="153"/>
        <v>5.0117958401579772</v>
      </c>
      <c r="BS48">
        <f t="shared" si="154"/>
        <v>0.19309007291515928</v>
      </c>
      <c r="BT48">
        <f t="shared" si="155"/>
        <v>2.9904450043241959</v>
      </c>
      <c r="BU48">
        <f t="shared" si="156"/>
        <v>2.0213508358337813</v>
      </c>
      <c r="BV48">
        <f t="shared" si="157"/>
        <v>0.12104295911082734</v>
      </c>
      <c r="BW48">
        <f t="shared" si="158"/>
        <v>173.16262356685687</v>
      </c>
      <c r="BX48">
        <f t="shared" si="159"/>
        <v>0.88613496684100446</v>
      </c>
      <c r="BY48">
        <f t="shared" si="160"/>
        <v>54.769750321652545</v>
      </c>
      <c r="BZ48">
        <f t="shared" si="161"/>
        <v>1972.281540487927</v>
      </c>
      <c r="CA48">
        <f t="shared" si="162"/>
        <v>5.0585097734074987E-3</v>
      </c>
      <c r="CB48">
        <f t="shared" si="163"/>
        <v>0</v>
      </c>
      <c r="CC48">
        <f t="shared" si="164"/>
        <v>1486.424716525386</v>
      </c>
      <c r="CD48">
        <f t="shared" si="165"/>
        <v>0</v>
      </c>
      <c r="CE48" t="e">
        <f t="shared" si="166"/>
        <v>#DIV/0!</v>
      </c>
      <c r="CF48" t="e">
        <f t="shared" si="167"/>
        <v>#DIV/0!</v>
      </c>
    </row>
    <row r="49" spans="1:84" x14ac:dyDescent="0.35">
      <c r="A49" t="s">
        <v>177</v>
      </c>
      <c r="B49" s="1">
        <v>47</v>
      </c>
      <c r="C49" s="1" t="s">
        <v>131</v>
      </c>
      <c r="D49" s="1">
        <v>11825.000011164695</v>
      </c>
      <c r="E49" s="1">
        <v>0</v>
      </c>
      <c r="F49">
        <f t="shared" ref="F49:F59" si="168">(AO49-AP49*(1000-AQ49)/(1000-AR49))*BH49</f>
        <v>27.343192699401072</v>
      </c>
      <c r="G49">
        <f t="shared" ref="G49:G59" si="169">IF(BS49&lt;&gt;0,1/(1/BS49-1/AK49),0)</f>
        <v>0.72336553604348208</v>
      </c>
      <c r="H49">
        <f t="shared" ref="H49:H59" si="170">((BV49-BI49/2)*AP49-F49)/(BV49+BI49/2)</f>
        <v>307.15912267863223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t="e">
        <f t="shared" ref="P49:P59" si="171">CB49/L49</f>
        <v>#DIV/0!</v>
      </c>
      <c r="Q49" t="e">
        <f t="shared" ref="Q49:Q59" si="172">CD49/N49</f>
        <v>#DIV/0!</v>
      </c>
      <c r="R49" t="e">
        <f t="shared" ref="R49:R59" si="173">(N49-O49)/N49</f>
        <v>#DIV/0!</v>
      </c>
      <c r="S49" s="1">
        <v>-1</v>
      </c>
      <c r="T49" s="1">
        <v>0.87</v>
      </c>
      <c r="U49" s="1">
        <v>0.92</v>
      </c>
      <c r="V49" s="1">
        <v>10.083696365356445</v>
      </c>
      <c r="W49">
        <f t="shared" ref="W49:W59" si="174">(V49*U49+(100-V49)*T49)/100</f>
        <v>0.87504184818267816</v>
      </c>
      <c r="X49">
        <f t="shared" ref="X49:X59" si="175">(F49-S49)/CC49</f>
        <v>1.9056251902016257E-2</v>
      </c>
      <c r="Y49" t="e">
        <f t="shared" ref="Y49:Y59" si="176">(N49-O49)/(N49-M49)</f>
        <v>#DIV/0!</v>
      </c>
      <c r="Z49" t="e">
        <f t="shared" ref="Z49:Z59" si="177">(L49-N49)/(L49-M49)</f>
        <v>#DIV/0!</v>
      </c>
      <c r="AA49" t="e">
        <f t="shared" ref="AA49:AA59" si="178">(L49-N49)/N49</f>
        <v>#DIV/0!</v>
      </c>
      <c r="AB49" s="1">
        <v>0</v>
      </c>
      <c r="AC49" s="1">
        <v>0.5</v>
      </c>
      <c r="AD49" t="e">
        <f t="shared" ref="AD49:AD59" si="179">R49*AC49*W49*AB49</f>
        <v>#DIV/0!</v>
      </c>
      <c r="AE49">
        <f t="shared" ref="AE49:AE59" si="180">BI49*1000</f>
        <v>9.5792918030841072</v>
      </c>
      <c r="AF49">
        <f t="shared" ref="AF49:AF59" si="181">(BN49-BT49)</f>
        <v>1.3555551611365164</v>
      </c>
      <c r="AG49">
        <f t="shared" ref="AG49:AG59" si="182">(AM49+BM49*E49)</f>
        <v>31.541896820068359</v>
      </c>
      <c r="AH49" s="1">
        <v>2</v>
      </c>
      <c r="AI49">
        <f t="shared" ref="AI49:AI59" si="183">(AH49*BB49+BC49)</f>
        <v>4.644859790802002</v>
      </c>
      <c r="AJ49" s="1">
        <v>1</v>
      </c>
      <c r="AK49">
        <f t="shared" ref="AK49:AK59" si="184">AI49*(AJ49+1)*(AJ49+1)/(AJ49*AJ49+1)</f>
        <v>9.2897195816040039</v>
      </c>
      <c r="AL49" s="1">
        <v>31.388504028320313</v>
      </c>
      <c r="AM49" s="1">
        <v>31.541896820068359</v>
      </c>
      <c r="AN49" s="1">
        <v>30.021205902099609</v>
      </c>
      <c r="AO49" s="1">
        <v>400.04660034179688</v>
      </c>
      <c r="AP49" s="1">
        <v>379.4302978515625</v>
      </c>
      <c r="AQ49" s="1">
        <v>27.160638809204102</v>
      </c>
      <c r="AR49" s="1">
        <v>33.323379516601563</v>
      </c>
      <c r="AS49" s="1">
        <v>58.265640258789063</v>
      </c>
      <c r="AT49" s="1">
        <v>71.481781005859375</v>
      </c>
      <c r="AU49" s="1">
        <v>300.51815795898438</v>
      </c>
      <c r="AV49" s="1">
        <v>1699.7398681640625</v>
      </c>
      <c r="AW49" s="1">
        <v>0.18195714056491852</v>
      </c>
      <c r="AX49" s="1">
        <v>98.942665100097656</v>
      </c>
      <c r="AY49" s="1">
        <v>4.8843832015991211</v>
      </c>
      <c r="AZ49" s="1">
        <v>-0.23136615753173828</v>
      </c>
      <c r="BA49" s="1">
        <v>1</v>
      </c>
      <c r="BB49" s="1">
        <v>-1.355140209197998</v>
      </c>
      <c r="BC49" s="1">
        <v>7.355140209197998</v>
      </c>
      <c r="BD49" s="1">
        <v>1</v>
      </c>
      <c r="BE49" s="1">
        <v>0</v>
      </c>
      <c r="BF49" s="1">
        <v>0.15999999642372131</v>
      </c>
      <c r="BG49" s="1">
        <v>111115</v>
      </c>
      <c r="BH49">
        <f t="shared" ref="BH49:BH59" si="185">AU49*0.000001/(AH49*0.0001)</f>
        <v>1.5025907897949218</v>
      </c>
      <c r="BI49">
        <f t="shared" ref="BI49:BI59" si="186">(AR49-AQ49)/(1000-AR49)*BH49</f>
        <v>9.5792918030841081E-3</v>
      </c>
      <c r="BJ49">
        <f t="shared" ref="BJ49:BJ59" si="187">(AM49+273.15)</f>
        <v>304.69189682006834</v>
      </c>
      <c r="BK49">
        <f t="shared" ref="BK49:BK59" si="188">(AL49+273.15)</f>
        <v>304.53850402832029</v>
      </c>
      <c r="BL49">
        <f t="shared" ref="BL49:BL59" si="189">(AV49*BD49+AW49*BE49)*BF49</f>
        <v>271.95837282750654</v>
      </c>
      <c r="BM49">
        <f t="shared" ref="BM49:BM59" si="190">((BL49+0.00000010773*(BK49^4-BJ49^4))-BI49*44100)/(AI49*51.4+0.00000043092*BJ49^3)</f>
        <v>-0.60715591977310046</v>
      </c>
      <c r="BN49">
        <f t="shared" ref="BN49:BN59" si="191">0.61365*EXP(17.502*AG49/(240.97+AG49))</f>
        <v>4.6526591406510791</v>
      </c>
      <c r="BO49">
        <f t="shared" ref="BO49:BO59" si="192">BN49*1000/AX49</f>
        <v>47.023790353171783</v>
      </c>
      <c r="BP49">
        <f t="shared" ref="BP49:BP59" si="193">(BO49-AR49)</f>
        <v>13.700410836570221</v>
      </c>
      <c r="BQ49">
        <f t="shared" ref="BQ49:BQ59" si="194">IF(E49,AM49,(AL49+AM49)/2)</f>
        <v>31.465200424194336</v>
      </c>
      <c r="BR49">
        <f t="shared" ref="BR49:BR59" si="195">0.61365*EXP(17.502*BQ49/(240.97+BQ49))</f>
        <v>4.6324320966668084</v>
      </c>
      <c r="BS49">
        <f t="shared" ref="BS49:BS59" si="196">IF(BP49&lt;&gt;0,(1000-(BO49+AR49)/2)/BP49*BI49,0)</f>
        <v>0.67110814558015097</v>
      </c>
      <c r="BT49">
        <f t="shared" ref="BT49:BT59" si="197">AR49*AX49/1000</f>
        <v>3.2971039795145627</v>
      </c>
      <c r="BU49">
        <f t="shared" ref="BU49:BU59" si="198">(BR49-BT49)</f>
        <v>1.3353281171522458</v>
      </c>
      <c r="BV49">
        <f t="shared" ref="BV49:BV59" si="199">1/(1.6/G49+1.37/AK49)</f>
        <v>0.42384412361069546</v>
      </c>
      <c r="BW49">
        <f t="shared" ref="BW49:BW59" si="200">H49*AX49*0.001</f>
        <v>30.39114220763172</v>
      </c>
      <c r="BX49">
        <f t="shared" ref="BX49:BX59" si="201">H49/AP49</f>
        <v>0.80952713691513489</v>
      </c>
      <c r="BY49">
        <f t="shared" ref="BY49:BY59" si="202">(1-BI49*AX49/BN49/G49)*100</f>
        <v>71.838359060950978</v>
      </c>
      <c r="BZ49">
        <f t="shared" ref="BZ49:BZ59" si="203">(AP49-F49/(AK49/1.35))</f>
        <v>375.45673225359877</v>
      </c>
      <c r="CA49">
        <f t="shared" ref="CA49:CA59" si="204">F49*BY49/100/BZ49</f>
        <v>5.2317349144923204E-2</v>
      </c>
      <c r="CB49">
        <f t="shared" ref="CB49:CB59" si="205">(L49-K49)</f>
        <v>0</v>
      </c>
      <c r="CC49">
        <f t="shared" ref="CC49:CC59" si="206">AV49*W49</f>
        <v>1487.343515668063</v>
      </c>
      <c r="CD49">
        <f t="shared" ref="CD49:CD59" si="207">(N49-M49)</f>
        <v>0</v>
      </c>
      <c r="CE49" t="e">
        <f t="shared" ref="CE49:CE59" si="208">(N49-O49)/(N49-K49)</f>
        <v>#DIV/0!</v>
      </c>
      <c r="CF49" t="e">
        <f t="shared" ref="CF49:CF59" si="209">(L49-N49)/(L49-K49)</f>
        <v>#DIV/0!</v>
      </c>
    </row>
    <row r="50" spans="1:84" x14ac:dyDescent="0.35">
      <c r="A50" t="s">
        <v>177</v>
      </c>
      <c r="B50" s="1">
        <v>48</v>
      </c>
      <c r="C50" s="1" t="s">
        <v>132</v>
      </c>
      <c r="D50" s="1">
        <v>12028.000011164695</v>
      </c>
      <c r="E50" s="1">
        <v>0</v>
      </c>
      <c r="F50">
        <f t="shared" si="168"/>
        <v>8.3413496557185862</v>
      </c>
      <c r="G50">
        <f t="shared" si="169"/>
        <v>0.5032688855187013</v>
      </c>
      <c r="H50">
        <f t="shared" si="170"/>
        <v>160.56729092033848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t="e">
        <f t="shared" si="171"/>
        <v>#DIV/0!</v>
      </c>
      <c r="Q50" t="e">
        <f t="shared" si="172"/>
        <v>#DIV/0!</v>
      </c>
      <c r="R50" t="e">
        <f t="shared" si="173"/>
        <v>#DIV/0!</v>
      </c>
      <c r="S50" s="1">
        <v>-1</v>
      </c>
      <c r="T50" s="1">
        <v>0.87</v>
      </c>
      <c r="U50" s="1">
        <v>0.92</v>
      </c>
      <c r="V50" s="1">
        <v>10.083696365356445</v>
      </c>
      <c r="W50">
        <f t="shared" si="174"/>
        <v>0.87504184818267816</v>
      </c>
      <c r="X50">
        <f t="shared" si="175"/>
        <v>6.2838648785081466E-3</v>
      </c>
      <c r="Y50" t="e">
        <f t="shared" si="176"/>
        <v>#DIV/0!</v>
      </c>
      <c r="Z50" t="e">
        <f t="shared" si="177"/>
        <v>#DIV/0!</v>
      </c>
      <c r="AA50" t="e">
        <f t="shared" si="178"/>
        <v>#DIV/0!</v>
      </c>
      <c r="AB50" s="1">
        <v>0</v>
      </c>
      <c r="AC50" s="1">
        <v>0.5</v>
      </c>
      <c r="AD50" t="e">
        <f t="shared" si="179"/>
        <v>#DIV/0!</v>
      </c>
      <c r="AE50">
        <f t="shared" si="180"/>
        <v>8.1503116302515295</v>
      </c>
      <c r="AF50">
        <f t="shared" si="181"/>
        <v>1.6196763286775946</v>
      </c>
      <c r="AG50">
        <f t="shared" si="182"/>
        <v>32.407432556152344</v>
      </c>
      <c r="AH50" s="1">
        <v>2</v>
      </c>
      <c r="AI50">
        <f t="shared" si="183"/>
        <v>4.644859790802002</v>
      </c>
      <c r="AJ50" s="1">
        <v>1</v>
      </c>
      <c r="AK50">
        <f t="shared" si="184"/>
        <v>9.2897195816040039</v>
      </c>
      <c r="AL50" s="1">
        <v>31.470304489135742</v>
      </c>
      <c r="AM50" s="1">
        <v>32.407432556152344</v>
      </c>
      <c r="AN50" s="1">
        <v>30.017038345336914</v>
      </c>
      <c r="AO50" s="1">
        <v>199.70994567871094</v>
      </c>
      <c r="AP50" s="1">
        <v>193.11111450195313</v>
      </c>
      <c r="AQ50" s="1">
        <v>27.768115997314453</v>
      </c>
      <c r="AR50" s="1">
        <v>33.013259887695313</v>
      </c>
      <c r="AS50" s="1">
        <v>59.290313720703125</v>
      </c>
      <c r="AT50" s="1">
        <v>70.496429443359375</v>
      </c>
      <c r="AU50" s="1">
        <v>300.51580810546875</v>
      </c>
      <c r="AV50" s="1">
        <v>1698.8458251953125</v>
      </c>
      <c r="AW50" s="1">
        <v>0.2852044403553009</v>
      </c>
      <c r="AX50" s="1">
        <v>98.94921875</v>
      </c>
      <c r="AY50" s="1">
        <v>4.0632915496826172</v>
      </c>
      <c r="AZ50" s="1">
        <v>-0.20013865828514099</v>
      </c>
      <c r="BA50" s="1">
        <v>0.5</v>
      </c>
      <c r="BB50" s="1">
        <v>-1.355140209197998</v>
      </c>
      <c r="BC50" s="1">
        <v>7.355140209197998</v>
      </c>
      <c r="BD50" s="1">
        <v>1</v>
      </c>
      <c r="BE50" s="1">
        <v>0</v>
      </c>
      <c r="BF50" s="1">
        <v>0.15999999642372131</v>
      </c>
      <c r="BG50" s="1">
        <v>111115</v>
      </c>
      <c r="BH50">
        <f t="shared" si="185"/>
        <v>1.5025790405273436</v>
      </c>
      <c r="BI50">
        <f t="shared" si="186"/>
        <v>8.1503116302515301E-3</v>
      </c>
      <c r="BJ50">
        <f t="shared" si="187"/>
        <v>305.55743255615232</v>
      </c>
      <c r="BK50">
        <f t="shared" si="188"/>
        <v>304.62030448913572</v>
      </c>
      <c r="BL50">
        <f t="shared" si="189"/>
        <v>271.81532595570388</v>
      </c>
      <c r="BM50">
        <f t="shared" si="190"/>
        <v>-0.39468364962510649</v>
      </c>
      <c r="BN50">
        <f t="shared" si="191"/>
        <v>4.8863126029557584</v>
      </c>
      <c r="BO50">
        <f t="shared" si="192"/>
        <v>49.382023068835586</v>
      </c>
      <c r="BP50">
        <f t="shared" si="193"/>
        <v>16.368763181140274</v>
      </c>
      <c r="BQ50">
        <f t="shared" si="194"/>
        <v>31.938868522644043</v>
      </c>
      <c r="BR50">
        <f t="shared" si="195"/>
        <v>4.7585859372608663</v>
      </c>
      <c r="BS50">
        <f t="shared" si="196"/>
        <v>0.47740552705753769</v>
      </c>
      <c r="BT50">
        <f t="shared" si="197"/>
        <v>3.2666362742781638</v>
      </c>
      <c r="BU50">
        <f t="shared" si="198"/>
        <v>1.4919496629827025</v>
      </c>
      <c r="BV50">
        <f t="shared" si="199"/>
        <v>0.30059910574817217</v>
      </c>
      <c r="BW50">
        <f t="shared" si="200"/>
        <v>15.888007993371462</v>
      </c>
      <c r="BX50">
        <f t="shared" si="201"/>
        <v>0.83147617543636776</v>
      </c>
      <c r="BY50">
        <f t="shared" si="202"/>
        <v>67.205179710041648</v>
      </c>
      <c r="BZ50">
        <f t="shared" si="203"/>
        <v>191.89893345210535</v>
      </c>
      <c r="CA50">
        <f t="shared" si="204"/>
        <v>2.9212351134654594E-2</v>
      </c>
      <c r="CB50">
        <f t="shared" si="205"/>
        <v>0</v>
      </c>
      <c r="CC50">
        <f t="shared" si="206"/>
        <v>1486.5611906563333</v>
      </c>
      <c r="CD50">
        <f t="shared" si="207"/>
        <v>0</v>
      </c>
      <c r="CE50" t="e">
        <f t="shared" si="208"/>
        <v>#DIV/0!</v>
      </c>
      <c r="CF50" t="e">
        <f t="shared" si="209"/>
        <v>#DIV/0!</v>
      </c>
    </row>
    <row r="51" spans="1:84" x14ac:dyDescent="0.35">
      <c r="A51" t="s">
        <v>177</v>
      </c>
      <c r="B51" s="1">
        <v>49</v>
      </c>
      <c r="C51" s="1" t="s">
        <v>133</v>
      </c>
      <c r="D51" s="1">
        <v>12153.000011164695</v>
      </c>
      <c r="E51" s="1">
        <v>0</v>
      </c>
      <c r="F51">
        <f t="shared" si="168"/>
        <v>-5.902926191647377</v>
      </c>
      <c r="G51">
        <f t="shared" si="169"/>
        <v>0.44765311011613051</v>
      </c>
      <c r="H51">
        <f t="shared" si="170"/>
        <v>73.318435737935545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t="e">
        <f t="shared" si="171"/>
        <v>#DIV/0!</v>
      </c>
      <c r="Q51" t="e">
        <f t="shared" si="172"/>
        <v>#DIV/0!</v>
      </c>
      <c r="R51" t="e">
        <f t="shared" si="173"/>
        <v>#DIV/0!</v>
      </c>
      <c r="S51" s="1">
        <v>-1</v>
      </c>
      <c r="T51" s="1">
        <v>0.87</v>
      </c>
      <c r="U51" s="1">
        <v>0.92</v>
      </c>
      <c r="V51" s="1">
        <v>10.083696365356445</v>
      </c>
      <c r="W51">
        <f t="shared" si="174"/>
        <v>0.87504184818267816</v>
      </c>
      <c r="X51">
        <f t="shared" si="175"/>
        <v>-3.2977785083999054E-3</v>
      </c>
      <c r="Y51" t="e">
        <f t="shared" si="176"/>
        <v>#DIV/0!</v>
      </c>
      <c r="Z51" t="e">
        <f t="shared" si="177"/>
        <v>#DIV/0!</v>
      </c>
      <c r="AA51" t="e">
        <f t="shared" si="178"/>
        <v>#DIV/0!</v>
      </c>
      <c r="AB51" s="1">
        <v>0</v>
      </c>
      <c r="AC51" s="1">
        <v>0.5</v>
      </c>
      <c r="AD51" t="e">
        <f t="shared" si="179"/>
        <v>#DIV/0!</v>
      </c>
      <c r="AE51">
        <f t="shared" si="180"/>
        <v>7.5928624951497561</v>
      </c>
      <c r="AF51">
        <f t="shared" si="181"/>
        <v>1.6859772670180817</v>
      </c>
      <c r="AG51">
        <f t="shared" si="182"/>
        <v>32.695167541503906</v>
      </c>
      <c r="AH51" s="1">
        <v>2</v>
      </c>
      <c r="AI51">
        <f t="shared" si="183"/>
        <v>4.644859790802002</v>
      </c>
      <c r="AJ51" s="1">
        <v>1</v>
      </c>
      <c r="AK51">
        <f t="shared" si="184"/>
        <v>9.2897195816040039</v>
      </c>
      <c r="AL51" s="1">
        <v>31.458965301513672</v>
      </c>
      <c r="AM51" s="1">
        <v>32.695167541503906</v>
      </c>
      <c r="AN51" s="1">
        <v>30.014957427978516</v>
      </c>
      <c r="AO51" s="1">
        <v>49.476119995117188</v>
      </c>
      <c r="AP51" s="1">
        <v>53.136375427246094</v>
      </c>
      <c r="AQ51" s="1">
        <v>28.263160705566406</v>
      </c>
      <c r="AR51" s="1">
        <v>33.149185180664063</v>
      </c>
      <c r="AS51" s="1">
        <v>60.390895843505859</v>
      </c>
      <c r="AT51" s="1">
        <v>70.832870483398438</v>
      </c>
      <c r="AU51" s="1">
        <v>300.4964599609375</v>
      </c>
      <c r="AV51" s="1">
        <v>1699.045654296875</v>
      </c>
      <c r="AW51" s="1">
        <v>0.26182988286018372</v>
      </c>
      <c r="AX51" s="1">
        <v>98.953849792480469</v>
      </c>
      <c r="AY51" s="1">
        <v>2.8458399772644043</v>
      </c>
      <c r="AZ51" s="1">
        <v>-0.20849627256393433</v>
      </c>
      <c r="BA51" s="1">
        <v>1</v>
      </c>
      <c r="BB51" s="1">
        <v>-1.355140209197998</v>
      </c>
      <c r="BC51" s="1">
        <v>7.355140209197998</v>
      </c>
      <c r="BD51" s="1">
        <v>1</v>
      </c>
      <c r="BE51" s="1">
        <v>0</v>
      </c>
      <c r="BF51" s="1">
        <v>0.15999999642372131</v>
      </c>
      <c r="BG51" s="1">
        <v>111115</v>
      </c>
      <c r="BH51">
        <f t="shared" si="185"/>
        <v>1.5024822998046874</v>
      </c>
      <c r="BI51">
        <f t="shared" si="186"/>
        <v>7.592862495149756E-3</v>
      </c>
      <c r="BJ51">
        <f t="shared" si="187"/>
        <v>305.84516754150388</v>
      </c>
      <c r="BK51">
        <f t="shared" si="188"/>
        <v>304.60896530151365</v>
      </c>
      <c r="BL51">
        <f t="shared" si="189"/>
        <v>271.84729861123924</v>
      </c>
      <c r="BM51">
        <f t="shared" si="190"/>
        <v>-0.31124682612380644</v>
      </c>
      <c r="BN51">
        <f t="shared" si="191"/>
        <v>4.9662167581286329</v>
      </c>
      <c r="BO51">
        <f t="shared" si="192"/>
        <v>50.187201089633781</v>
      </c>
      <c r="BP51">
        <f t="shared" si="193"/>
        <v>17.038015908969719</v>
      </c>
      <c r="BQ51">
        <f t="shared" si="194"/>
        <v>32.077066421508789</v>
      </c>
      <c r="BR51">
        <f t="shared" si="195"/>
        <v>4.795951747291558</v>
      </c>
      <c r="BS51">
        <f t="shared" si="196"/>
        <v>0.42707329733284843</v>
      </c>
      <c r="BT51">
        <f t="shared" si="197"/>
        <v>3.2802394911105512</v>
      </c>
      <c r="BU51">
        <f t="shared" si="198"/>
        <v>1.5157122561810068</v>
      </c>
      <c r="BV51">
        <f t="shared" si="199"/>
        <v>0.26869651124080118</v>
      </c>
      <c r="BW51">
        <f t="shared" si="200"/>
        <v>7.2551414770313061</v>
      </c>
      <c r="BX51">
        <f t="shared" si="201"/>
        <v>1.3798162774260463</v>
      </c>
      <c r="BY51">
        <f t="shared" si="202"/>
        <v>66.203560216558827</v>
      </c>
      <c r="BZ51">
        <f t="shared" si="203"/>
        <v>53.994200067561877</v>
      </c>
      <c r="CA51">
        <f t="shared" si="204"/>
        <v>-7.2377168120582508E-2</v>
      </c>
      <c r="CB51">
        <f t="shared" si="205"/>
        <v>0</v>
      </c>
      <c r="CC51">
        <f t="shared" si="206"/>
        <v>1486.7360494826851</v>
      </c>
      <c r="CD51">
        <f t="shared" si="207"/>
        <v>0</v>
      </c>
      <c r="CE51" t="e">
        <f t="shared" si="208"/>
        <v>#DIV/0!</v>
      </c>
      <c r="CF51" t="e">
        <f t="shared" si="209"/>
        <v>#DIV/0!</v>
      </c>
    </row>
    <row r="52" spans="1:84" x14ac:dyDescent="0.35">
      <c r="A52" t="s">
        <v>177</v>
      </c>
      <c r="B52" s="1">
        <v>50</v>
      </c>
      <c r="C52" s="1" t="s">
        <v>134</v>
      </c>
      <c r="D52" s="1">
        <v>12310.000011164695</v>
      </c>
      <c r="E52" s="1">
        <v>0</v>
      </c>
      <c r="F52">
        <f t="shared" si="168"/>
        <v>1.8604095444318296</v>
      </c>
      <c r="G52">
        <f t="shared" si="169"/>
        <v>0.44176794867635893</v>
      </c>
      <c r="H52">
        <f t="shared" si="170"/>
        <v>88.676786475341387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t="e">
        <f t="shared" si="171"/>
        <v>#DIV/0!</v>
      </c>
      <c r="Q52" t="e">
        <f t="shared" si="172"/>
        <v>#DIV/0!</v>
      </c>
      <c r="R52" t="e">
        <f t="shared" si="173"/>
        <v>#DIV/0!</v>
      </c>
      <c r="S52" s="1">
        <v>-1</v>
      </c>
      <c r="T52" s="1">
        <v>0.87</v>
      </c>
      <c r="U52" s="1">
        <v>0.92</v>
      </c>
      <c r="V52" s="1">
        <v>10.083696365356445</v>
      </c>
      <c r="W52">
        <f t="shared" si="174"/>
        <v>0.87504184818267816</v>
      </c>
      <c r="X52">
        <f t="shared" si="175"/>
        <v>1.9243368570448329E-3</v>
      </c>
      <c r="Y52" t="e">
        <f t="shared" si="176"/>
        <v>#DIV/0!</v>
      </c>
      <c r="Z52" t="e">
        <f t="shared" si="177"/>
        <v>#DIV/0!</v>
      </c>
      <c r="AA52" t="e">
        <f t="shared" si="178"/>
        <v>#DIV/0!</v>
      </c>
      <c r="AB52" s="1">
        <v>0</v>
      </c>
      <c r="AC52" s="1">
        <v>0.5</v>
      </c>
      <c r="AD52" t="e">
        <f t="shared" si="179"/>
        <v>#DIV/0!</v>
      </c>
      <c r="AE52">
        <f t="shared" si="180"/>
        <v>7.4463776285185501</v>
      </c>
      <c r="AF52">
        <f t="shared" si="181"/>
        <v>1.6743437661226381</v>
      </c>
      <c r="AG52">
        <f t="shared" si="182"/>
        <v>32.689781188964844</v>
      </c>
      <c r="AH52" s="1">
        <v>2</v>
      </c>
      <c r="AI52">
        <f t="shared" si="183"/>
        <v>4.644859790802002</v>
      </c>
      <c r="AJ52" s="1">
        <v>1</v>
      </c>
      <c r="AK52">
        <f t="shared" si="184"/>
        <v>9.2897195816040039</v>
      </c>
      <c r="AL52" s="1">
        <v>31.445629119873047</v>
      </c>
      <c r="AM52" s="1">
        <v>32.689781188964844</v>
      </c>
      <c r="AN52" s="1">
        <v>30.01936149597168</v>
      </c>
      <c r="AO52" s="1">
        <v>100.03871154785156</v>
      </c>
      <c r="AP52" s="1">
        <v>98.313377380371094</v>
      </c>
      <c r="AQ52" s="1">
        <v>28.461515426635742</v>
      </c>
      <c r="AR52" s="1">
        <v>33.252388000488281</v>
      </c>
      <c r="AS52" s="1">
        <v>60.859355926513672</v>
      </c>
      <c r="AT52" s="1">
        <v>71.104255676269531</v>
      </c>
      <c r="AU52" s="1">
        <v>300.52011108398438</v>
      </c>
      <c r="AV52" s="1">
        <v>1698.706298828125</v>
      </c>
      <c r="AW52" s="1">
        <v>0.20180894434452057</v>
      </c>
      <c r="AX52" s="1">
        <v>98.9512939453125</v>
      </c>
      <c r="AY52" s="1">
        <v>3.4393157958984375</v>
      </c>
      <c r="AZ52" s="1">
        <v>-0.1966579258441925</v>
      </c>
      <c r="BA52" s="1">
        <v>1</v>
      </c>
      <c r="BB52" s="1">
        <v>-1.355140209197998</v>
      </c>
      <c r="BC52" s="1">
        <v>7.355140209197998</v>
      </c>
      <c r="BD52" s="1">
        <v>1</v>
      </c>
      <c r="BE52" s="1">
        <v>0</v>
      </c>
      <c r="BF52" s="1">
        <v>0.15999999642372131</v>
      </c>
      <c r="BG52" s="1">
        <v>111115</v>
      </c>
      <c r="BH52">
        <f t="shared" si="185"/>
        <v>1.5026005554199218</v>
      </c>
      <c r="BI52">
        <f t="shared" si="186"/>
        <v>7.4463776285185503E-3</v>
      </c>
      <c r="BJ52">
        <f t="shared" si="187"/>
        <v>305.83978118896482</v>
      </c>
      <c r="BK52">
        <f t="shared" si="188"/>
        <v>304.59562911987302</v>
      </c>
      <c r="BL52">
        <f t="shared" si="189"/>
        <v>271.79300173745287</v>
      </c>
      <c r="BM52">
        <f t="shared" si="190"/>
        <v>-0.28611684364826917</v>
      </c>
      <c r="BN52">
        <f t="shared" si="191"/>
        <v>4.9647105855425364</v>
      </c>
      <c r="BO52">
        <f t="shared" si="192"/>
        <v>50.173276039082289</v>
      </c>
      <c r="BP52">
        <f t="shared" si="193"/>
        <v>16.920888038594008</v>
      </c>
      <c r="BQ52">
        <f t="shared" si="194"/>
        <v>32.067705154418945</v>
      </c>
      <c r="BR52">
        <f t="shared" si="195"/>
        <v>4.7934126171058278</v>
      </c>
      <c r="BS52">
        <f t="shared" si="196"/>
        <v>0.42171357159675382</v>
      </c>
      <c r="BT52">
        <f t="shared" si="197"/>
        <v>3.2903668194198983</v>
      </c>
      <c r="BU52">
        <f t="shared" si="198"/>
        <v>1.5030457976859295</v>
      </c>
      <c r="BV52">
        <f t="shared" si="199"/>
        <v>0.26530224807421593</v>
      </c>
      <c r="BW52">
        <f t="shared" si="200"/>
        <v>8.774682764647217</v>
      </c>
      <c r="BX52">
        <f t="shared" si="201"/>
        <v>0.9019808782710611</v>
      </c>
      <c r="BY52">
        <f t="shared" si="202"/>
        <v>66.404710005585585</v>
      </c>
      <c r="BZ52">
        <f t="shared" si="203"/>
        <v>98.043019070529695</v>
      </c>
      <c r="CA52">
        <f t="shared" si="204"/>
        <v>1.2600586707835638E-2</v>
      </c>
      <c r="CB52">
        <f t="shared" si="205"/>
        <v>0</v>
      </c>
      <c r="CC52">
        <f t="shared" si="206"/>
        <v>1486.4390992461192</v>
      </c>
      <c r="CD52">
        <f t="shared" si="207"/>
        <v>0</v>
      </c>
      <c r="CE52" t="e">
        <f t="shared" si="208"/>
        <v>#DIV/0!</v>
      </c>
      <c r="CF52" t="e">
        <f t="shared" si="209"/>
        <v>#DIV/0!</v>
      </c>
    </row>
    <row r="53" spans="1:84" x14ac:dyDescent="0.35">
      <c r="A53" t="s">
        <v>177</v>
      </c>
      <c r="B53" s="1">
        <v>51</v>
      </c>
      <c r="C53" s="1" t="s">
        <v>135</v>
      </c>
      <c r="D53" s="1">
        <v>12475.000011164695</v>
      </c>
      <c r="E53" s="1">
        <v>0</v>
      </c>
      <c r="F53">
        <f t="shared" si="168"/>
        <v>19.848968872103224</v>
      </c>
      <c r="G53">
        <f t="shared" si="169"/>
        <v>0.45605638925203018</v>
      </c>
      <c r="H53">
        <f t="shared" si="170"/>
        <v>206.03444088757388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t="e">
        <f t="shared" si="171"/>
        <v>#DIV/0!</v>
      </c>
      <c r="Q53" t="e">
        <f t="shared" si="172"/>
        <v>#DIV/0!</v>
      </c>
      <c r="R53" t="e">
        <f t="shared" si="173"/>
        <v>#DIV/0!</v>
      </c>
      <c r="S53" s="1">
        <v>-1</v>
      </c>
      <c r="T53" s="1">
        <v>0.87</v>
      </c>
      <c r="U53" s="1">
        <v>0.92</v>
      </c>
      <c r="V53" s="1">
        <v>10.083696365356445</v>
      </c>
      <c r="W53">
        <f t="shared" si="174"/>
        <v>0.87504184818267816</v>
      </c>
      <c r="X53">
        <f t="shared" si="175"/>
        <v>1.4006766433277128E-2</v>
      </c>
      <c r="Y53" t="e">
        <f t="shared" si="176"/>
        <v>#DIV/0!</v>
      </c>
      <c r="Z53" t="e">
        <f t="shared" si="177"/>
        <v>#DIV/0!</v>
      </c>
      <c r="AA53" t="e">
        <f t="shared" si="178"/>
        <v>#DIV/0!</v>
      </c>
      <c r="AB53" s="1">
        <v>0</v>
      </c>
      <c r="AC53" s="1">
        <v>0.5</v>
      </c>
      <c r="AD53" t="e">
        <f t="shared" si="179"/>
        <v>#DIV/0!</v>
      </c>
      <c r="AE53">
        <f t="shared" si="180"/>
        <v>7.5859239542228618</v>
      </c>
      <c r="AF53">
        <f t="shared" si="181"/>
        <v>1.6541742855772088</v>
      </c>
      <c r="AG53">
        <f t="shared" si="182"/>
        <v>32.750431060791016</v>
      </c>
      <c r="AH53" s="1">
        <v>2</v>
      </c>
      <c r="AI53">
        <f t="shared" si="183"/>
        <v>4.644859790802002</v>
      </c>
      <c r="AJ53" s="1">
        <v>1</v>
      </c>
      <c r="AK53">
        <f t="shared" si="184"/>
        <v>9.2897195816040039</v>
      </c>
      <c r="AL53" s="1">
        <v>31.505725860595703</v>
      </c>
      <c r="AM53" s="1">
        <v>32.750431060791016</v>
      </c>
      <c r="AN53" s="1">
        <v>30.014226913452148</v>
      </c>
      <c r="AO53" s="1">
        <v>300.06405639648438</v>
      </c>
      <c r="AP53" s="1">
        <v>285.41314697265625</v>
      </c>
      <c r="AQ53" s="1">
        <v>28.75016975402832</v>
      </c>
      <c r="AR53" s="1">
        <v>33.629005432128906</v>
      </c>
      <c r="AS53" s="1">
        <v>61.266948699951172</v>
      </c>
      <c r="AT53" s="1">
        <v>71.66412353515625</v>
      </c>
      <c r="AU53" s="1">
        <v>300.5150146484375</v>
      </c>
      <c r="AV53" s="1">
        <v>1701.0531005859375</v>
      </c>
      <c r="AW53" s="1">
        <v>0.25750935077667236</v>
      </c>
      <c r="AX53" s="1">
        <v>98.9478759765625</v>
      </c>
      <c r="AY53" s="1">
        <v>4.694310188293457</v>
      </c>
      <c r="AZ53" s="1">
        <v>-0.19192254543304443</v>
      </c>
      <c r="BA53" s="1">
        <v>1</v>
      </c>
      <c r="BB53" s="1">
        <v>-1.355140209197998</v>
      </c>
      <c r="BC53" s="1">
        <v>7.355140209197998</v>
      </c>
      <c r="BD53" s="1">
        <v>1</v>
      </c>
      <c r="BE53" s="1">
        <v>0</v>
      </c>
      <c r="BF53" s="1">
        <v>0.15999999642372131</v>
      </c>
      <c r="BG53" s="1">
        <v>111115</v>
      </c>
      <c r="BH53">
        <f t="shared" si="185"/>
        <v>1.5025750732421872</v>
      </c>
      <c r="BI53">
        <f t="shared" si="186"/>
        <v>7.5859239542228618E-3</v>
      </c>
      <c r="BJ53">
        <f t="shared" si="187"/>
        <v>305.90043106079099</v>
      </c>
      <c r="BK53">
        <f t="shared" si="188"/>
        <v>304.65572586059568</v>
      </c>
      <c r="BL53">
        <f t="shared" si="189"/>
        <v>272.16849001031005</v>
      </c>
      <c r="BM53">
        <f t="shared" si="190"/>
        <v>-0.30918605757301815</v>
      </c>
      <c r="BN53">
        <f t="shared" si="191"/>
        <v>4.9816929442906464</v>
      </c>
      <c r="BO53">
        <f t="shared" si="192"/>
        <v>50.346638521787433</v>
      </c>
      <c r="BP53">
        <f t="shared" si="193"/>
        <v>16.717633089658527</v>
      </c>
      <c r="BQ53">
        <f t="shared" si="194"/>
        <v>32.128078460693359</v>
      </c>
      <c r="BR53">
        <f t="shared" si="195"/>
        <v>4.8098087288392692</v>
      </c>
      <c r="BS53">
        <f t="shared" si="196"/>
        <v>0.43471509936402442</v>
      </c>
      <c r="BT53">
        <f t="shared" si="197"/>
        <v>3.3275186587134375</v>
      </c>
      <c r="BU53">
        <f t="shared" si="198"/>
        <v>1.4822900701258317</v>
      </c>
      <c r="BV53">
        <f t="shared" si="199"/>
        <v>0.27353697178342812</v>
      </c>
      <c r="BW53">
        <f t="shared" si="200"/>
        <v>20.386670303844056</v>
      </c>
      <c r="BX53">
        <f t="shared" si="201"/>
        <v>0.72188139569938181</v>
      </c>
      <c r="BY53">
        <f t="shared" si="202"/>
        <v>66.961565469882828</v>
      </c>
      <c r="BZ53">
        <f t="shared" si="203"/>
        <v>282.52865646226428</v>
      </c>
      <c r="CA53">
        <f t="shared" si="204"/>
        <v>4.7043653740537601E-2</v>
      </c>
      <c r="CB53">
        <f t="shared" si="205"/>
        <v>0</v>
      </c>
      <c r="CC53">
        <f t="shared" si="206"/>
        <v>1488.4926489935938</v>
      </c>
      <c r="CD53">
        <f t="shared" si="207"/>
        <v>0</v>
      </c>
      <c r="CE53" t="e">
        <f t="shared" si="208"/>
        <v>#DIV/0!</v>
      </c>
      <c r="CF53" t="e">
        <f t="shared" si="209"/>
        <v>#DIV/0!</v>
      </c>
    </row>
    <row r="54" spans="1:84" x14ac:dyDescent="0.35">
      <c r="A54" t="s">
        <v>177</v>
      </c>
      <c r="B54" s="1">
        <v>52</v>
      </c>
      <c r="C54" s="1" t="s">
        <v>136</v>
      </c>
      <c r="D54" s="1">
        <v>12617.000011164695</v>
      </c>
      <c r="E54" s="1">
        <v>0</v>
      </c>
      <c r="F54">
        <f t="shared" si="168"/>
        <v>33.547598686576961</v>
      </c>
      <c r="G54">
        <f t="shared" si="169"/>
        <v>0.45412904231030055</v>
      </c>
      <c r="H54">
        <f t="shared" si="170"/>
        <v>341.12687696383097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t="e">
        <f t="shared" si="171"/>
        <v>#DIV/0!</v>
      </c>
      <c r="Q54" t="e">
        <f t="shared" si="172"/>
        <v>#DIV/0!</v>
      </c>
      <c r="R54" t="e">
        <f t="shared" si="173"/>
        <v>#DIV/0!</v>
      </c>
      <c r="S54" s="1">
        <v>-1</v>
      </c>
      <c r="T54" s="1">
        <v>0.87</v>
      </c>
      <c r="U54" s="1">
        <v>0.92</v>
      </c>
      <c r="V54" s="1">
        <v>10.083696365356445</v>
      </c>
      <c r="W54">
        <f t="shared" si="174"/>
        <v>0.87504184818267816</v>
      </c>
      <c r="X54">
        <f t="shared" si="175"/>
        <v>2.3216732088804915E-2</v>
      </c>
      <c r="Y54" t="e">
        <f t="shared" si="176"/>
        <v>#DIV/0!</v>
      </c>
      <c r="Z54" t="e">
        <f t="shared" si="177"/>
        <v>#DIV/0!</v>
      </c>
      <c r="AA54" t="e">
        <f t="shared" si="178"/>
        <v>#DIV/0!</v>
      </c>
      <c r="AB54" s="1">
        <v>0</v>
      </c>
      <c r="AC54" s="1">
        <v>0.5</v>
      </c>
      <c r="AD54" t="e">
        <f t="shared" si="179"/>
        <v>#DIV/0!</v>
      </c>
      <c r="AE54">
        <f t="shared" si="180"/>
        <v>7.5244545565897196</v>
      </c>
      <c r="AF54">
        <f t="shared" si="181"/>
        <v>1.6475178331813001</v>
      </c>
      <c r="AG54">
        <f t="shared" si="182"/>
        <v>32.718017578125</v>
      </c>
      <c r="AH54" s="1">
        <v>2</v>
      </c>
      <c r="AI54">
        <f t="shared" si="183"/>
        <v>4.644859790802002</v>
      </c>
      <c r="AJ54" s="1">
        <v>1</v>
      </c>
      <c r="AK54">
        <f t="shared" si="184"/>
        <v>9.2897195816040039</v>
      </c>
      <c r="AL54" s="1">
        <v>31.513517379760742</v>
      </c>
      <c r="AM54" s="1">
        <v>32.718017578125</v>
      </c>
      <c r="AN54" s="1">
        <v>30.01817512512207</v>
      </c>
      <c r="AO54" s="1">
        <v>500.25555419921875</v>
      </c>
      <c r="AP54" s="1">
        <v>475.54843139648438</v>
      </c>
      <c r="AQ54" s="1">
        <v>28.765071868896484</v>
      </c>
      <c r="AR54" s="1">
        <v>33.604297637939453</v>
      </c>
      <c r="AS54" s="1">
        <v>61.271602630615234</v>
      </c>
      <c r="AT54" s="1">
        <v>71.580085754394531</v>
      </c>
      <c r="AU54" s="1">
        <v>300.52743530273438</v>
      </c>
      <c r="AV54" s="1">
        <v>1700.5443115234375</v>
      </c>
      <c r="AW54" s="1">
        <v>0.22198037803173065</v>
      </c>
      <c r="AX54" s="1">
        <v>98.948440551757813</v>
      </c>
      <c r="AY54" s="1">
        <v>5.4653229713439941</v>
      </c>
      <c r="AZ54" s="1">
        <v>-0.19303777813911438</v>
      </c>
      <c r="BA54" s="1">
        <v>1</v>
      </c>
      <c r="BB54" s="1">
        <v>-1.355140209197998</v>
      </c>
      <c r="BC54" s="1">
        <v>7.355140209197998</v>
      </c>
      <c r="BD54" s="1">
        <v>1</v>
      </c>
      <c r="BE54" s="1">
        <v>0</v>
      </c>
      <c r="BF54" s="1">
        <v>0.15999999642372131</v>
      </c>
      <c r="BG54" s="1">
        <v>111115</v>
      </c>
      <c r="BH54">
        <f t="shared" si="185"/>
        <v>1.5026371765136719</v>
      </c>
      <c r="BI54">
        <f t="shared" si="186"/>
        <v>7.5244545565897195E-3</v>
      </c>
      <c r="BJ54">
        <f t="shared" si="187"/>
        <v>305.86801757812498</v>
      </c>
      <c r="BK54">
        <f t="shared" si="188"/>
        <v>304.66351737976072</v>
      </c>
      <c r="BL54">
        <f t="shared" si="189"/>
        <v>272.08708376212962</v>
      </c>
      <c r="BM54">
        <f t="shared" si="190"/>
        <v>-0.29674811153435587</v>
      </c>
      <c r="BN54">
        <f t="shared" si="191"/>
        <v>4.9726106802925276</v>
      </c>
      <c r="BO54">
        <f t="shared" si="192"/>
        <v>50.254563412664005</v>
      </c>
      <c r="BP54">
        <f t="shared" si="193"/>
        <v>16.650265774724552</v>
      </c>
      <c r="BQ54">
        <f t="shared" si="194"/>
        <v>32.115767478942871</v>
      </c>
      <c r="BR54">
        <f t="shared" si="195"/>
        <v>4.8064613699826184</v>
      </c>
      <c r="BS54">
        <f t="shared" si="196"/>
        <v>0.43296356704177952</v>
      </c>
      <c r="BT54">
        <f t="shared" si="197"/>
        <v>3.3250928471112275</v>
      </c>
      <c r="BU54">
        <f t="shared" si="198"/>
        <v>1.4813685228713909</v>
      </c>
      <c r="BV54">
        <f t="shared" si="199"/>
        <v>0.27242741659818442</v>
      </c>
      <c r="BW54">
        <f t="shared" si="200"/>
        <v>33.753972505862436</v>
      </c>
      <c r="BX54">
        <f t="shared" si="201"/>
        <v>0.71733361828591413</v>
      </c>
      <c r="BY54">
        <f t="shared" si="202"/>
        <v>67.029901653509214</v>
      </c>
      <c r="BZ54">
        <f t="shared" si="203"/>
        <v>470.6732295317733</v>
      </c>
      <c r="CA54">
        <f t="shared" si="204"/>
        <v>4.7776081144654266E-2</v>
      </c>
      <c r="CB54">
        <f t="shared" si="205"/>
        <v>0</v>
      </c>
      <c r="CC54">
        <f t="shared" si="206"/>
        <v>1488.0474372720087</v>
      </c>
      <c r="CD54">
        <f t="shared" si="207"/>
        <v>0</v>
      </c>
      <c r="CE54" t="e">
        <f t="shared" si="208"/>
        <v>#DIV/0!</v>
      </c>
      <c r="CF54" t="e">
        <f t="shared" si="209"/>
        <v>#DIV/0!</v>
      </c>
    </row>
    <row r="55" spans="1:84" x14ac:dyDescent="0.35">
      <c r="A55" t="s">
        <v>177</v>
      </c>
      <c r="B55" s="1">
        <v>53</v>
      </c>
      <c r="C55" s="1" t="s">
        <v>137</v>
      </c>
      <c r="D55" s="1">
        <v>12820.000011164695</v>
      </c>
      <c r="E55" s="1">
        <v>0</v>
      </c>
      <c r="F55">
        <f t="shared" si="168"/>
        <v>47.585235967843829</v>
      </c>
      <c r="G55">
        <f t="shared" si="169"/>
        <v>0.42112464622848811</v>
      </c>
      <c r="H55">
        <f t="shared" si="170"/>
        <v>558.34254420421598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t="e">
        <f t="shared" si="171"/>
        <v>#DIV/0!</v>
      </c>
      <c r="Q55" t="e">
        <f t="shared" si="172"/>
        <v>#DIV/0!</v>
      </c>
      <c r="R55" t="e">
        <f t="shared" si="173"/>
        <v>#DIV/0!</v>
      </c>
      <c r="S55" s="1">
        <v>-1</v>
      </c>
      <c r="T55" s="1">
        <v>0.87</v>
      </c>
      <c r="U55" s="1">
        <v>0.92</v>
      </c>
      <c r="V55" s="1">
        <v>10.083696365356445</v>
      </c>
      <c r="W55">
        <f t="shared" si="174"/>
        <v>0.87504184818267816</v>
      </c>
      <c r="X55">
        <f t="shared" si="175"/>
        <v>3.2627552727478741E-2</v>
      </c>
      <c r="Y55" t="e">
        <f t="shared" si="176"/>
        <v>#DIV/0!</v>
      </c>
      <c r="Z55" t="e">
        <f t="shared" si="177"/>
        <v>#DIV/0!</v>
      </c>
      <c r="AA55" t="e">
        <f t="shared" si="178"/>
        <v>#DIV/0!</v>
      </c>
      <c r="AB55" s="1">
        <v>0</v>
      </c>
      <c r="AC55" s="1">
        <v>0.5</v>
      </c>
      <c r="AD55" t="e">
        <f t="shared" si="179"/>
        <v>#DIV/0!</v>
      </c>
      <c r="AE55">
        <f t="shared" si="180"/>
        <v>7.1732514614181815</v>
      </c>
      <c r="AF55">
        <f t="shared" si="181"/>
        <v>1.6874348579146936</v>
      </c>
      <c r="AG55">
        <f t="shared" si="182"/>
        <v>32.883934020996094</v>
      </c>
      <c r="AH55" s="1">
        <v>2</v>
      </c>
      <c r="AI55">
        <f t="shared" si="183"/>
        <v>4.644859790802002</v>
      </c>
      <c r="AJ55" s="1">
        <v>1</v>
      </c>
      <c r="AK55">
        <f t="shared" si="184"/>
        <v>9.2897195816040039</v>
      </c>
      <c r="AL55" s="1">
        <v>31.517057418823242</v>
      </c>
      <c r="AM55" s="1">
        <v>32.883934020996094</v>
      </c>
      <c r="AN55" s="1">
        <v>30.011829376220703</v>
      </c>
      <c r="AO55" s="1">
        <v>800.2052001953125</v>
      </c>
      <c r="AP55" s="1">
        <v>764.88446044921875</v>
      </c>
      <c r="AQ55" s="1">
        <v>29.060297012329102</v>
      </c>
      <c r="AR55" s="1">
        <v>33.67352294921875</v>
      </c>
      <c r="AS55" s="1">
        <v>61.883312225341797</v>
      </c>
      <c r="AT55" s="1">
        <v>71.711776733398438</v>
      </c>
      <c r="AU55" s="1">
        <v>300.51434326171875</v>
      </c>
      <c r="AV55" s="1">
        <v>1701.7313232421875</v>
      </c>
      <c r="AW55" s="1">
        <v>0.16866989433765411</v>
      </c>
      <c r="AX55" s="1">
        <v>98.944740295410156</v>
      </c>
      <c r="AY55" s="1">
        <v>6.1147341728210449</v>
      </c>
      <c r="AZ55" s="1">
        <v>-0.18712365627288818</v>
      </c>
      <c r="BA55" s="1">
        <v>0.5</v>
      </c>
      <c r="BB55" s="1">
        <v>-1.355140209197998</v>
      </c>
      <c r="BC55" s="1">
        <v>7.355140209197998</v>
      </c>
      <c r="BD55" s="1">
        <v>1</v>
      </c>
      <c r="BE55" s="1">
        <v>0</v>
      </c>
      <c r="BF55" s="1">
        <v>0.15999999642372131</v>
      </c>
      <c r="BG55" s="1">
        <v>111115</v>
      </c>
      <c r="BH55">
        <f t="shared" si="185"/>
        <v>1.5025717163085937</v>
      </c>
      <c r="BI55">
        <f t="shared" si="186"/>
        <v>7.1732514614181817E-3</v>
      </c>
      <c r="BJ55">
        <f t="shared" si="187"/>
        <v>306.03393402099607</v>
      </c>
      <c r="BK55">
        <f t="shared" si="188"/>
        <v>304.66705741882322</v>
      </c>
      <c r="BL55">
        <f t="shared" si="189"/>
        <v>272.27700563288454</v>
      </c>
      <c r="BM55">
        <f t="shared" si="190"/>
        <v>-0.24226917196278167</v>
      </c>
      <c r="BN55">
        <f t="shared" si="191"/>
        <v>5.0192528409566766</v>
      </c>
      <c r="BO55">
        <f t="shared" si="192"/>
        <v>50.727838851980991</v>
      </c>
      <c r="BP55">
        <f t="shared" si="193"/>
        <v>17.054315902762241</v>
      </c>
      <c r="BQ55">
        <f t="shared" si="194"/>
        <v>32.200495719909668</v>
      </c>
      <c r="BR55">
        <f t="shared" si="195"/>
        <v>4.8295401061236625</v>
      </c>
      <c r="BS55">
        <f t="shared" si="196"/>
        <v>0.40286197374603044</v>
      </c>
      <c r="BT55">
        <f t="shared" si="197"/>
        <v>3.331817983041983</v>
      </c>
      <c r="BU55">
        <f t="shared" si="198"/>
        <v>1.4977221230816795</v>
      </c>
      <c r="BV55">
        <f t="shared" si="199"/>
        <v>0.25336821184629199</v>
      </c>
      <c r="BW55">
        <f t="shared" si="200"/>
        <v>55.245058032164714</v>
      </c>
      <c r="BX55">
        <f t="shared" si="201"/>
        <v>0.72996978377139454</v>
      </c>
      <c r="BY55">
        <f t="shared" si="202"/>
        <v>66.421674419528216</v>
      </c>
      <c r="BZ55">
        <f t="shared" si="203"/>
        <v>757.9692820100546</v>
      </c>
      <c r="CA55">
        <f t="shared" si="204"/>
        <v>4.1699460989378455E-2</v>
      </c>
      <c r="CB55">
        <f t="shared" si="205"/>
        <v>0</v>
      </c>
      <c r="CC55">
        <f t="shared" si="206"/>
        <v>1489.0861222001984</v>
      </c>
      <c r="CD55">
        <f t="shared" si="207"/>
        <v>0</v>
      </c>
      <c r="CE55" t="e">
        <f t="shared" si="208"/>
        <v>#DIV/0!</v>
      </c>
      <c r="CF55" t="e">
        <f t="shared" si="209"/>
        <v>#DIV/0!</v>
      </c>
    </row>
    <row r="56" spans="1:84" x14ac:dyDescent="0.35">
      <c r="A56" t="s">
        <v>177</v>
      </c>
      <c r="B56" s="1">
        <v>54</v>
      </c>
      <c r="C56" s="1" t="s">
        <v>138</v>
      </c>
      <c r="D56" s="1">
        <v>13003.500011199154</v>
      </c>
      <c r="E56" s="1">
        <v>0</v>
      </c>
      <c r="F56">
        <f t="shared" si="168"/>
        <v>52.237758112652365</v>
      </c>
      <c r="G56">
        <f t="shared" si="169"/>
        <v>0.37942280121441335</v>
      </c>
      <c r="H56">
        <f t="shared" si="170"/>
        <v>901.88706854946372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t="e">
        <f t="shared" si="171"/>
        <v>#DIV/0!</v>
      </c>
      <c r="Q56" t="e">
        <f t="shared" si="172"/>
        <v>#DIV/0!</v>
      </c>
      <c r="R56" t="e">
        <f t="shared" si="173"/>
        <v>#DIV/0!</v>
      </c>
      <c r="S56" s="1">
        <v>-1</v>
      </c>
      <c r="T56" s="1">
        <v>0.87</v>
      </c>
      <c r="U56" s="1">
        <v>0.92</v>
      </c>
      <c r="V56" s="1">
        <v>10.083696365356445</v>
      </c>
      <c r="W56">
        <f t="shared" si="174"/>
        <v>0.87504184818267816</v>
      </c>
      <c r="X56">
        <f t="shared" si="175"/>
        <v>3.5783783601833888E-2</v>
      </c>
      <c r="Y56" t="e">
        <f t="shared" si="176"/>
        <v>#DIV/0!</v>
      </c>
      <c r="Z56" t="e">
        <f t="shared" si="177"/>
        <v>#DIV/0!</v>
      </c>
      <c r="AA56" t="e">
        <f t="shared" si="178"/>
        <v>#DIV/0!</v>
      </c>
      <c r="AB56" s="1">
        <v>0</v>
      </c>
      <c r="AC56" s="1">
        <v>0.5</v>
      </c>
      <c r="AD56" t="e">
        <f t="shared" si="179"/>
        <v>#DIV/0!</v>
      </c>
      <c r="AE56">
        <f t="shared" si="180"/>
        <v>6.7535337389244052</v>
      </c>
      <c r="AF56">
        <f t="shared" si="181"/>
        <v>1.7550101967642955</v>
      </c>
      <c r="AG56">
        <f t="shared" si="182"/>
        <v>33.129764556884766</v>
      </c>
      <c r="AH56" s="1">
        <v>2</v>
      </c>
      <c r="AI56">
        <f t="shared" si="183"/>
        <v>4.644859790802002</v>
      </c>
      <c r="AJ56" s="1">
        <v>1</v>
      </c>
      <c r="AK56">
        <f t="shared" si="184"/>
        <v>9.2897195816040039</v>
      </c>
      <c r="AL56" s="1">
        <v>31.529384613037109</v>
      </c>
      <c r="AM56" s="1">
        <v>33.129764556884766</v>
      </c>
      <c r="AN56" s="1">
        <v>30.02406120300293</v>
      </c>
      <c r="AO56" s="1">
        <v>1200.242919921875</v>
      </c>
      <c r="AP56" s="1">
        <v>1160.2650146484375</v>
      </c>
      <c r="AQ56" s="1">
        <v>29.354326248168945</v>
      </c>
      <c r="AR56" s="1">
        <v>33.697231292724609</v>
      </c>
      <c r="AS56" s="1">
        <v>62.470241546630859</v>
      </c>
      <c r="AT56" s="1">
        <v>71.710784912109375</v>
      </c>
      <c r="AU56" s="1">
        <v>300.53424072265625</v>
      </c>
      <c r="AV56" s="1">
        <v>1700.21826171875</v>
      </c>
      <c r="AW56" s="1">
        <v>0.16992902755737305</v>
      </c>
      <c r="AX56" s="1">
        <v>98.941360473632813</v>
      </c>
      <c r="AY56" s="1">
        <v>6.3999147415161133</v>
      </c>
      <c r="AZ56" s="1">
        <v>-0.18174569308757782</v>
      </c>
      <c r="BA56" s="1">
        <v>1</v>
      </c>
      <c r="BB56" s="1">
        <v>-1.355140209197998</v>
      </c>
      <c r="BC56" s="1">
        <v>7.355140209197998</v>
      </c>
      <c r="BD56" s="1">
        <v>1</v>
      </c>
      <c r="BE56" s="1">
        <v>0</v>
      </c>
      <c r="BF56" s="1">
        <v>0.15999999642372131</v>
      </c>
      <c r="BG56" s="1">
        <v>111115</v>
      </c>
      <c r="BH56">
        <f t="shared" si="185"/>
        <v>1.5026712036132812</v>
      </c>
      <c r="BI56">
        <f t="shared" si="186"/>
        <v>6.7535337389244051E-3</v>
      </c>
      <c r="BJ56">
        <f t="shared" si="187"/>
        <v>306.27976455688474</v>
      </c>
      <c r="BK56">
        <f t="shared" si="188"/>
        <v>304.67938461303709</v>
      </c>
      <c r="BL56">
        <f t="shared" si="189"/>
        <v>272.03491579454567</v>
      </c>
      <c r="BM56">
        <f t="shared" si="190"/>
        <v>-0.18100537124030477</v>
      </c>
      <c r="BN56">
        <f t="shared" si="191"/>
        <v>5.089060105061141</v>
      </c>
      <c r="BO56">
        <f t="shared" si="192"/>
        <v>51.435113492474571</v>
      </c>
      <c r="BP56">
        <f t="shared" si="193"/>
        <v>17.737882199749961</v>
      </c>
      <c r="BQ56">
        <f t="shared" si="194"/>
        <v>32.329574584960938</v>
      </c>
      <c r="BR56">
        <f t="shared" si="195"/>
        <v>4.8648847146644769</v>
      </c>
      <c r="BS56">
        <f t="shared" si="196"/>
        <v>0.36453402862407436</v>
      </c>
      <c r="BT56">
        <f t="shared" si="197"/>
        <v>3.3340499082968456</v>
      </c>
      <c r="BU56">
        <f t="shared" si="198"/>
        <v>1.5308348063676314</v>
      </c>
      <c r="BV56">
        <f t="shared" si="199"/>
        <v>0.22912623093733395</v>
      </c>
      <c r="BW56">
        <f t="shared" si="200"/>
        <v>89.233933555860489</v>
      </c>
      <c r="BX56">
        <f t="shared" si="201"/>
        <v>0.7773112669632094</v>
      </c>
      <c r="BY56">
        <f t="shared" si="202"/>
        <v>65.394275551764778</v>
      </c>
      <c r="BZ56">
        <f t="shared" si="203"/>
        <v>1152.6737227011834</v>
      </c>
      <c r="CA56">
        <f t="shared" si="204"/>
        <v>2.9635882912469186E-2</v>
      </c>
      <c r="CB56">
        <f t="shared" si="205"/>
        <v>0</v>
      </c>
      <c r="CC56">
        <f t="shared" si="206"/>
        <v>1487.7621300483154</v>
      </c>
      <c r="CD56">
        <f t="shared" si="207"/>
        <v>0</v>
      </c>
      <c r="CE56" t="e">
        <f t="shared" si="208"/>
        <v>#DIV/0!</v>
      </c>
      <c r="CF56" t="e">
        <f t="shared" si="209"/>
        <v>#DIV/0!</v>
      </c>
    </row>
    <row r="57" spans="1:84" x14ac:dyDescent="0.35">
      <c r="A57" t="s">
        <v>177</v>
      </c>
      <c r="B57" s="1">
        <v>55</v>
      </c>
      <c r="C57" s="1" t="s">
        <v>139</v>
      </c>
      <c r="D57" s="1">
        <v>13205.500011199154</v>
      </c>
      <c r="E57" s="1">
        <v>0</v>
      </c>
      <c r="F57">
        <f t="shared" si="168"/>
        <v>51.221512956188072</v>
      </c>
      <c r="G57">
        <f t="shared" si="169"/>
        <v>0.33085076230308297</v>
      </c>
      <c r="H57">
        <f t="shared" si="170"/>
        <v>1163.0739952457941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t="e">
        <f t="shared" si="171"/>
        <v>#DIV/0!</v>
      </c>
      <c r="Q57" t="e">
        <f t="shared" si="172"/>
        <v>#DIV/0!</v>
      </c>
      <c r="R57" t="e">
        <f t="shared" si="173"/>
        <v>#DIV/0!</v>
      </c>
      <c r="S57" s="1">
        <v>-1</v>
      </c>
      <c r="T57" s="1">
        <v>0.87</v>
      </c>
      <c r="U57" s="1">
        <v>0.92</v>
      </c>
      <c r="V57" s="1">
        <v>10.083696365356445</v>
      </c>
      <c r="W57">
        <f t="shared" si="174"/>
        <v>0.87504184818267816</v>
      </c>
      <c r="X57">
        <f t="shared" si="175"/>
        <v>3.5090021818491093E-2</v>
      </c>
      <c r="Y57" t="e">
        <f t="shared" si="176"/>
        <v>#DIV/0!</v>
      </c>
      <c r="Z57" t="e">
        <f t="shared" si="177"/>
        <v>#DIV/0!</v>
      </c>
      <c r="AA57" t="e">
        <f t="shared" si="178"/>
        <v>#DIV/0!</v>
      </c>
      <c r="AB57" s="1">
        <v>0</v>
      </c>
      <c r="AC57" s="1">
        <v>0.5</v>
      </c>
      <c r="AD57" t="e">
        <f t="shared" si="179"/>
        <v>#DIV/0!</v>
      </c>
      <c r="AE57">
        <f t="shared" si="180"/>
        <v>6.3523216118967847</v>
      </c>
      <c r="AF57">
        <f t="shared" si="181"/>
        <v>1.8828738147449031</v>
      </c>
      <c r="AG57">
        <f t="shared" si="182"/>
        <v>33.465927124023438</v>
      </c>
      <c r="AH57" s="1">
        <v>2</v>
      </c>
      <c r="AI57">
        <f t="shared" si="183"/>
        <v>4.644859790802002</v>
      </c>
      <c r="AJ57" s="1">
        <v>1</v>
      </c>
      <c r="AK57">
        <f t="shared" si="184"/>
        <v>9.2897195816040039</v>
      </c>
      <c r="AL57" s="1">
        <v>31.55891227722168</v>
      </c>
      <c r="AM57" s="1">
        <v>33.465927124023438</v>
      </c>
      <c r="AN57" s="1">
        <v>30.016332626342773</v>
      </c>
      <c r="AO57" s="1">
        <v>1500.111572265625</v>
      </c>
      <c r="AP57" s="1">
        <v>1459.8526611328125</v>
      </c>
      <c r="AQ57" s="1">
        <v>29.298202514648438</v>
      </c>
      <c r="AR57" s="1">
        <v>33.384490966796875</v>
      </c>
      <c r="AS57" s="1">
        <v>62.241073608398438</v>
      </c>
      <c r="AT57" s="1">
        <v>70.924087524414063</v>
      </c>
      <c r="AU57" s="1">
        <v>300.52957153320313</v>
      </c>
      <c r="AV57" s="1">
        <v>1700.736328125</v>
      </c>
      <c r="AW57" s="1">
        <v>0.15542948246002197</v>
      </c>
      <c r="AX57" s="1">
        <v>98.938491821289063</v>
      </c>
      <c r="AY57" s="1">
        <v>6.2131104469299316</v>
      </c>
      <c r="AZ57" s="1">
        <v>-0.17248761653900146</v>
      </c>
      <c r="BA57" s="1">
        <v>0.5</v>
      </c>
      <c r="BB57" s="1">
        <v>-1.355140209197998</v>
      </c>
      <c r="BC57" s="1">
        <v>7.355140209197998</v>
      </c>
      <c r="BD57" s="1">
        <v>1</v>
      </c>
      <c r="BE57" s="1">
        <v>0</v>
      </c>
      <c r="BF57" s="1">
        <v>0.15999999642372131</v>
      </c>
      <c r="BG57" s="1">
        <v>111115</v>
      </c>
      <c r="BH57">
        <f t="shared" si="185"/>
        <v>1.5026478576660154</v>
      </c>
      <c r="BI57">
        <f t="shared" si="186"/>
        <v>6.3523216118967843E-3</v>
      </c>
      <c r="BJ57">
        <f t="shared" si="187"/>
        <v>306.61592712402341</v>
      </c>
      <c r="BK57">
        <f t="shared" si="188"/>
        <v>304.70891227722166</v>
      </c>
      <c r="BL57">
        <f t="shared" si="189"/>
        <v>272.11780641769292</v>
      </c>
      <c r="BM57">
        <f t="shared" si="190"/>
        <v>-0.12536593817005223</v>
      </c>
      <c r="BN57">
        <f t="shared" si="191"/>
        <v>5.1858850012212345</v>
      </c>
      <c r="BO57">
        <f t="shared" si="192"/>
        <v>52.415242093930551</v>
      </c>
      <c r="BP57">
        <f t="shared" si="193"/>
        <v>19.030751127133676</v>
      </c>
      <c r="BQ57">
        <f t="shared" si="194"/>
        <v>32.512419700622559</v>
      </c>
      <c r="BR57">
        <f t="shared" si="195"/>
        <v>4.9153369603159947</v>
      </c>
      <c r="BS57">
        <f t="shared" si="196"/>
        <v>0.31947282700365909</v>
      </c>
      <c r="BT57">
        <f t="shared" si="197"/>
        <v>3.3030111864763314</v>
      </c>
      <c r="BU57">
        <f t="shared" si="198"/>
        <v>1.6123257738396632</v>
      </c>
      <c r="BV57">
        <f t="shared" si="199"/>
        <v>0.20066250254567253</v>
      </c>
      <c r="BW57">
        <f t="shared" si="200"/>
        <v>115.07278696617999</v>
      </c>
      <c r="BX57">
        <f t="shared" si="201"/>
        <v>0.79670642538903558</v>
      </c>
      <c r="BY57">
        <f t="shared" si="202"/>
        <v>63.369508816848118</v>
      </c>
      <c r="BZ57">
        <f t="shared" si="203"/>
        <v>1452.4090518953726</v>
      </c>
      <c r="CA57">
        <f t="shared" si="204"/>
        <v>2.2348264166032507E-2</v>
      </c>
      <c r="CB57">
        <f t="shared" si="205"/>
        <v>0</v>
      </c>
      <c r="CC57">
        <f t="shared" si="206"/>
        <v>1488.2154598339218</v>
      </c>
      <c r="CD57">
        <f t="shared" si="207"/>
        <v>0</v>
      </c>
      <c r="CE57" t="e">
        <f t="shared" si="208"/>
        <v>#DIV/0!</v>
      </c>
      <c r="CF57" t="e">
        <f t="shared" si="209"/>
        <v>#DIV/0!</v>
      </c>
    </row>
    <row r="58" spans="1:84" x14ac:dyDescent="0.35">
      <c r="A58" t="s">
        <v>177</v>
      </c>
      <c r="B58" s="1">
        <v>56</v>
      </c>
      <c r="C58" s="1" t="s">
        <v>140</v>
      </c>
      <c r="D58" s="1">
        <v>13349.500011199154</v>
      </c>
      <c r="E58" s="1">
        <v>0</v>
      </c>
      <c r="F58">
        <f t="shared" si="168"/>
        <v>51.366410179007119</v>
      </c>
      <c r="G58">
        <f t="shared" si="169"/>
        <v>0.29911452242014119</v>
      </c>
      <c r="H58">
        <f t="shared" si="170"/>
        <v>1328.107961478936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t="e">
        <f t="shared" si="171"/>
        <v>#DIV/0!</v>
      </c>
      <c r="Q58" t="e">
        <f t="shared" si="172"/>
        <v>#DIV/0!</v>
      </c>
      <c r="R58" t="e">
        <f t="shared" si="173"/>
        <v>#DIV/0!</v>
      </c>
      <c r="S58" s="1">
        <v>-1</v>
      </c>
      <c r="T58" s="1">
        <v>0.87</v>
      </c>
      <c r="U58" s="1">
        <v>0.92</v>
      </c>
      <c r="V58" s="1">
        <v>10.083696365356445</v>
      </c>
      <c r="W58">
        <f t="shared" si="174"/>
        <v>0.87504184818267816</v>
      </c>
      <c r="X58">
        <f t="shared" si="175"/>
        <v>3.5187473281663988E-2</v>
      </c>
      <c r="Y58" t="e">
        <f t="shared" si="176"/>
        <v>#DIV/0!</v>
      </c>
      <c r="Z58" t="e">
        <f t="shared" si="177"/>
        <v>#DIV/0!</v>
      </c>
      <c r="AA58" t="e">
        <f t="shared" si="178"/>
        <v>#DIV/0!</v>
      </c>
      <c r="AB58" s="1">
        <v>0</v>
      </c>
      <c r="AC58" s="1">
        <v>0.5</v>
      </c>
      <c r="AD58" t="e">
        <f t="shared" si="179"/>
        <v>#DIV/0!</v>
      </c>
      <c r="AE58">
        <f t="shared" si="180"/>
        <v>5.9570435946723741</v>
      </c>
      <c r="AF58">
        <f t="shared" si="181"/>
        <v>1.9460584752844423</v>
      </c>
      <c r="AG58">
        <f t="shared" si="182"/>
        <v>33.66156005859375</v>
      </c>
      <c r="AH58" s="1">
        <v>2</v>
      </c>
      <c r="AI58">
        <f t="shared" si="183"/>
        <v>4.644859790802002</v>
      </c>
      <c r="AJ58" s="1">
        <v>1</v>
      </c>
      <c r="AK58">
        <f t="shared" si="184"/>
        <v>9.2897195816040039</v>
      </c>
      <c r="AL58" s="1">
        <v>31.565084457397461</v>
      </c>
      <c r="AM58" s="1">
        <v>33.66156005859375</v>
      </c>
      <c r="AN58" s="1">
        <v>30.013229370117188</v>
      </c>
      <c r="AO58" s="1">
        <v>1700.120361328125</v>
      </c>
      <c r="AP58" s="1">
        <v>1659.3583984375</v>
      </c>
      <c r="AQ58" s="1">
        <v>29.491046905517578</v>
      </c>
      <c r="AR58" s="1">
        <v>33.323280334472656</v>
      </c>
      <c r="AS58" s="1">
        <v>62.626815795898438</v>
      </c>
      <c r="AT58" s="1">
        <v>70.767242431640625</v>
      </c>
      <c r="AU58" s="1">
        <v>300.53155517578125</v>
      </c>
      <c r="AV58" s="1">
        <v>1700.7320556640625</v>
      </c>
      <c r="AW58" s="1">
        <v>0.17929297685623169</v>
      </c>
      <c r="AX58" s="1">
        <v>98.937110900878906</v>
      </c>
      <c r="AY58" s="1">
        <v>5.6585268974304199</v>
      </c>
      <c r="AZ58" s="1">
        <v>-0.16537511348724365</v>
      </c>
      <c r="BA58" s="1">
        <v>1</v>
      </c>
      <c r="BB58" s="1">
        <v>-1.355140209197998</v>
      </c>
      <c r="BC58" s="1">
        <v>7.355140209197998</v>
      </c>
      <c r="BD58" s="1">
        <v>1</v>
      </c>
      <c r="BE58" s="1">
        <v>0</v>
      </c>
      <c r="BF58" s="1">
        <v>0.15999999642372131</v>
      </c>
      <c r="BG58" s="1">
        <v>111115</v>
      </c>
      <c r="BH58">
        <f t="shared" si="185"/>
        <v>1.5026577758789061</v>
      </c>
      <c r="BI58">
        <f t="shared" si="186"/>
        <v>5.9570435946723743E-3</v>
      </c>
      <c r="BJ58">
        <f t="shared" si="187"/>
        <v>306.81156005859373</v>
      </c>
      <c r="BK58">
        <f t="shared" si="188"/>
        <v>304.71508445739744</v>
      </c>
      <c r="BL58">
        <f t="shared" si="189"/>
        <v>272.1171228239582</v>
      </c>
      <c r="BM58">
        <f t="shared" si="190"/>
        <v>-6.534438649281743E-2</v>
      </c>
      <c r="BN58">
        <f t="shared" si="191"/>
        <v>5.2429675573172405</v>
      </c>
      <c r="BO58">
        <f t="shared" si="192"/>
        <v>52.992931667167419</v>
      </c>
      <c r="BP58">
        <f t="shared" si="193"/>
        <v>19.669651332694762</v>
      </c>
      <c r="BQ58">
        <f t="shared" si="194"/>
        <v>32.613322257995605</v>
      </c>
      <c r="BR58">
        <f t="shared" si="195"/>
        <v>4.9433733920260554</v>
      </c>
      <c r="BS58">
        <f t="shared" si="196"/>
        <v>0.28978393055130475</v>
      </c>
      <c r="BT58">
        <f t="shared" si="197"/>
        <v>3.2969090820327982</v>
      </c>
      <c r="BU58">
        <f t="shared" si="198"/>
        <v>1.6464643099932572</v>
      </c>
      <c r="BV58">
        <f t="shared" si="199"/>
        <v>0.18193076031584315</v>
      </c>
      <c r="BW58">
        <f t="shared" si="200"/>
        <v>131.3991646731817</v>
      </c>
      <c r="BX58">
        <f t="shared" si="201"/>
        <v>0.80037438731109622</v>
      </c>
      <c r="BY58">
        <f t="shared" si="202"/>
        <v>62.418394181411195</v>
      </c>
      <c r="BZ58">
        <f t="shared" si="203"/>
        <v>1651.8937324556571</v>
      </c>
      <c r="CA58">
        <f t="shared" si="204"/>
        <v>1.9409292348794505E-2</v>
      </c>
      <c r="CB58">
        <f t="shared" si="205"/>
        <v>0</v>
      </c>
      <c r="CC58">
        <f t="shared" si="206"/>
        <v>1488.2117212518067</v>
      </c>
      <c r="CD58">
        <f t="shared" si="207"/>
        <v>0</v>
      </c>
      <c r="CE58" t="e">
        <f t="shared" si="208"/>
        <v>#DIV/0!</v>
      </c>
      <c r="CF58" t="e">
        <f t="shared" si="209"/>
        <v>#DIV/0!</v>
      </c>
    </row>
    <row r="59" spans="1:84" x14ac:dyDescent="0.35">
      <c r="A59" t="s">
        <v>177</v>
      </c>
      <c r="B59" s="1">
        <v>57</v>
      </c>
      <c r="C59" s="1" t="s">
        <v>141</v>
      </c>
      <c r="D59" s="1">
        <v>13551.500011199154</v>
      </c>
      <c r="E59" s="1">
        <v>0</v>
      </c>
      <c r="F59">
        <f t="shared" si="168"/>
        <v>51.032610935428849</v>
      </c>
      <c r="G59">
        <f t="shared" si="169"/>
        <v>0.26773855668462548</v>
      </c>
      <c r="H59">
        <f t="shared" si="170"/>
        <v>1577.9321329616143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t="e">
        <f t="shared" si="171"/>
        <v>#DIV/0!</v>
      </c>
      <c r="Q59" t="e">
        <f t="shared" si="172"/>
        <v>#DIV/0!</v>
      </c>
      <c r="R59" t="e">
        <f t="shared" si="173"/>
        <v>#DIV/0!</v>
      </c>
      <c r="S59" s="1">
        <v>-1</v>
      </c>
      <c r="T59" s="1">
        <v>0.87</v>
      </c>
      <c r="U59" s="1">
        <v>0.92</v>
      </c>
      <c r="V59" s="1">
        <v>10.083696365356445</v>
      </c>
      <c r="W59">
        <f t="shared" si="174"/>
        <v>0.87504184818267816</v>
      </c>
      <c r="X59">
        <f t="shared" si="175"/>
        <v>3.4969319541995177E-2</v>
      </c>
      <c r="Y59" t="e">
        <f t="shared" si="176"/>
        <v>#DIV/0!</v>
      </c>
      <c r="Z59" t="e">
        <f t="shared" si="177"/>
        <v>#DIV/0!</v>
      </c>
      <c r="AA59" t="e">
        <f t="shared" si="178"/>
        <v>#DIV/0!</v>
      </c>
      <c r="AB59" s="1">
        <v>0</v>
      </c>
      <c r="AC59" s="1">
        <v>0.5</v>
      </c>
      <c r="AD59" t="e">
        <f t="shared" si="179"/>
        <v>#DIV/0!</v>
      </c>
      <c r="AE59">
        <f t="shared" si="180"/>
        <v>5.6058863063233018</v>
      </c>
      <c r="AF59">
        <f t="shared" si="181"/>
        <v>2.0387996539693658</v>
      </c>
      <c r="AG59">
        <f t="shared" si="182"/>
        <v>33.880500793457031</v>
      </c>
      <c r="AH59" s="1">
        <v>2</v>
      </c>
      <c r="AI59">
        <f t="shared" si="183"/>
        <v>4.644859790802002</v>
      </c>
      <c r="AJ59" s="1">
        <v>1</v>
      </c>
      <c r="AK59">
        <f t="shared" si="184"/>
        <v>9.2897195816040039</v>
      </c>
      <c r="AL59" s="1">
        <v>31.566505432128906</v>
      </c>
      <c r="AM59" s="1">
        <v>33.880500793457031</v>
      </c>
      <c r="AN59" s="1">
        <v>30.013233184814453</v>
      </c>
      <c r="AO59" s="1">
        <v>1992.239990234375</v>
      </c>
      <c r="AP59" s="1">
        <v>1950.9974365234375</v>
      </c>
      <c r="AQ59" s="1">
        <v>29.431606292724609</v>
      </c>
      <c r="AR59" s="1">
        <v>33.039215087890625</v>
      </c>
      <c r="AS59" s="1">
        <v>62.494720458984375</v>
      </c>
      <c r="AT59" s="1">
        <v>70.157310485839844</v>
      </c>
      <c r="AU59" s="1">
        <v>300.5133056640625</v>
      </c>
      <c r="AV59" s="1">
        <v>1700.433349609375</v>
      </c>
      <c r="AW59" s="1">
        <v>0.19631342589855194</v>
      </c>
      <c r="AX59" s="1">
        <v>98.933906555175781</v>
      </c>
      <c r="AY59" s="1">
        <v>4.3884339332580566</v>
      </c>
      <c r="AZ59" s="1">
        <v>-0.15855538845062256</v>
      </c>
      <c r="BA59" s="1">
        <v>1</v>
      </c>
      <c r="BB59" s="1">
        <v>-1.355140209197998</v>
      </c>
      <c r="BC59" s="1">
        <v>7.355140209197998</v>
      </c>
      <c r="BD59" s="1">
        <v>1</v>
      </c>
      <c r="BE59" s="1">
        <v>0</v>
      </c>
      <c r="BF59" s="1">
        <v>0.15999999642372131</v>
      </c>
      <c r="BG59" s="1">
        <v>111115</v>
      </c>
      <c r="BH59">
        <f t="shared" si="185"/>
        <v>1.5025665283203125</v>
      </c>
      <c r="BI59">
        <f t="shared" si="186"/>
        <v>5.6058863063233018E-3</v>
      </c>
      <c r="BJ59">
        <f t="shared" si="187"/>
        <v>307.03050079345701</v>
      </c>
      <c r="BK59">
        <f t="shared" si="188"/>
        <v>304.71650543212888</v>
      </c>
      <c r="BL59">
        <f t="shared" si="189"/>
        <v>272.06932985627645</v>
      </c>
      <c r="BM59">
        <f t="shared" si="190"/>
        <v>-1.467296985075269E-2</v>
      </c>
      <c r="BN59">
        <f t="shared" si="191"/>
        <v>5.3074982721310908</v>
      </c>
      <c r="BO59">
        <f t="shared" si="192"/>
        <v>53.646908900449418</v>
      </c>
      <c r="BP59">
        <f t="shared" si="193"/>
        <v>20.607693812558793</v>
      </c>
      <c r="BQ59">
        <f t="shared" si="194"/>
        <v>32.723503112792969</v>
      </c>
      <c r="BR59">
        <f t="shared" si="195"/>
        <v>4.974146714457178</v>
      </c>
      <c r="BS59">
        <f t="shared" si="196"/>
        <v>0.26023824292982184</v>
      </c>
      <c r="BT59">
        <f t="shared" si="197"/>
        <v>3.268698618161725</v>
      </c>
      <c r="BU59">
        <f t="shared" si="198"/>
        <v>1.705448096295453</v>
      </c>
      <c r="BV59">
        <f t="shared" si="199"/>
        <v>0.16330652925516717</v>
      </c>
      <c r="BW59">
        <f t="shared" si="200"/>
        <v>156.11099019283355</v>
      </c>
      <c r="BX59">
        <f t="shared" si="201"/>
        <v>0.80878226871143222</v>
      </c>
      <c r="BY59">
        <f t="shared" si="202"/>
        <v>60.970888523524557</v>
      </c>
      <c r="BZ59">
        <f t="shared" si="203"/>
        <v>1943.5812788926671</v>
      </c>
      <c r="CA59">
        <f t="shared" si="204"/>
        <v>1.6009125351223674E-2</v>
      </c>
      <c r="CB59">
        <f t="shared" si="205"/>
        <v>0</v>
      </c>
      <c r="CC59">
        <f t="shared" si="206"/>
        <v>1487.9503409536496</v>
      </c>
      <c r="CD59">
        <f t="shared" si="207"/>
        <v>0</v>
      </c>
      <c r="CE59" t="e">
        <f t="shared" si="208"/>
        <v>#DIV/0!</v>
      </c>
      <c r="CF59" t="e">
        <f t="shared" si="209"/>
        <v>#DIV/0!</v>
      </c>
    </row>
    <row r="60" spans="1:84" x14ac:dyDescent="0.35">
      <c r="A60" t="s">
        <v>181</v>
      </c>
      <c r="B60" s="1">
        <v>58</v>
      </c>
      <c r="C60" s="1" t="s">
        <v>142</v>
      </c>
      <c r="D60" s="1">
        <v>13989.500011199154</v>
      </c>
      <c r="E60" s="1">
        <v>0</v>
      </c>
      <c r="F60">
        <f t="shared" ref="F60:F70" si="210">(AO60-AP60*(1000-AQ60)/(1000-AR60))*BH60</f>
        <v>15.859829069058144</v>
      </c>
      <c r="G60">
        <f t="shared" ref="G60:G70" si="211">IF(BS60&lt;&gt;0,1/(1/BS60-1/AK60),0)</f>
        <v>0.20596225155835593</v>
      </c>
      <c r="H60">
        <f t="shared" ref="H60:H70" si="212">((BV60-BI60/2)*AP60-F60)/(BV60+BI60/2)</f>
        <v>251.41834182828788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t="e">
        <f t="shared" ref="P60:P70" si="213">CB60/L60</f>
        <v>#DIV/0!</v>
      </c>
      <c r="Q60" t="e">
        <f t="shared" ref="Q60:Q70" si="214">CD60/N60</f>
        <v>#DIV/0!</v>
      </c>
      <c r="R60" t="e">
        <f t="shared" ref="R60:R70" si="215">(N60-O60)/N60</f>
        <v>#DIV/0!</v>
      </c>
      <c r="S60" s="1">
        <v>-1</v>
      </c>
      <c r="T60" s="1">
        <v>0.87</v>
      </c>
      <c r="U60" s="1">
        <v>0.92</v>
      </c>
      <c r="V60" s="1">
        <v>10.083696365356445</v>
      </c>
      <c r="W60">
        <f t="shared" ref="W60:W70" si="216">(V60*U60+(100-V60)*T60)/100</f>
        <v>0.87504184818267816</v>
      </c>
      <c r="X60">
        <f t="shared" ref="X60:X70" si="217">(F60-S60)/CC60</f>
        <v>1.1328024779499311E-2</v>
      </c>
      <c r="Y60" t="e">
        <f t="shared" ref="Y60:Y70" si="218">(N60-O60)/(N60-M60)</f>
        <v>#DIV/0!</v>
      </c>
      <c r="Z60" t="e">
        <f t="shared" ref="Z60:Z70" si="219">(L60-N60)/(L60-M60)</f>
        <v>#DIV/0!</v>
      </c>
      <c r="AA60" t="e">
        <f t="shared" ref="AA60:AA70" si="220">(L60-N60)/N60</f>
        <v>#DIV/0!</v>
      </c>
      <c r="AB60" s="1">
        <v>0</v>
      </c>
      <c r="AC60" s="1">
        <v>0.5</v>
      </c>
      <c r="AD60" t="e">
        <f t="shared" ref="AD60:AD70" si="221">R60*AC60*W60*AB60</f>
        <v>#DIV/0!</v>
      </c>
      <c r="AE60">
        <f t="shared" ref="AE60:AE70" si="222">BI60*1000</f>
        <v>4.4210457701399939</v>
      </c>
      <c r="AF60">
        <f t="shared" ref="AF60:AF70" si="223">(BN60-BT60)</f>
        <v>2.0846813096524972</v>
      </c>
      <c r="AG60">
        <f t="shared" ref="AG60:AG70" si="224">(AM60+BM60*E60)</f>
        <v>32.673843383789063</v>
      </c>
      <c r="AH60" s="1">
        <v>2</v>
      </c>
      <c r="AI60">
        <f t="shared" ref="AI60:AI70" si="225">(AH60*BB60+BC60)</f>
        <v>4.644859790802002</v>
      </c>
      <c r="AJ60" s="1">
        <v>1</v>
      </c>
      <c r="AK60">
        <f t="shared" ref="AK60:AK70" si="226">AI60*(AJ60+1)*(AJ60+1)/(AJ60*AJ60+1)</f>
        <v>9.2897195816040039</v>
      </c>
      <c r="AL60" s="1">
        <v>31.302383422851563</v>
      </c>
      <c r="AM60" s="1">
        <v>32.673843383789063</v>
      </c>
      <c r="AN60" s="1">
        <v>30.020301818847656</v>
      </c>
      <c r="AO60" s="1">
        <v>399.85113525390625</v>
      </c>
      <c r="AP60" s="1">
        <v>388.15438842773438</v>
      </c>
      <c r="AQ60" s="1">
        <v>26.210084915161133</v>
      </c>
      <c r="AR60" s="1">
        <v>29.066770553588867</v>
      </c>
      <c r="AS60" s="1">
        <v>56.50244140625</v>
      </c>
      <c r="AT60" s="1">
        <v>62.666866302490234</v>
      </c>
      <c r="AU60" s="1">
        <v>300.52590942382813</v>
      </c>
      <c r="AV60" s="1">
        <v>1700.8662109375</v>
      </c>
      <c r="AW60" s="1">
        <v>0.20217242836952209</v>
      </c>
      <c r="AX60" s="1">
        <v>98.929977416992188</v>
      </c>
      <c r="AY60" s="1">
        <v>5.8517136573791504</v>
      </c>
      <c r="AZ60" s="1">
        <v>-0.13982303440570831</v>
      </c>
      <c r="BA60" s="1">
        <v>0.5</v>
      </c>
      <c r="BB60" s="1">
        <v>-1.355140209197998</v>
      </c>
      <c r="BC60" s="1">
        <v>7.355140209197998</v>
      </c>
      <c r="BD60" s="1">
        <v>1</v>
      </c>
      <c r="BE60" s="1">
        <v>0</v>
      </c>
      <c r="BF60" s="1">
        <v>0.15999999642372131</v>
      </c>
      <c r="BG60" s="1">
        <v>111115</v>
      </c>
      <c r="BH60">
        <f t="shared" ref="BH60:BH70" si="227">AU60*0.000001/(AH60*0.0001)</f>
        <v>1.5026295471191407</v>
      </c>
      <c r="BI60">
        <f t="shared" ref="BI60:BI70" si="228">(AR60-AQ60)/(1000-AR60)*BH60</f>
        <v>4.4210457701399936E-3</v>
      </c>
      <c r="BJ60">
        <f t="shared" ref="BJ60:BJ70" si="229">(AM60+273.15)</f>
        <v>305.82384338378904</v>
      </c>
      <c r="BK60">
        <f t="shared" ref="BK60:BK70" si="230">(AL60+273.15)</f>
        <v>304.45238342285154</v>
      </c>
      <c r="BL60">
        <f t="shared" ref="BL60:BL70" si="231">(AV60*BD60+AW60*BE60)*BF60</f>
        <v>272.13858766722842</v>
      </c>
      <c r="BM60">
        <f t="shared" ref="BM60:BM70" si="232">((BL60+0.00000010773*(BK60^4-BJ60^4))-BI60*44100)/(AI60*51.4+0.00000043092*BJ60^3)</f>
        <v>0.24048798313269609</v>
      </c>
      <c r="BN60">
        <f t="shared" ref="BN60:BN70" si="233">0.61365*EXP(17.502*AG60/(240.97+AG60))</f>
        <v>4.9602562641039372</v>
      </c>
      <c r="BO60">
        <f t="shared" ref="BO60:BO70" si="234">BN60*1000/AX60</f>
        <v>50.139061926561858</v>
      </c>
      <c r="BP60">
        <f t="shared" ref="BP60:BP70" si="235">(BO60-AR60)</f>
        <v>21.072291372972991</v>
      </c>
      <c r="BQ60">
        <f t="shared" ref="BQ60:BQ70" si="236">IF(E60,AM60,(AL60+AM60)/2)</f>
        <v>31.988113403320313</v>
      </c>
      <c r="BR60">
        <f t="shared" ref="BR60:BR70" si="237">0.61365*EXP(17.502*BQ60/(240.97+BQ60))</f>
        <v>4.7718715491522765</v>
      </c>
      <c r="BS60">
        <f t="shared" ref="BS60:BS70" si="238">IF(BP60&lt;&gt;0,(1000-(BO60+AR60)/2)/BP60*BI60,0)</f>
        <v>0.20149491052773713</v>
      </c>
      <c r="BT60">
        <f t="shared" ref="BT60:BT70" si="239">AR60*AX60/1000</f>
        <v>2.87557495445144</v>
      </c>
      <c r="BU60">
        <f t="shared" ref="BU60:BU70" si="240">(BR60-BT60)</f>
        <v>1.8962965947008366</v>
      </c>
      <c r="BV60">
        <f t="shared" ref="BV60:BV70" si="241">1/(1.6/G60+1.37/AK60)</f>
        <v>0.1263282042705022</v>
      </c>
      <c r="BW60">
        <f t="shared" ref="BW60:BW70" si="242">H60*AX60*0.001</f>
        <v>24.872810879290146</v>
      </c>
      <c r="BX60">
        <f t="shared" ref="BX60:BX70" si="243">H60/AP60</f>
        <v>0.64772768085062193</v>
      </c>
      <c r="BY60">
        <f t="shared" ref="BY60:BY70" si="244">(1-BI60*AX60/BN60/G60)*100</f>
        <v>57.188427907055953</v>
      </c>
      <c r="BZ60">
        <f t="shared" ref="BZ60:BZ70" si="245">(AP60-F60/(AK60/1.35))</f>
        <v>385.84960742168255</v>
      </c>
      <c r="CA60">
        <f t="shared" ref="CA60:CA70" si="246">F60*BY60/100/BZ60</f>
        <v>2.3506533993770076E-2</v>
      </c>
      <c r="CB60">
        <f t="shared" ref="CB60:CB70" si="247">(L60-K60)</f>
        <v>0</v>
      </c>
      <c r="CC60">
        <f t="shared" ref="CC60:CC70" si="248">AV60*W60</f>
        <v>1488.3291127302189</v>
      </c>
      <c r="CD60">
        <f t="shared" ref="CD60:CD70" si="249">(N60-M60)</f>
        <v>0</v>
      </c>
      <c r="CE60" t="e">
        <f t="shared" ref="CE60:CE70" si="250">(N60-O60)/(N60-K60)</f>
        <v>#DIV/0!</v>
      </c>
      <c r="CF60" t="e">
        <f t="shared" ref="CF60:CF70" si="251">(L60-N60)/(L60-K60)</f>
        <v>#DIV/0!</v>
      </c>
    </row>
    <row r="61" spans="1:84" x14ac:dyDescent="0.35">
      <c r="A61" t="s">
        <v>181</v>
      </c>
      <c r="B61" s="1">
        <v>59</v>
      </c>
      <c r="C61" s="1" t="s">
        <v>143</v>
      </c>
      <c r="D61" s="1">
        <v>14114.500011199154</v>
      </c>
      <c r="E61" s="1">
        <v>0</v>
      </c>
      <c r="F61">
        <f t="shared" si="210"/>
        <v>2.0686706015638023</v>
      </c>
      <c r="G61">
        <f t="shared" si="211"/>
        <v>0.16863217346947881</v>
      </c>
      <c r="H61">
        <f t="shared" si="212"/>
        <v>171.10549213327266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t="e">
        <f t="shared" si="213"/>
        <v>#DIV/0!</v>
      </c>
      <c r="Q61" t="e">
        <f t="shared" si="214"/>
        <v>#DIV/0!</v>
      </c>
      <c r="R61" t="e">
        <f t="shared" si="215"/>
        <v>#DIV/0!</v>
      </c>
      <c r="S61" s="1">
        <v>-1</v>
      </c>
      <c r="T61" s="1">
        <v>0.87</v>
      </c>
      <c r="U61" s="1">
        <v>0.92</v>
      </c>
      <c r="V61" s="1">
        <v>10.083696365356445</v>
      </c>
      <c r="W61">
        <f t="shared" si="216"/>
        <v>0.87504184818267816</v>
      </c>
      <c r="X61">
        <f t="shared" si="217"/>
        <v>2.0621029050607829E-3</v>
      </c>
      <c r="Y61" t="e">
        <f t="shared" si="218"/>
        <v>#DIV/0!</v>
      </c>
      <c r="Z61" t="e">
        <f t="shared" si="219"/>
        <v>#DIV/0!</v>
      </c>
      <c r="AA61" t="e">
        <f t="shared" si="220"/>
        <v>#DIV/0!</v>
      </c>
      <c r="AB61" s="1">
        <v>0</v>
      </c>
      <c r="AC61" s="1">
        <v>0.5</v>
      </c>
      <c r="AD61" t="e">
        <f t="shared" si="221"/>
        <v>#DIV/0!</v>
      </c>
      <c r="AE61">
        <f t="shared" si="222"/>
        <v>3.8892744466798779</v>
      </c>
      <c r="AF61">
        <f t="shared" si="223"/>
        <v>2.2318253696730608</v>
      </c>
      <c r="AG61">
        <f t="shared" si="224"/>
        <v>32.818855285644531</v>
      </c>
      <c r="AH61" s="1">
        <v>2</v>
      </c>
      <c r="AI61">
        <f t="shared" si="225"/>
        <v>4.644859790802002</v>
      </c>
      <c r="AJ61" s="1">
        <v>1</v>
      </c>
      <c r="AK61">
        <f t="shared" si="226"/>
        <v>9.2897195816040039</v>
      </c>
      <c r="AL61" s="1">
        <v>31.312835693359375</v>
      </c>
      <c r="AM61" s="1">
        <v>32.818855285644531</v>
      </c>
      <c r="AN61" s="1">
        <v>30.020048141479492</v>
      </c>
      <c r="AO61" s="1">
        <v>199.84274291992188</v>
      </c>
      <c r="AP61" s="1">
        <v>197.95365905761719</v>
      </c>
      <c r="AQ61" s="1">
        <v>25.475109100341797</v>
      </c>
      <c r="AR61" s="1">
        <v>27.990995407104492</v>
      </c>
      <c r="AS61" s="1">
        <v>54.88177490234375</v>
      </c>
      <c r="AT61" s="1">
        <v>60.301651000976563</v>
      </c>
      <c r="AU61" s="1">
        <v>300.52310180664063</v>
      </c>
      <c r="AV61" s="1">
        <v>1700.635009765625</v>
      </c>
      <c r="AW61" s="1">
        <v>0.16709727048873901</v>
      </c>
      <c r="AX61" s="1">
        <v>98.92779541015625</v>
      </c>
      <c r="AY61" s="1">
        <v>4.7095575332641602</v>
      </c>
      <c r="AZ61" s="1">
        <v>-0.14042814075946808</v>
      </c>
      <c r="BA61" s="1">
        <v>1</v>
      </c>
      <c r="BB61" s="1">
        <v>-1.355140209197998</v>
      </c>
      <c r="BC61" s="1">
        <v>7.355140209197998</v>
      </c>
      <c r="BD61" s="1">
        <v>1</v>
      </c>
      <c r="BE61" s="1">
        <v>0</v>
      </c>
      <c r="BF61" s="1">
        <v>0.15999999642372131</v>
      </c>
      <c r="BG61" s="1">
        <v>111115</v>
      </c>
      <c r="BH61">
        <f t="shared" si="227"/>
        <v>1.502615509033203</v>
      </c>
      <c r="BI61">
        <f t="shared" si="228"/>
        <v>3.8892744466798778E-3</v>
      </c>
      <c r="BJ61">
        <f t="shared" si="229"/>
        <v>305.96885528564451</v>
      </c>
      <c r="BK61">
        <f t="shared" si="230"/>
        <v>304.46283569335935</v>
      </c>
      <c r="BL61">
        <f t="shared" si="231"/>
        <v>272.10159548055526</v>
      </c>
      <c r="BM61">
        <f t="shared" si="232"/>
        <v>0.32710418343412012</v>
      </c>
      <c r="BN61">
        <f t="shared" si="233"/>
        <v>5.0009128366337174</v>
      </c>
      <c r="BO61">
        <f t="shared" si="234"/>
        <v>50.551140009739946</v>
      </c>
      <c r="BP61">
        <f t="shared" si="235"/>
        <v>22.560144602635454</v>
      </c>
      <c r="BQ61">
        <f t="shared" si="236"/>
        <v>32.065845489501953</v>
      </c>
      <c r="BR61">
        <f t="shared" si="237"/>
        <v>4.7929083448988816</v>
      </c>
      <c r="BS61">
        <f t="shared" si="238"/>
        <v>0.16562564435474306</v>
      </c>
      <c r="BT61">
        <f t="shared" si="239"/>
        <v>2.7690874669606567</v>
      </c>
      <c r="BU61">
        <f t="shared" si="240"/>
        <v>2.023820877938225</v>
      </c>
      <c r="BV61">
        <f t="shared" si="241"/>
        <v>0.10378201135427711</v>
      </c>
      <c r="BW61">
        <f t="shared" si="242"/>
        <v>16.927089119314495</v>
      </c>
      <c r="BX61">
        <f t="shared" si="243"/>
        <v>0.86437145414659911</v>
      </c>
      <c r="BY61">
        <f t="shared" si="244"/>
        <v>54.375596596764538</v>
      </c>
      <c r="BZ61">
        <f t="shared" si="245"/>
        <v>197.65303584853331</v>
      </c>
      <c r="CA61">
        <f t="shared" si="246"/>
        <v>5.6910432789112281E-3</v>
      </c>
      <c r="CB61">
        <f t="shared" si="247"/>
        <v>0</v>
      </c>
      <c r="CC61">
        <f t="shared" si="248"/>
        <v>1488.1268020294794</v>
      </c>
      <c r="CD61">
        <f t="shared" si="249"/>
        <v>0</v>
      </c>
      <c r="CE61" t="e">
        <f t="shared" si="250"/>
        <v>#DIV/0!</v>
      </c>
      <c r="CF61" t="e">
        <f t="shared" si="251"/>
        <v>#DIV/0!</v>
      </c>
    </row>
    <row r="62" spans="1:84" x14ac:dyDescent="0.35">
      <c r="A62" t="s">
        <v>181</v>
      </c>
      <c r="B62" s="1">
        <v>60</v>
      </c>
      <c r="C62" s="1" t="s">
        <v>144</v>
      </c>
      <c r="D62" s="1">
        <v>14236.500011199154</v>
      </c>
      <c r="E62" s="1">
        <v>0</v>
      </c>
      <c r="F62">
        <f t="shared" si="210"/>
        <v>-5.4013798056172719</v>
      </c>
      <c r="G62">
        <f t="shared" si="211"/>
        <v>0.17001274660309518</v>
      </c>
      <c r="H62">
        <f t="shared" si="212"/>
        <v>101.9850223100551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t="e">
        <f t="shared" si="213"/>
        <v>#DIV/0!</v>
      </c>
      <c r="Q62" t="e">
        <f t="shared" si="214"/>
        <v>#DIV/0!</v>
      </c>
      <c r="R62" t="e">
        <f t="shared" si="215"/>
        <v>#DIV/0!</v>
      </c>
      <c r="S62" s="1">
        <v>-1</v>
      </c>
      <c r="T62" s="1">
        <v>0.87</v>
      </c>
      <c r="U62" s="1">
        <v>0.92</v>
      </c>
      <c r="V62" s="1">
        <v>10.083696365356445</v>
      </c>
      <c r="W62">
        <f t="shared" si="216"/>
        <v>0.87504184818267816</v>
      </c>
      <c r="X62">
        <f t="shared" si="217"/>
        <v>-2.9578547265552398E-3</v>
      </c>
      <c r="Y62" t="e">
        <f t="shared" si="218"/>
        <v>#DIV/0!</v>
      </c>
      <c r="Z62" t="e">
        <f t="shared" si="219"/>
        <v>#DIV/0!</v>
      </c>
      <c r="AA62" t="e">
        <f t="shared" si="220"/>
        <v>#DIV/0!</v>
      </c>
      <c r="AB62" s="1">
        <v>0</v>
      </c>
      <c r="AC62" s="1">
        <v>0.5</v>
      </c>
      <c r="AD62" t="e">
        <f t="shared" si="221"/>
        <v>#DIV/0!</v>
      </c>
      <c r="AE62">
        <f t="shared" si="222"/>
        <v>3.9901526403916279</v>
      </c>
      <c r="AF62">
        <f t="shared" si="223"/>
        <v>2.2719723687010491</v>
      </c>
      <c r="AG62">
        <f t="shared" si="224"/>
        <v>32.813526153564453</v>
      </c>
      <c r="AH62" s="1">
        <v>2</v>
      </c>
      <c r="AI62">
        <f t="shared" si="225"/>
        <v>4.644859790802002</v>
      </c>
      <c r="AJ62" s="1">
        <v>1</v>
      </c>
      <c r="AK62">
        <f t="shared" si="226"/>
        <v>9.2897195816040039</v>
      </c>
      <c r="AL62" s="1">
        <v>31.32472038269043</v>
      </c>
      <c r="AM62" s="1">
        <v>32.813526153564453</v>
      </c>
      <c r="AN62" s="1">
        <v>30.018890380859375</v>
      </c>
      <c r="AO62" s="1">
        <v>49.864303588867188</v>
      </c>
      <c r="AP62" s="1">
        <v>53.317367553710938</v>
      </c>
      <c r="AQ62" s="1">
        <v>24.987701416015625</v>
      </c>
      <c r="AR62" s="1">
        <v>27.569957733154297</v>
      </c>
      <c r="AS62" s="1">
        <v>53.794635772705078</v>
      </c>
      <c r="AT62" s="1">
        <v>59.352294921875</v>
      </c>
      <c r="AU62" s="1">
        <v>300.5235595703125</v>
      </c>
      <c r="AV62" s="1">
        <v>1700.525634765625</v>
      </c>
      <c r="AW62" s="1">
        <v>0.1201789453625679</v>
      </c>
      <c r="AX62" s="1">
        <v>98.928016662597656</v>
      </c>
      <c r="AY62" s="1">
        <v>3.410475492477417</v>
      </c>
      <c r="AZ62" s="1">
        <v>-0.13840071856975555</v>
      </c>
      <c r="BA62" s="1">
        <v>1</v>
      </c>
      <c r="BB62" s="1">
        <v>-1.355140209197998</v>
      </c>
      <c r="BC62" s="1">
        <v>7.355140209197998</v>
      </c>
      <c r="BD62" s="1">
        <v>1</v>
      </c>
      <c r="BE62" s="1">
        <v>0</v>
      </c>
      <c r="BF62" s="1">
        <v>0.15999999642372131</v>
      </c>
      <c r="BG62" s="1">
        <v>111115</v>
      </c>
      <c r="BH62">
        <f t="shared" si="227"/>
        <v>1.5026177978515622</v>
      </c>
      <c r="BI62">
        <f t="shared" si="228"/>
        <v>3.990152640391628E-3</v>
      </c>
      <c r="BJ62">
        <f t="shared" si="229"/>
        <v>305.96352615356443</v>
      </c>
      <c r="BK62">
        <f t="shared" si="230"/>
        <v>304.47472038269041</v>
      </c>
      <c r="BL62">
        <f t="shared" si="231"/>
        <v>272.08409548094642</v>
      </c>
      <c r="BM62">
        <f t="shared" si="232"/>
        <v>0.31015520111498229</v>
      </c>
      <c r="BN62">
        <f t="shared" si="233"/>
        <v>4.9994136067136505</v>
      </c>
      <c r="BO62">
        <f t="shared" si="234"/>
        <v>50.535872196493862</v>
      </c>
      <c r="BP62">
        <f t="shared" si="235"/>
        <v>22.965914463339566</v>
      </c>
      <c r="BQ62">
        <f t="shared" si="236"/>
        <v>32.069123268127441</v>
      </c>
      <c r="BR62">
        <f t="shared" si="237"/>
        <v>4.793797188026681</v>
      </c>
      <c r="BS62">
        <f t="shared" si="238"/>
        <v>0.166957233719148</v>
      </c>
      <c r="BT62">
        <f t="shared" si="239"/>
        <v>2.7274412380126014</v>
      </c>
      <c r="BU62">
        <f t="shared" si="240"/>
        <v>2.0663559500140796</v>
      </c>
      <c r="BV62">
        <f t="shared" si="241"/>
        <v>0.10461855436883441</v>
      </c>
      <c r="BW62">
        <f t="shared" si="242"/>
        <v>10.089175986424525</v>
      </c>
      <c r="BX62">
        <f t="shared" si="243"/>
        <v>1.9127917785385271</v>
      </c>
      <c r="BY62">
        <f t="shared" si="244"/>
        <v>53.558283770811578</v>
      </c>
      <c r="BZ62">
        <f t="shared" si="245"/>
        <v>54.102306504077433</v>
      </c>
      <c r="CA62">
        <f t="shared" si="246"/>
        <v>-5.3470665314680921E-2</v>
      </c>
      <c r="CB62">
        <f t="shared" si="247"/>
        <v>0</v>
      </c>
      <c r="CC62">
        <f t="shared" si="248"/>
        <v>1488.0310943273344</v>
      </c>
      <c r="CD62">
        <f t="shared" si="249"/>
        <v>0</v>
      </c>
      <c r="CE62" t="e">
        <f t="shared" si="250"/>
        <v>#DIV/0!</v>
      </c>
      <c r="CF62" t="e">
        <f t="shared" si="251"/>
        <v>#DIV/0!</v>
      </c>
    </row>
    <row r="63" spans="1:84" x14ac:dyDescent="0.35">
      <c r="A63" t="s">
        <v>181</v>
      </c>
      <c r="B63" s="1">
        <v>61</v>
      </c>
      <c r="C63" s="1" t="s">
        <v>145</v>
      </c>
      <c r="D63" s="1">
        <v>14385.500011199154</v>
      </c>
      <c r="E63" s="1">
        <v>0</v>
      </c>
      <c r="F63">
        <f t="shared" si="210"/>
        <v>0.4079716460101101</v>
      </c>
      <c r="G63">
        <f t="shared" si="211"/>
        <v>0.18733793148165204</v>
      </c>
      <c r="H63">
        <f t="shared" si="212"/>
        <v>92.190030434073677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t="e">
        <f t="shared" si="213"/>
        <v>#DIV/0!</v>
      </c>
      <c r="Q63" t="e">
        <f t="shared" si="214"/>
        <v>#DIV/0!</v>
      </c>
      <c r="R63" t="e">
        <f t="shared" si="215"/>
        <v>#DIV/0!</v>
      </c>
      <c r="S63" s="1">
        <v>-1</v>
      </c>
      <c r="T63" s="1">
        <v>0.87</v>
      </c>
      <c r="U63" s="1">
        <v>0.92</v>
      </c>
      <c r="V63" s="1">
        <v>10.083696365356445</v>
      </c>
      <c r="W63">
        <f t="shared" si="216"/>
        <v>0.87504184818267816</v>
      </c>
      <c r="X63">
        <f t="shared" si="217"/>
        <v>9.4619888627583634E-4</v>
      </c>
      <c r="Y63" t="e">
        <f t="shared" si="218"/>
        <v>#DIV/0!</v>
      </c>
      <c r="Z63" t="e">
        <f t="shared" si="219"/>
        <v>#DIV/0!</v>
      </c>
      <c r="AA63" t="e">
        <f t="shared" si="220"/>
        <v>#DIV/0!</v>
      </c>
      <c r="AB63" s="1">
        <v>0</v>
      </c>
      <c r="AC63" s="1">
        <v>0.5</v>
      </c>
      <c r="AD63" t="e">
        <f t="shared" si="221"/>
        <v>#DIV/0!</v>
      </c>
      <c r="AE63">
        <f t="shared" si="222"/>
        <v>4.3880015160046719</v>
      </c>
      <c r="AF63">
        <f t="shared" si="223"/>
        <v>2.2722274978074832</v>
      </c>
      <c r="AG63">
        <f t="shared" si="224"/>
        <v>32.731708526611328</v>
      </c>
      <c r="AH63" s="1">
        <v>2</v>
      </c>
      <c r="AI63">
        <f t="shared" si="225"/>
        <v>4.644859790802002</v>
      </c>
      <c r="AJ63" s="1">
        <v>1</v>
      </c>
      <c r="AK63">
        <f t="shared" si="226"/>
        <v>9.2897195816040039</v>
      </c>
      <c r="AL63" s="1">
        <v>31.338451385498047</v>
      </c>
      <c r="AM63" s="1">
        <v>32.731708526611328</v>
      </c>
      <c r="AN63" s="1">
        <v>30.021682739257813</v>
      </c>
      <c r="AO63" s="1">
        <v>99.948104858398438</v>
      </c>
      <c r="AP63" s="1">
        <v>99.386375427246094</v>
      </c>
      <c r="AQ63" s="1">
        <v>24.493896484375</v>
      </c>
      <c r="AR63" s="1">
        <v>27.334262847900391</v>
      </c>
      <c r="AS63" s="1">
        <v>52.691574096679688</v>
      </c>
      <c r="AT63" s="1">
        <v>58.798995971679688</v>
      </c>
      <c r="AU63" s="1">
        <v>300.52874755859375</v>
      </c>
      <c r="AV63" s="1">
        <v>1700.5235595703125</v>
      </c>
      <c r="AW63" s="1">
        <v>0.25301072001457214</v>
      </c>
      <c r="AX63" s="1">
        <v>98.931427001953125</v>
      </c>
      <c r="AY63" s="1">
        <v>3.9560637474060059</v>
      </c>
      <c r="AZ63" s="1">
        <v>-0.142668217420578</v>
      </c>
      <c r="BA63" s="1">
        <v>1</v>
      </c>
      <c r="BB63" s="1">
        <v>-1.355140209197998</v>
      </c>
      <c r="BC63" s="1">
        <v>7.355140209197998</v>
      </c>
      <c r="BD63" s="1">
        <v>1</v>
      </c>
      <c r="BE63" s="1">
        <v>0</v>
      </c>
      <c r="BF63" s="1">
        <v>0.15999999642372131</v>
      </c>
      <c r="BG63" s="1">
        <v>111115</v>
      </c>
      <c r="BH63">
        <f t="shared" si="227"/>
        <v>1.5026437377929687</v>
      </c>
      <c r="BI63">
        <f t="shared" si="228"/>
        <v>4.388001516004672E-3</v>
      </c>
      <c r="BJ63">
        <f t="shared" si="229"/>
        <v>305.88170852661131</v>
      </c>
      <c r="BK63">
        <f t="shared" si="230"/>
        <v>304.48845138549802</v>
      </c>
      <c r="BL63">
        <f t="shared" si="231"/>
        <v>272.08376344970384</v>
      </c>
      <c r="BM63">
        <f t="shared" si="232"/>
        <v>0.24497264081719375</v>
      </c>
      <c r="BN63">
        <f t="shared" si="233"/>
        <v>4.9764451273967403</v>
      </c>
      <c r="BO63">
        <f t="shared" si="234"/>
        <v>50.301964483929808</v>
      </c>
      <c r="BP63">
        <f t="shared" si="235"/>
        <v>22.967701636029418</v>
      </c>
      <c r="BQ63">
        <f t="shared" si="236"/>
        <v>32.035079956054688</v>
      </c>
      <c r="BR63">
        <f t="shared" si="237"/>
        <v>4.7845725714739151</v>
      </c>
      <c r="BS63">
        <f t="shared" si="238"/>
        <v>0.18363472502507358</v>
      </c>
      <c r="BT63">
        <f t="shared" si="239"/>
        <v>2.704217629589257</v>
      </c>
      <c r="BU63">
        <f t="shared" si="240"/>
        <v>2.0803549418846581</v>
      </c>
      <c r="BV63">
        <f t="shared" si="241"/>
        <v>0.11509876561936054</v>
      </c>
      <c r="BW63">
        <f t="shared" si="242"/>
        <v>9.1204912661963977</v>
      </c>
      <c r="BX63">
        <f t="shared" si="243"/>
        <v>0.92759223824959425</v>
      </c>
      <c r="BY63">
        <f t="shared" si="244"/>
        <v>53.435375824195766</v>
      </c>
      <c r="BZ63">
        <f t="shared" si="245"/>
        <v>99.327088199329737</v>
      </c>
      <c r="CA63">
        <f t="shared" si="246"/>
        <v>2.1947807617613314E-3</v>
      </c>
      <c r="CB63">
        <f t="shared" si="247"/>
        <v>0</v>
      </c>
      <c r="CC63">
        <f t="shared" si="248"/>
        <v>1488.0292784445928</v>
      </c>
      <c r="CD63">
        <f t="shared" si="249"/>
        <v>0</v>
      </c>
      <c r="CE63" t="e">
        <f t="shared" si="250"/>
        <v>#DIV/0!</v>
      </c>
      <c r="CF63" t="e">
        <f t="shared" si="251"/>
        <v>#DIV/0!</v>
      </c>
    </row>
    <row r="64" spans="1:84" x14ac:dyDescent="0.35">
      <c r="A64" t="s">
        <v>181</v>
      </c>
      <c r="B64" s="1">
        <v>62</v>
      </c>
      <c r="C64" s="1" t="s">
        <v>146</v>
      </c>
      <c r="D64" s="1">
        <v>14587.500011199154</v>
      </c>
      <c r="E64" s="1">
        <v>0</v>
      </c>
      <c r="F64">
        <f t="shared" si="210"/>
        <v>13.987720519124707</v>
      </c>
      <c r="G64">
        <f t="shared" si="211"/>
        <v>0.23349358385773614</v>
      </c>
      <c r="H64">
        <f t="shared" si="212"/>
        <v>183.12548912548326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t="e">
        <f t="shared" si="213"/>
        <v>#DIV/0!</v>
      </c>
      <c r="Q64" t="e">
        <f t="shared" si="214"/>
        <v>#DIV/0!</v>
      </c>
      <c r="R64" t="e">
        <f t="shared" si="215"/>
        <v>#DIV/0!</v>
      </c>
      <c r="S64" s="1">
        <v>-1</v>
      </c>
      <c r="T64" s="1">
        <v>0.87</v>
      </c>
      <c r="U64" s="1">
        <v>0.92</v>
      </c>
      <c r="V64" s="1">
        <v>10.083696365356445</v>
      </c>
      <c r="W64">
        <f t="shared" si="216"/>
        <v>0.87504184818267816</v>
      </c>
      <c r="X64">
        <f t="shared" si="217"/>
        <v>1.0068403092120417E-2</v>
      </c>
      <c r="Y64" t="e">
        <f t="shared" si="218"/>
        <v>#DIV/0!</v>
      </c>
      <c r="Z64" t="e">
        <f t="shared" si="219"/>
        <v>#DIV/0!</v>
      </c>
      <c r="AA64" t="e">
        <f t="shared" si="220"/>
        <v>#DIV/0!</v>
      </c>
      <c r="AB64" s="1">
        <v>0</v>
      </c>
      <c r="AC64" s="1">
        <v>0.5</v>
      </c>
      <c r="AD64" t="e">
        <f t="shared" si="221"/>
        <v>#DIV/0!</v>
      </c>
      <c r="AE64">
        <f t="shared" si="222"/>
        <v>5.2336838873415363</v>
      </c>
      <c r="AF64">
        <f t="shared" si="223"/>
        <v>2.1856691222858791</v>
      </c>
      <c r="AG64">
        <f t="shared" si="224"/>
        <v>32.464580535888672</v>
      </c>
      <c r="AH64" s="1">
        <v>2</v>
      </c>
      <c r="AI64">
        <f t="shared" si="225"/>
        <v>4.644859790802002</v>
      </c>
      <c r="AJ64" s="1">
        <v>1</v>
      </c>
      <c r="AK64">
        <f t="shared" si="226"/>
        <v>9.2897195816040039</v>
      </c>
      <c r="AL64" s="1">
        <v>31.279773712158203</v>
      </c>
      <c r="AM64" s="1">
        <v>32.464580535888672</v>
      </c>
      <c r="AN64" s="1">
        <v>30.022113800048828</v>
      </c>
      <c r="AO64" s="1">
        <v>300.01687622070313</v>
      </c>
      <c r="AP64" s="1">
        <v>289.6993408203125</v>
      </c>
      <c r="AQ64" s="1">
        <v>24.071023941040039</v>
      </c>
      <c r="AR64" s="1">
        <v>27.458297729492188</v>
      </c>
      <c r="AS64" s="1">
        <v>51.952053070068359</v>
      </c>
      <c r="AT64" s="1">
        <v>59.259181976318359</v>
      </c>
      <c r="AU64" s="1">
        <v>300.53524780273438</v>
      </c>
      <c r="AV64" s="1">
        <v>1701.1639404296875</v>
      </c>
      <c r="AW64" s="1">
        <v>0.21118088066577911</v>
      </c>
      <c r="AX64" s="1">
        <v>98.929069519042969</v>
      </c>
      <c r="AY64" s="1">
        <v>5.3334975242614746</v>
      </c>
      <c r="AZ64" s="1">
        <v>-0.14988982677459717</v>
      </c>
      <c r="BA64" s="1">
        <v>0.5</v>
      </c>
      <c r="BB64" s="1">
        <v>-1.355140209197998</v>
      </c>
      <c r="BC64" s="1">
        <v>7.355140209197998</v>
      </c>
      <c r="BD64" s="1">
        <v>1</v>
      </c>
      <c r="BE64" s="1">
        <v>0</v>
      </c>
      <c r="BF64" s="1">
        <v>0.15999999642372131</v>
      </c>
      <c r="BG64" s="1">
        <v>111115</v>
      </c>
      <c r="BH64">
        <f t="shared" si="227"/>
        <v>1.5026762390136719</v>
      </c>
      <c r="BI64">
        <f t="shared" si="228"/>
        <v>5.2336838873415364E-3</v>
      </c>
      <c r="BJ64">
        <f t="shared" si="229"/>
        <v>305.61458053588865</v>
      </c>
      <c r="BK64">
        <f t="shared" si="230"/>
        <v>304.42977371215818</v>
      </c>
      <c r="BL64">
        <f t="shared" si="231"/>
        <v>272.18622438491366</v>
      </c>
      <c r="BM64">
        <f t="shared" si="232"/>
        <v>0.10711857411262714</v>
      </c>
      <c r="BN64">
        <f t="shared" si="233"/>
        <v>4.9020929672413915</v>
      </c>
      <c r="BO64">
        <f t="shared" si="234"/>
        <v>49.5515927833303</v>
      </c>
      <c r="BP64">
        <f t="shared" si="235"/>
        <v>22.093295053838112</v>
      </c>
      <c r="BQ64">
        <f t="shared" si="236"/>
        <v>31.872177124023438</v>
      </c>
      <c r="BR64">
        <f t="shared" si="237"/>
        <v>4.7406448295513988</v>
      </c>
      <c r="BS64">
        <f t="shared" si="238"/>
        <v>0.22776870374054445</v>
      </c>
      <c r="BT64">
        <f t="shared" si="239"/>
        <v>2.7164238449555125</v>
      </c>
      <c r="BU64">
        <f t="shared" si="240"/>
        <v>2.0242209845958863</v>
      </c>
      <c r="BV64">
        <f t="shared" si="241"/>
        <v>0.14285894826933943</v>
      </c>
      <c r="BW64">
        <f t="shared" si="242"/>
        <v>18.116434244403681</v>
      </c>
      <c r="BX64">
        <f t="shared" si="243"/>
        <v>0.63212256060695626</v>
      </c>
      <c r="BY64">
        <f t="shared" si="244"/>
        <v>54.76496634782437</v>
      </c>
      <c r="BZ64">
        <f t="shared" si="245"/>
        <v>287.6666182461874</v>
      </c>
      <c r="CA64">
        <f t="shared" si="246"/>
        <v>2.662933392073516E-2</v>
      </c>
      <c r="CB64">
        <f t="shared" si="247"/>
        <v>0</v>
      </c>
      <c r="CC64">
        <f t="shared" si="248"/>
        <v>1488.5896384953212</v>
      </c>
      <c r="CD64">
        <f t="shared" si="249"/>
        <v>0</v>
      </c>
      <c r="CE64" t="e">
        <f t="shared" si="250"/>
        <v>#DIV/0!</v>
      </c>
      <c r="CF64" t="e">
        <f t="shared" si="251"/>
        <v>#DIV/0!</v>
      </c>
    </row>
    <row r="65" spans="1:84" x14ac:dyDescent="0.35">
      <c r="A65" t="s">
        <v>181</v>
      </c>
      <c r="B65" s="1">
        <v>63</v>
      </c>
      <c r="C65" s="1" t="s">
        <v>147</v>
      </c>
      <c r="D65" s="1">
        <v>14789.500011199154</v>
      </c>
      <c r="E65" s="1">
        <v>0</v>
      </c>
      <c r="F65">
        <f t="shared" si="210"/>
        <v>27.177755500426219</v>
      </c>
      <c r="G65">
        <f t="shared" si="211"/>
        <v>0.28326726267403496</v>
      </c>
      <c r="H65">
        <f t="shared" si="212"/>
        <v>308.49686616113343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t="e">
        <f t="shared" si="213"/>
        <v>#DIV/0!</v>
      </c>
      <c r="Q65" t="e">
        <f t="shared" si="214"/>
        <v>#DIV/0!</v>
      </c>
      <c r="R65" t="e">
        <f t="shared" si="215"/>
        <v>#DIV/0!</v>
      </c>
      <c r="S65" s="1">
        <v>-1</v>
      </c>
      <c r="T65" s="1">
        <v>0.87</v>
      </c>
      <c r="U65" s="1">
        <v>0.92</v>
      </c>
      <c r="V65" s="1">
        <v>10.083696365356445</v>
      </c>
      <c r="W65">
        <f t="shared" si="216"/>
        <v>0.87504184818267816</v>
      </c>
      <c r="X65">
        <f t="shared" si="217"/>
        <v>1.8935183262651159E-2</v>
      </c>
      <c r="Y65" t="e">
        <f t="shared" si="218"/>
        <v>#DIV/0!</v>
      </c>
      <c r="Z65" t="e">
        <f t="shared" si="219"/>
        <v>#DIV/0!</v>
      </c>
      <c r="AA65" t="e">
        <f t="shared" si="220"/>
        <v>#DIV/0!</v>
      </c>
      <c r="AB65" s="1">
        <v>0</v>
      </c>
      <c r="AC65" s="1">
        <v>0.5</v>
      </c>
      <c r="AD65" t="e">
        <f t="shared" si="221"/>
        <v>#DIV/0!</v>
      </c>
      <c r="AE65">
        <f t="shared" si="222"/>
        <v>6.09272247819142</v>
      </c>
      <c r="AF65">
        <f t="shared" si="223"/>
        <v>2.1083133322497938</v>
      </c>
      <c r="AG65">
        <f t="shared" si="224"/>
        <v>32.301773071289063</v>
      </c>
      <c r="AH65" s="1">
        <v>2</v>
      </c>
      <c r="AI65">
        <f t="shared" si="225"/>
        <v>4.644859790802002</v>
      </c>
      <c r="AJ65" s="1">
        <v>1</v>
      </c>
      <c r="AK65">
        <f t="shared" si="226"/>
        <v>9.2897195816040039</v>
      </c>
      <c r="AL65" s="1">
        <v>31.321378707885742</v>
      </c>
      <c r="AM65" s="1">
        <v>32.301773071289063</v>
      </c>
      <c r="AN65" s="1">
        <v>30.025278091430664</v>
      </c>
      <c r="AO65" s="1">
        <v>499.96832275390625</v>
      </c>
      <c r="AP65" s="1">
        <v>479.93585205078125</v>
      </c>
      <c r="AQ65" s="1">
        <v>23.846473693847656</v>
      </c>
      <c r="AR65" s="1">
        <v>27.788442611694336</v>
      </c>
      <c r="AS65" s="1">
        <v>51.342727661132813</v>
      </c>
      <c r="AT65" s="1">
        <v>59.827476501464844</v>
      </c>
      <c r="AU65" s="1">
        <v>300.53079223632813</v>
      </c>
      <c r="AV65" s="1">
        <v>1700.623046875</v>
      </c>
      <c r="AW65" s="1">
        <v>0.18186827003955841</v>
      </c>
      <c r="AX65" s="1">
        <v>98.923851013183594</v>
      </c>
      <c r="AY65" s="1">
        <v>6.2345304489135742</v>
      </c>
      <c r="AZ65" s="1">
        <v>-0.15826594829559326</v>
      </c>
      <c r="BA65" s="1">
        <v>0.75</v>
      </c>
      <c r="BB65" s="1">
        <v>-1.355140209197998</v>
      </c>
      <c r="BC65" s="1">
        <v>7.355140209197998</v>
      </c>
      <c r="BD65" s="1">
        <v>1</v>
      </c>
      <c r="BE65" s="1">
        <v>0</v>
      </c>
      <c r="BF65" s="1">
        <v>0.15999999642372131</v>
      </c>
      <c r="BG65" s="1">
        <v>111115</v>
      </c>
      <c r="BH65">
        <f t="shared" si="227"/>
        <v>1.5026539611816405</v>
      </c>
      <c r="BI65">
        <f t="shared" si="228"/>
        <v>6.0927224781914197E-3</v>
      </c>
      <c r="BJ65">
        <f t="shared" si="229"/>
        <v>305.45177307128904</v>
      </c>
      <c r="BK65">
        <f t="shared" si="230"/>
        <v>304.47137870788572</v>
      </c>
      <c r="BL65">
        <f t="shared" si="231"/>
        <v>272.09968141809804</v>
      </c>
      <c r="BM65">
        <f t="shared" si="232"/>
        <v>-3.4145823257625274E-2</v>
      </c>
      <c r="BN65">
        <f t="shared" si="233"/>
        <v>4.8572530890574468</v>
      </c>
      <c r="BO65">
        <f t="shared" si="234"/>
        <v>49.100930051844834</v>
      </c>
      <c r="BP65">
        <f t="shared" si="235"/>
        <v>21.312487440150498</v>
      </c>
      <c r="BQ65">
        <f t="shared" si="236"/>
        <v>31.811575889587402</v>
      </c>
      <c r="BR65">
        <f t="shared" si="237"/>
        <v>4.7243931770561796</v>
      </c>
      <c r="BS65">
        <f t="shared" si="238"/>
        <v>0.27488530797085875</v>
      </c>
      <c r="BT65">
        <f t="shared" si="239"/>
        <v>2.748939756807653</v>
      </c>
      <c r="BU65">
        <f t="shared" si="240"/>
        <v>1.9754534202485265</v>
      </c>
      <c r="BV65">
        <f t="shared" si="241"/>
        <v>0.1725372220287264</v>
      </c>
      <c r="BW65">
        <f t="shared" si="242"/>
        <v>30.517698026158005</v>
      </c>
      <c r="BX65">
        <f t="shared" si="243"/>
        <v>0.64278770765492188</v>
      </c>
      <c r="BY65">
        <f t="shared" si="244"/>
        <v>56.194837844104548</v>
      </c>
      <c r="BZ65">
        <f t="shared" si="245"/>
        <v>475.98632810624468</v>
      </c>
      <c r="CA65">
        <f t="shared" si="246"/>
        <v>3.2085996448458394E-2</v>
      </c>
      <c r="CB65">
        <f t="shared" si="247"/>
        <v>0</v>
      </c>
      <c r="CC65">
        <f t="shared" si="248"/>
        <v>1488.1163339995574</v>
      </c>
      <c r="CD65">
        <f t="shared" si="249"/>
        <v>0</v>
      </c>
      <c r="CE65" t="e">
        <f t="shared" si="250"/>
        <v>#DIV/0!</v>
      </c>
      <c r="CF65" t="e">
        <f t="shared" si="251"/>
        <v>#DIV/0!</v>
      </c>
    </row>
    <row r="66" spans="1:84" x14ac:dyDescent="0.35">
      <c r="A66" t="s">
        <v>181</v>
      </c>
      <c r="B66" s="1">
        <v>64</v>
      </c>
      <c r="C66" s="1" t="s">
        <v>148</v>
      </c>
      <c r="D66" s="1">
        <v>14932.500011199154</v>
      </c>
      <c r="E66" s="1">
        <v>0</v>
      </c>
      <c r="F66">
        <f t="shared" si="210"/>
        <v>42.160309342208734</v>
      </c>
      <c r="G66">
        <f t="shared" si="211"/>
        <v>0.31079447666865051</v>
      </c>
      <c r="H66">
        <f t="shared" si="212"/>
        <v>523.09814546129087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t="e">
        <f t="shared" si="213"/>
        <v>#DIV/0!</v>
      </c>
      <c r="Q66" t="e">
        <f t="shared" si="214"/>
        <v>#DIV/0!</v>
      </c>
      <c r="R66" t="e">
        <f t="shared" si="215"/>
        <v>#DIV/0!</v>
      </c>
      <c r="S66" s="1">
        <v>-1</v>
      </c>
      <c r="T66" s="1">
        <v>0.87</v>
      </c>
      <c r="U66" s="1">
        <v>0.92</v>
      </c>
      <c r="V66" s="1">
        <v>10.083696365356445</v>
      </c>
      <c r="W66">
        <f t="shared" si="216"/>
        <v>0.87504184818267816</v>
      </c>
      <c r="X66">
        <f t="shared" si="217"/>
        <v>2.9004919827901671E-2</v>
      </c>
      <c r="Y66" t="e">
        <f t="shared" si="218"/>
        <v>#DIV/0!</v>
      </c>
      <c r="Z66" t="e">
        <f t="shared" si="219"/>
        <v>#DIV/0!</v>
      </c>
      <c r="AA66" t="e">
        <f t="shared" si="220"/>
        <v>#DIV/0!</v>
      </c>
      <c r="AB66" s="1">
        <v>0</v>
      </c>
      <c r="AC66" s="1">
        <v>0.5</v>
      </c>
      <c r="AD66" t="e">
        <f t="shared" si="221"/>
        <v>#DIV/0!</v>
      </c>
      <c r="AE66">
        <f t="shared" si="222"/>
        <v>6.5416180745562746</v>
      </c>
      <c r="AF66">
        <f t="shared" si="223"/>
        <v>2.0691966919755669</v>
      </c>
      <c r="AG66">
        <f t="shared" si="224"/>
        <v>32.216835021972656</v>
      </c>
      <c r="AH66" s="1">
        <v>2</v>
      </c>
      <c r="AI66">
        <f t="shared" si="225"/>
        <v>4.644859790802002</v>
      </c>
      <c r="AJ66" s="1">
        <v>1</v>
      </c>
      <c r="AK66">
        <f t="shared" si="226"/>
        <v>9.2897195816040039</v>
      </c>
      <c r="AL66" s="1">
        <v>31.344282150268555</v>
      </c>
      <c r="AM66" s="1">
        <v>32.216835021972656</v>
      </c>
      <c r="AN66" s="1">
        <v>30.025665283203125</v>
      </c>
      <c r="AO66" s="1">
        <v>800.141845703125</v>
      </c>
      <c r="AP66" s="1">
        <v>768.7366943359375</v>
      </c>
      <c r="AQ66" s="1">
        <v>23.716575622558594</v>
      </c>
      <c r="AR66" s="1">
        <v>27.948459625244141</v>
      </c>
      <c r="AS66" s="1">
        <v>50.997047424316406</v>
      </c>
      <c r="AT66" s="1">
        <v>60.095733642578125</v>
      </c>
      <c r="AU66" s="1">
        <v>300.51815795898438</v>
      </c>
      <c r="AV66" s="1">
        <v>1700.529052734375</v>
      </c>
      <c r="AW66" s="1">
        <v>0.21487295627593994</v>
      </c>
      <c r="AX66" s="1">
        <v>98.925132751464844</v>
      </c>
      <c r="AY66" s="1">
        <v>7.0337338447570801</v>
      </c>
      <c r="AZ66" s="1">
        <v>-0.16227701306343079</v>
      </c>
      <c r="BA66" s="1">
        <v>1</v>
      </c>
      <c r="BB66" s="1">
        <v>-1.355140209197998</v>
      </c>
      <c r="BC66" s="1">
        <v>7.355140209197998</v>
      </c>
      <c r="BD66" s="1">
        <v>1</v>
      </c>
      <c r="BE66" s="1">
        <v>0</v>
      </c>
      <c r="BF66" s="1">
        <v>0.15999999642372131</v>
      </c>
      <c r="BG66" s="1">
        <v>111115</v>
      </c>
      <c r="BH66">
        <f t="shared" si="227"/>
        <v>1.5025907897949218</v>
      </c>
      <c r="BI66">
        <f t="shared" si="228"/>
        <v>6.5416180745562743E-3</v>
      </c>
      <c r="BJ66">
        <f t="shared" si="229"/>
        <v>305.36683502197263</v>
      </c>
      <c r="BK66">
        <f t="shared" si="230"/>
        <v>304.49428215026853</v>
      </c>
      <c r="BL66">
        <f t="shared" si="231"/>
        <v>272.08464235593419</v>
      </c>
      <c r="BM66">
        <f t="shared" si="232"/>
        <v>-0.1078080308922973</v>
      </c>
      <c r="BN66">
        <f t="shared" si="233"/>
        <v>4.834001770601799</v>
      </c>
      <c r="BO66">
        <f t="shared" si="234"/>
        <v>48.865254320623784</v>
      </c>
      <c r="BP66">
        <f t="shared" si="235"/>
        <v>20.916794695379643</v>
      </c>
      <c r="BQ66">
        <f t="shared" si="236"/>
        <v>31.780558586120605</v>
      </c>
      <c r="BR66">
        <f t="shared" si="237"/>
        <v>4.7160939373239881</v>
      </c>
      <c r="BS66">
        <f t="shared" si="238"/>
        <v>0.30073322305853711</v>
      </c>
      <c r="BT66">
        <f t="shared" si="239"/>
        <v>2.7648050786262321</v>
      </c>
      <c r="BU66">
        <f t="shared" si="240"/>
        <v>1.9512888586977559</v>
      </c>
      <c r="BV66">
        <f t="shared" si="241"/>
        <v>0.18883703157910944</v>
      </c>
      <c r="BW66">
        <f t="shared" si="242"/>
        <v>51.747553481803273</v>
      </c>
      <c r="BX66">
        <f t="shared" si="243"/>
        <v>0.68046464975001864</v>
      </c>
      <c r="BY66">
        <f t="shared" si="244"/>
        <v>56.926344603761201</v>
      </c>
      <c r="BZ66">
        <f t="shared" si="245"/>
        <v>762.60987671652401</v>
      </c>
      <c r="CA66">
        <f t="shared" si="246"/>
        <v>3.1471298385870275E-2</v>
      </c>
      <c r="CB66">
        <f t="shared" si="247"/>
        <v>0</v>
      </c>
      <c r="CC66">
        <f t="shared" si="248"/>
        <v>1488.0340851930264</v>
      </c>
      <c r="CD66">
        <f t="shared" si="249"/>
        <v>0</v>
      </c>
      <c r="CE66" t="e">
        <f t="shared" si="250"/>
        <v>#DIV/0!</v>
      </c>
      <c r="CF66" t="e">
        <f t="shared" si="251"/>
        <v>#DIV/0!</v>
      </c>
    </row>
    <row r="67" spans="1:84" x14ac:dyDescent="0.35">
      <c r="A67" t="s">
        <v>181</v>
      </c>
      <c r="B67" s="1">
        <v>65</v>
      </c>
      <c r="C67" s="1" t="s">
        <v>149</v>
      </c>
      <c r="D67" s="1">
        <v>15134.500011199154</v>
      </c>
      <c r="E67" s="1">
        <v>0</v>
      </c>
      <c r="F67">
        <f t="shared" si="210"/>
        <v>49.088124261148074</v>
      </c>
      <c r="G67">
        <f t="shared" si="211"/>
        <v>0.28231170828648688</v>
      </c>
      <c r="H67">
        <f t="shared" si="212"/>
        <v>841.86567142757735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t="e">
        <f t="shared" si="213"/>
        <v>#DIV/0!</v>
      </c>
      <c r="Q67" t="e">
        <f t="shared" si="214"/>
        <v>#DIV/0!</v>
      </c>
      <c r="R67" t="e">
        <f t="shared" si="215"/>
        <v>#DIV/0!</v>
      </c>
      <c r="S67" s="1">
        <v>-1</v>
      </c>
      <c r="T67" s="1">
        <v>0.87</v>
      </c>
      <c r="U67" s="1">
        <v>0.92</v>
      </c>
      <c r="V67" s="1">
        <v>10.083696365356445</v>
      </c>
      <c r="W67">
        <f t="shared" si="216"/>
        <v>0.87504184818267816</v>
      </c>
      <c r="X67">
        <f t="shared" si="217"/>
        <v>3.3655787813384241E-2</v>
      </c>
      <c r="Y67" t="e">
        <f t="shared" si="218"/>
        <v>#DIV/0!</v>
      </c>
      <c r="Z67" t="e">
        <f t="shared" si="219"/>
        <v>#DIV/0!</v>
      </c>
      <c r="AA67" t="e">
        <f t="shared" si="220"/>
        <v>#DIV/0!</v>
      </c>
      <c r="AB67" s="1">
        <v>0</v>
      </c>
      <c r="AC67" s="1">
        <v>0.5</v>
      </c>
      <c r="AD67" t="e">
        <f t="shared" si="221"/>
        <v>#DIV/0!</v>
      </c>
      <c r="AE67">
        <f t="shared" si="222"/>
        <v>6.0878170686256849</v>
      </c>
      <c r="AF67">
        <f t="shared" si="223"/>
        <v>2.1142505725165348</v>
      </c>
      <c r="AG67">
        <f t="shared" si="224"/>
        <v>32.201805114746094</v>
      </c>
      <c r="AH67" s="1">
        <v>2</v>
      </c>
      <c r="AI67">
        <f t="shared" si="225"/>
        <v>4.644859790802002</v>
      </c>
      <c r="AJ67" s="1">
        <v>1</v>
      </c>
      <c r="AK67">
        <f t="shared" si="226"/>
        <v>9.2897195816040039</v>
      </c>
      <c r="AL67" s="1">
        <v>31.310298919677734</v>
      </c>
      <c r="AM67" s="1">
        <v>32.201805114746094</v>
      </c>
      <c r="AN67" s="1">
        <v>30.018978118896484</v>
      </c>
      <c r="AO67" s="1">
        <v>1200.1722412109375</v>
      </c>
      <c r="AP67" s="1">
        <v>1162.7945556640625</v>
      </c>
      <c r="AQ67" s="1">
        <v>23.511302947998047</v>
      </c>
      <c r="AR67" s="1">
        <v>27.451374053955078</v>
      </c>
      <c r="AS67" s="1">
        <v>50.654083251953125</v>
      </c>
      <c r="AT67" s="1">
        <v>59.147602081298828</v>
      </c>
      <c r="AU67" s="1">
        <v>300.53762817382813</v>
      </c>
      <c r="AV67" s="1">
        <v>1700.7723388671875</v>
      </c>
      <c r="AW67" s="1">
        <v>0.13873128592967987</v>
      </c>
      <c r="AX67" s="1">
        <v>98.92572021484375</v>
      </c>
      <c r="AY67" s="1">
        <v>7.2899107933044434</v>
      </c>
      <c r="AZ67" s="1">
        <v>-0.14006268978118896</v>
      </c>
      <c r="BA67" s="1">
        <v>0.5</v>
      </c>
      <c r="BB67" s="1">
        <v>-1.355140209197998</v>
      </c>
      <c r="BC67" s="1">
        <v>7.355140209197998</v>
      </c>
      <c r="BD67" s="1">
        <v>1</v>
      </c>
      <c r="BE67" s="1">
        <v>0</v>
      </c>
      <c r="BF67" s="1">
        <v>0.15999999642372131</v>
      </c>
      <c r="BG67" s="1">
        <v>111115</v>
      </c>
      <c r="BH67">
        <f t="shared" si="227"/>
        <v>1.5026881408691404</v>
      </c>
      <c r="BI67">
        <f t="shared" si="228"/>
        <v>6.0878170686256847E-3</v>
      </c>
      <c r="BJ67">
        <f t="shared" si="229"/>
        <v>305.35180511474607</v>
      </c>
      <c r="BK67">
        <f t="shared" si="230"/>
        <v>304.46029891967771</v>
      </c>
      <c r="BL67">
        <f t="shared" si="231"/>
        <v>272.12356813631413</v>
      </c>
      <c r="BM67">
        <f t="shared" si="232"/>
        <v>-2.8838850025190169E-2</v>
      </c>
      <c r="BN67">
        <f t="shared" si="233"/>
        <v>4.829897521691116</v>
      </c>
      <c r="BO67">
        <f t="shared" si="234"/>
        <v>48.823475949446689</v>
      </c>
      <c r="BP67">
        <f t="shared" si="235"/>
        <v>21.37210189549161</v>
      </c>
      <c r="BQ67">
        <f t="shared" si="236"/>
        <v>31.756052017211914</v>
      </c>
      <c r="BR67">
        <f t="shared" si="237"/>
        <v>4.7095457414456412</v>
      </c>
      <c r="BS67">
        <f t="shared" si="238"/>
        <v>0.27398537731013395</v>
      </c>
      <c r="BT67">
        <f t="shared" si="239"/>
        <v>2.7156469491745812</v>
      </c>
      <c r="BU67">
        <f t="shared" si="240"/>
        <v>1.99389879227106</v>
      </c>
      <c r="BV67">
        <f t="shared" si="241"/>
        <v>0.17196995766240075</v>
      </c>
      <c r="BW67">
        <f t="shared" si="242"/>
        <v>83.282167870126102</v>
      </c>
      <c r="BX67">
        <f t="shared" si="243"/>
        <v>0.7240020752821591</v>
      </c>
      <c r="BY67">
        <f t="shared" si="244"/>
        <v>55.832378894020664</v>
      </c>
      <c r="BZ67">
        <f t="shared" si="245"/>
        <v>1155.6609745941043</v>
      </c>
      <c r="CA67">
        <f t="shared" si="246"/>
        <v>2.3715491075639975E-2</v>
      </c>
      <c r="CB67">
        <f t="shared" si="247"/>
        <v>0</v>
      </c>
      <c r="CC67">
        <f t="shared" si="248"/>
        <v>1488.24697074032</v>
      </c>
      <c r="CD67">
        <f t="shared" si="249"/>
        <v>0</v>
      </c>
      <c r="CE67" t="e">
        <f t="shared" si="250"/>
        <v>#DIV/0!</v>
      </c>
      <c r="CF67" t="e">
        <f t="shared" si="251"/>
        <v>#DIV/0!</v>
      </c>
    </row>
    <row r="68" spans="1:84" x14ac:dyDescent="0.35">
      <c r="A68" t="s">
        <v>181</v>
      </c>
      <c r="B68" s="1">
        <v>66</v>
      </c>
      <c r="C68" s="1" t="s">
        <v>150</v>
      </c>
      <c r="D68" s="1">
        <v>15336.500011199154</v>
      </c>
      <c r="E68" s="1">
        <v>0</v>
      </c>
      <c r="F68">
        <f t="shared" si="210"/>
        <v>49.438909974654031</v>
      </c>
      <c r="G68">
        <f t="shared" si="211"/>
        <v>0.1783248127332713</v>
      </c>
      <c r="H68">
        <f t="shared" si="212"/>
        <v>965.65700922373526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t="e">
        <f t="shared" si="213"/>
        <v>#DIV/0!</v>
      </c>
      <c r="Q68" t="e">
        <f t="shared" si="214"/>
        <v>#DIV/0!</v>
      </c>
      <c r="R68" t="e">
        <f t="shared" si="215"/>
        <v>#DIV/0!</v>
      </c>
      <c r="S68" s="1">
        <v>-1</v>
      </c>
      <c r="T68" s="1">
        <v>0.87</v>
      </c>
      <c r="U68" s="1">
        <v>0.92</v>
      </c>
      <c r="V68" s="1">
        <v>10.083696365356445</v>
      </c>
      <c r="W68">
        <f t="shared" si="216"/>
        <v>0.87504184818267816</v>
      </c>
      <c r="X68">
        <f t="shared" si="217"/>
        <v>3.3907045082495584E-2</v>
      </c>
      <c r="Y68" t="e">
        <f t="shared" si="218"/>
        <v>#DIV/0!</v>
      </c>
      <c r="Z68" t="e">
        <f t="shared" si="219"/>
        <v>#DIV/0!</v>
      </c>
      <c r="AA68" t="e">
        <f t="shared" si="220"/>
        <v>#DIV/0!</v>
      </c>
      <c r="AB68" s="1">
        <v>0</v>
      </c>
      <c r="AC68" s="1">
        <v>0.5</v>
      </c>
      <c r="AD68" t="e">
        <f t="shared" si="221"/>
        <v>#DIV/0!</v>
      </c>
      <c r="AE68">
        <f t="shared" si="222"/>
        <v>4.1862263112054769</v>
      </c>
      <c r="AF68">
        <f t="shared" si="223"/>
        <v>2.2784462286294107</v>
      </c>
      <c r="AG68">
        <f t="shared" si="224"/>
        <v>32.197502136230469</v>
      </c>
      <c r="AH68" s="1">
        <v>2</v>
      </c>
      <c r="AI68">
        <f t="shared" si="225"/>
        <v>4.644859790802002</v>
      </c>
      <c r="AJ68" s="1">
        <v>1</v>
      </c>
      <c r="AK68">
        <f t="shared" si="226"/>
        <v>9.2897195816040039</v>
      </c>
      <c r="AL68" s="1">
        <v>31.113798141479492</v>
      </c>
      <c r="AM68" s="1">
        <v>32.197502136230469</v>
      </c>
      <c r="AN68" s="1">
        <v>30.02305793762207</v>
      </c>
      <c r="AO68" s="1">
        <v>1499.869384765625</v>
      </c>
      <c r="AP68" s="1">
        <v>1462.8916015625</v>
      </c>
      <c r="AQ68" s="1">
        <v>23.067384719848633</v>
      </c>
      <c r="AR68" s="1">
        <v>25.78154182434082</v>
      </c>
      <c r="AS68" s="1">
        <v>50.253387451171875</v>
      </c>
      <c r="AT68" s="1">
        <v>56.170253753662109</v>
      </c>
      <c r="AU68" s="1">
        <v>300.52047729492188</v>
      </c>
      <c r="AV68" s="1">
        <v>1699.9921875</v>
      </c>
      <c r="AW68" s="1">
        <v>0.20055882632732391</v>
      </c>
      <c r="AX68" s="1">
        <v>98.918708801269531</v>
      </c>
      <c r="AY68" s="1">
        <v>7.3349061012268066</v>
      </c>
      <c r="AZ68" s="1">
        <v>-0.12342212349176407</v>
      </c>
      <c r="BA68" s="1">
        <v>0.5</v>
      </c>
      <c r="BB68" s="1">
        <v>-1.355140209197998</v>
      </c>
      <c r="BC68" s="1">
        <v>7.355140209197998</v>
      </c>
      <c r="BD68" s="1">
        <v>1</v>
      </c>
      <c r="BE68" s="1">
        <v>0</v>
      </c>
      <c r="BF68" s="1">
        <v>0.15999999642372131</v>
      </c>
      <c r="BG68" s="1">
        <v>111115</v>
      </c>
      <c r="BH68">
        <f t="shared" si="227"/>
        <v>1.5026023864746094</v>
      </c>
      <c r="BI68">
        <f t="shared" si="228"/>
        <v>4.1862263112054767E-3</v>
      </c>
      <c r="BJ68">
        <f t="shared" si="229"/>
        <v>305.34750213623045</v>
      </c>
      <c r="BK68">
        <f t="shared" si="230"/>
        <v>304.26379814147947</v>
      </c>
      <c r="BL68">
        <f t="shared" si="231"/>
        <v>271.99874392035417</v>
      </c>
      <c r="BM68">
        <f t="shared" si="232"/>
        <v>0.29544854472442572</v>
      </c>
      <c r="BN68">
        <f t="shared" si="233"/>
        <v>4.8287230567991317</v>
      </c>
      <c r="BO68">
        <f t="shared" si="234"/>
        <v>48.815063553853825</v>
      </c>
      <c r="BP68">
        <f t="shared" si="235"/>
        <v>23.033521729513005</v>
      </c>
      <c r="BQ68">
        <f t="shared" si="236"/>
        <v>31.65565013885498</v>
      </c>
      <c r="BR68">
        <f t="shared" si="237"/>
        <v>4.6828007728481476</v>
      </c>
      <c r="BS68">
        <f t="shared" si="238"/>
        <v>0.17496617418956364</v>
      </c>
      <c r="BT68">
        <f t="shared" si="239"/>
        <v>2.550276828169721</v>
      </c>
      <c r="BU68">
        <f t="shared" si="240"/>
        <v>2.1325239446784265</v>
      </c>
      <c r="BV68">
        <f t="shared" si="241"/>
        <v>0.10965073199043567</v>
      </c>
      <c r="BW68">
        <f t="shared" si="242"/>
        <v>95.521544497307517</v>
      </c>
      <c r="BX68">
        <f t="shared" si="243"/>
        <v>0.66010154695831635</v>
      </c>
      <c r="BY68">
        <f t="shared" si="244"/>
        <v>51.909746399320312</v>
      </c>
      <c r="BZ68">
        <f t="shared" si="245"/>
        <v>1455.7070436348365</v>
      </c>
      <c r="CA68">
        <f t="shared" si="246"/>
        <v>1.7629654883272575E-2</v>
      </c>
      <c r="CB68">
        <f t="shared" si="247"/>
        <v>0</v>
      </c>
      <c r="CC68">
        <f t="shared" si="248"/>
        <v>1487.564305646114</v>
      </c>
      <c r="CD68">
        <f t="shared" si="249"/>
        <v>0</v>
      </c>
      <c r="CE68" t="e">
        <f t="shared" si="250"/>
        <v>#DIV/0!</v>
      </c>
      <c r="CF68" t="e">
        <f t="shared" si="251"/>
        <v>#DIV/0!</v>
      </c>
    </row>
    <row r="69" spans="1:84" x14ac:dyDescent="0.35">
      <c r="A69" t="s">
        <v>181</v>
      </c>
      <c r="B69" s="1">
        <v>67</v>
      </c>
      <c r="C69" s="1" t="s">
        <v>151</v>
      </c>
      <c r="D69" s="1">
        <v>15469.500011199154</v>
      </c>
      <c r="E69" s="1">
        <v>0</v>
      </c>
      <c r="F69">
        <f t="shared" si="210"/>
        <v>50.382691794446167</v>
      </c>
      <c r="G69">
        <f t="shared" si="211"/>
        <v>0.1440950249178756</v>
      </c>
      <c r="H69">
        <f t="shared" si="212"/>
        <v>1041.1217468141854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t="e">
        <f t="shared" si="213"/>
        <v>#DIV/0!</v>
      </c>
      <c r="Q69" t="e">
        <f t="shared" si="214"/>
        <v>#DIV/0!</v>
      </c>
      <c r="R69" t="e">
        <f t="shared" si="215"/>
        <v>#DIV/0!</v>
      </c>
      <c r="S69" s="1">
        <v>-1</v>
      </c>
      <c r="T69" s="1">
        <v>0.87</v>
      </c>
      <c r="U69" s="1">
        <v>0.92</v>
      </c>
      <c r="V69" s="1">
        <v>10.083696365356445</v>
      </c>
      <c r="W69">
        <f t="shared" si="216"/>
        <v>0.87504184818267816</v>
      </c>
      <c r="X69">
        <f t="shared" si="217"/>
        <v>3.4562618054537725E-2</v>
      </c>
      <c r="Y69" t="e">
        <f t="shared" si="218"/>
        <v>#DIV/0!</v>
      </c>
      <c r="Z69" t="e">
        <f t="shared" si="219"/>
        <v>#DIV/0!</v>
      </c>
      <c r="AA69" t="e">
        <f t="shared" si="220"/>
        <v>#DIV/0!</v>
      </c>
      <c r="AB69" s="1">
        <v>0</v>
      </c>
      <c r="AC69" s="1">
        <v>0.5</v>
      </c>
      <c r="AD69" t="e">
        <f t="shared" si="221"/>
        <v>#DIV/0!</v>
      </c>
      <c r="AE69">
        <f t="shared" si="222"/>
        <v>3.5835832101163891</v>
      </c>
      <c r="AF69">
        <f t="shared" si="223"/>
        <v>2.404613734843263</v>
      </c>
      <c r="AG69">
        <f t="shared" si="224"/>
        <v>32.480907440185547</v>
      </c>
      <c r="AH69" s="1">
        <v>2</v>
      </c>
      <c r="AI69">
        <f t="shared" si="225"/>
        <v>4.644859790802002</v>
      </c>
      <c r="AJ69" s="1">
        <v>1</v>
      </c>
      <c r="AK69">
        <f t="shared" si="226"/>
        <v>9.2897195816040039</v>
      </c>
      <c r="AL69" s="1">
        <v>31.188705444335938</v>
      </c>
      <c r="AM69" s="1">
        <v>32.480907440185547</v>
      </c>
      <c r="AN69" s="1">
        <v>30.023826599121094</v>
      </c>
      <c r="AO69" s="1">
        <v>1699.9892578125</v>
      </c>
      <c r="AP69" s="1">
        <v>1662.4951171875</v>
      </c>
      <c r="AQ69" s="1">
        <v>22.969518661499023</v>
      </c>
      <c r="AR69" s="1">
        <v>25.294046401977539</v>
      </c>
      <c r="AS69" s="1">
        <v>49.825885772705078</v>
      </c>
      <c r="AT69" s="1">
        <v>54.870456695556641</v>
      </c>
      <c r="AU69" s="1">
        <v>300.52899169921875</v>
      </c>
      <c r="AV69" s="1">
        <v>1698.953125</v>
      </c>
      <c r="AW69" s="1">
        <v>0.15913096070289612</v>
      </c>
      <c r="AX69" s="1">
        <v>98.916389465332031</v>
      </c>
      <c r="AY69" s="1">
        <v>6.8359560966491699</v>
      </c>
      <c r="AZ69" s="1">
        <v>-0.11625459045171738</v>
      </c>
      <c r="BA69" s="1">
        <v>1</v>
      </c>
      <c r="BB69" s="1">
        <v>-1.355140209197998</v>
      </c>
      <c r="BC69" s="1">
        <v>7.355140209197998</v>
      </c>
      <c r="BD69" s="1">
        <v>1</v>
      </c>
      <c r="BE69" s="1">
        <v>0</v>
      </c>
      <c r="BF69" s="1">
        <v>0.15999999642372131</v>
      </c>
      <c r="BG69" s="1">
        <v>111115</v>
      </c>
      <c r="BH69">
        <f t="shared" si="227"/>
        <v>1.5026449584960935</v>
      </c>
      <c r="BI69">
        <f t="shared" si="228"/>
        <v>3.5835832101163891E-3</v>
      </c>
      <c r="BJ69">
        <f t="shared" si="229"/>
        <v>305.63090744018552</v>
      </c>
      <c r="BK69">
        <f t="shared" si="230"/>
        <v>304.33870544433591</v>
      </c>
      <c r="BL69">
        <f t="shared" si="231"/>
        <v>271.83249392407015</v>
      </c>
      <c r="BM69">
        <f t="shared" si="232"/>
        <v>0.39036285562725487</v>
      </c>
      <c r="BN69">
        <f t="shared" si="233"/>
        <v>4.9066094798954536</v>
      </c>
      <c r="BO69">
        <f t="shared" si="234"/>
        <v>49.603604684895117</v>
      </c>
      <c r="BP69">
        <f t="shared" si="235"/>
        <v>24.309558282917578</v>
      </c>
      <c r="BQ69">
        <f t="shared" si="236"/>
        <v>31.834806442260742</v>
      </c>
      <c r="BR69">
        <f t="shared" si="237"/>
        <v>4.7306172561307971</v>
      </c>
      <c r="BS69">
        <f t="shared" si="238"/>
        <v>0.14189407259136613</v>
      </c>
      <c r="BT69">
        <f t="shared" si="239"/>
        <v>2.5019957450521906</v>
      </c>
      <c r="BU69">
        <f t="shared" si="240"/>
        <v>2.2286215110786065</v>
      </c>
      <c r="BV69">
        <f t="shared" si="241"/>
        <v>8.8878945297379525E-2</v>
      </c>
      <c r="BW69">
        <f t="shared" si="242"/>
        <v>102.98400418869878</v>
      </c>
      <c r="BX69">
        <f t="shared" si="243"/>
        <v>0.62624048398739762</v>
      </c>
      <c r="BY69">
        <f t="shared" si="244"/>
        <v>49.863354986927511</v>
      </c>
      <c r="BZ69">
        <f t="shared" si="245"/>
        <v>1655.1734070621274</v>
      </c>
      <c r="CA69">
        <f t="shared" si="246"/>
        <v>1.5178168253697248E-2</v>
      </c>
      <c r="CB69">
        <f t="shared" si="247"/>
        <v>0</v>
      </c>
      <c r="CC69">
        <f t="shared" si="248"/>
        <v>1486.6550824757367</v>
      </c>
      <c r="CD69">
        <f t="shared" si="249"/>
        <v>0</v>
      </c>
      <c r="CE69" t="e">
        <f t="shared" si="250"/>
        <v>#DIV/0!</v>
      </c>
      <c r="CF69" t="e">
        <f t="shared" si="251"/>
        <v>#DIV/0!</v>
      </c>
    </row>
    <row r="70" spans="1:84" x14ac:dyDescent="0.35">
      <c r="A70" t="s">
        <v>181</v>
      </c>
      <c r="B70" s="1">
        <v>68</v>
      </c>
      <c r="C70" s="1" t="s">
        <v>152</v>
      </c>
      <c r="D70" s="1">
        <v>15605.500011199154</v>
      </c>
      <c r="E70" s="1">
        <v>0</v>
      </c>
      <c r="F70">
        <f t="shared" si="210"/>
        <v>51.537867518592591</v>
      </c>
      <c r="G70">
        <f t="shared" si="211"/>
        <v>0.12352183351420848</v>
      </c>
      <c r="H70">
        <f t="shared" si="212"/>
        <v>1220.0997093952858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t="e">
        <f t="shared" si="213"/>
        <v>#DIV/0!</v>
      </c>
      <c r="Q70" t="e">
        <f t="shared" si="214"/>
        <v>#DIV/0!</v>
      </c>
      <c r="R70" t="e">
        <f t="shared" si="215"/>
        <v>#DIV/0!</v>
      </c>
      <c r="S70" s="1">
        <v>-1</v>
      </c>
      <c r="T70" s="1">
        <v>0.87</v>
      </c>
      <c r="U70" s="1">
        <v>0.92</v>
      </c>
      <c r="V70" s="1">
        <v>10.083696365356445</v>
      </c>
      <c r="W70">
        <f t="shared" si="216"/>
        <v>0.87504184818267816</v>
      </c>
      <c r="X70">
        <f t="shared" si="217"/>
        <v>3.5352221476243471E-2</v>
      </c>
      <c r="Y70" t="e">
        <f t="shared" si="218"/>
        <v>#DIV/0!</v>
      </c>
      <c r="Z70" t="e">
        <f t="shared" si="219"/>
        <v>#DIV/0!</v>
      </c>
      <c r="AA70" t="e">
        <f t="shared" si="220"/>
        <v>#DIV/0!</v>
      </c>
      <c r="AB70" s="1">
        <v>0</v>
      </c>
      <c r="AC70" s="1">
        <v>0.5</v>
      </c>
      <c r="AD70" t="e">
        <f t="shared" si="221"/>
        <v>#DIV/0!</v>
      </c>
      <c r="AE70">
        <f t="shared" si="222"/>
        <v>3.2082057320923116</v>
      </c>
      <c r="AF70">
        <f t="shared" si="223"/>
        <v>2.5053239612521288</v>
      </c>
      <c r="AG70">
        <f t="shared" si="224"/>
        <v>32.734161376953125</v>
      </c>
      <c r="AH70" s="1">
        <v>2</v>
      </c>
      <c r="AI70">
        <f t="shared" si="225"/>
        <v>4.644859790802002</v>
      </c>
      <c r="AJ70" s="1">
        <v>1</v>
      </c>
      <c r="AK70">
        <f t="shared" si="226"/>
        <v>9.2897195816040039</v>
      </c>
      <c r="AL70" s="1">
        <v>31.257171630859375</v>
      </c>
      <c r="AM70" s="1">
        <v>32.734161376953125</v>
      </c>
      <c r="AN70" s="1">
        <v>30.024984359741211</v>
      </c>
      <c r="AO70" s="1">
        <v>2000.642578125</v>
      </c>
      <c r="AP70" s="1">
        <v>1962.1536865234375</v>
      </c>
      <c r="AQ70" s="1">
        <v>22.906612396240234</v>
      </c>
      <c r="AR70" s="1">
        <v>24.988382339477539</v>
      </c>
      <c r="AS70" s="1">
        <v>49.495613098144531</v>
      </c>
      <c r="AT70" s="1">
        <v>53.996109008789063</v>
      </c>
      <c r="AU70" s="1">
        <v>300.51715087890625</v>
      </c>
      <c r="AV70" s="1">
        <v>1698.348876953125</v>
      </c>
      <c r="AW70" s="1">
        <v>0.25234055519104004</v>
      </c>
      <c r="AX70" s="1">
        <v>98.918304443359375</v>
      </c>
      <c r="AY70" s="1">
        <v>5.9287724494934082</v>
      </c>
      <c r="AZ70" s="1">
        <v>-0.11098277568817139</v>
      </c>
      <c r="BA70" s="1">
        <v>1</v>
      </c>
      <c r="BB70" s="1">
        <v>-1.355140209197998</v>
      </c>
      <c r="BC70" s="1">
        <v>7.355140209197998</v>
      </c>
      <c r="BD70" s="1">
        <v>1</v>
      </c>
      <c r="BE70" s="1">
        <v>0</v>
      </c>
      <c r="BF70" s="1">
        <v>0.15999999642372131</v>
      </c>
      <c r="BG70" s="1">
        <v>111115</v>
      </c>
      <c r="BH70">
        <f t="shared" si="227"/>
        <v>1.5025857543945311</v>
      </c>
      <c r="BI70">
        <f t="shared" si="228"/>
        <v>3.2082057320923117E-3</v>
      </c>
      <c r="BJ70">
        <f t="shared" si="229"/>
        <v>305.8841613769531</v>
      </c>
      <c r="BK70">
        <f t="shared" si="230"/>
        <v>304.40717163085935</v>
      </c>
      <c r="BL70">
        <f t="shared" si="231"/>
        <v>271.73581423873111</v>
      </c>
      <c r="BM70">
        <f t="shared" si="232"/>
        <v>0.44675138025872685</v>
      </c>
      <c r="BN70">
        <f t="shared" si="233"/>
        <v>4.9771323730556327</v>
      </c>
      <c r="BO70">
        <f t="shared" si="234"/>
        <v>50.315585179743337</v>
      </c>
      <c r="BP70">
        <f t="shared" si="235"/>
        <v>25.327202840265798</v>
      </c>
      <c r="BQ70">
        <f t="shared" si="236"/>
        <v>31.99566650390625</v>
      </c>
      <c r="BR70">
        <f t="shared" si="237"/>
        <v>4.7739121284609709</v>
      </c>
      <c r="BS70">
        <f t="shared" si="238"/>
        <v>0.12190096322289659</v>
      </c>
      <c r="BT70">
        <f t="shared" si="239"/>
        <v>2.471808411803504</v>
      </c>
      <c r="BU70">
        <f t="shared" si="240"/>
        <v>2.3021037166574669</v>
      </c>
      <c r="BV70">
        <f t="shared" si="241"/>
        <v>7.6332087768985646E-2</v>
      </c>
      <c r="BW70">
        <f t="shared" si="242"/>
        <v>120.69019450521718</v>
      </c>
      <c r="BX70">
        <f t="shared" si="243"/>
        <v>0.62181658744431478</v>
      </c>
      <c r="BY70">
        <f t="shared" si="244"/>
        <v>48.380243340939224</v>
      </c>
      <c r="BZ70">
        <f t="shared" si="245"/>
        <v>1954.6641040297013</v>
      </c>
      <c r="CA70">
        <f t="shared" si="246"/>
        <v>1.2756230426916919E-2</v>
      </c>
      <c r="CB70">
        <f t="shared" si="247"/>
        <v>0</v>
      </c>
      <c r="CC70">
        <f t="shared" si="248"/>
        <v>1486.1263401480383</v>
      </c>
      <c r="CD70">
        <f t="shared" si="249"/>
        <v>0</v>
      </c>
      <c r="CE70" t="e">
        <f t="shared" si="250"/>
        <v>#DIV/0!</v>
      </c>
      <c r="CF70" t="e">
        <f t="shared" si="251"/>
        <v>#DIV/0!</v>
      </c>
    </row>
    <row r="71" spans="1:84" x14ac:dyDescent="0.35">
      <c r="A71" t="s">
        <v>182</v>
      </c>
      <c r="B71" s="1">
        <v>69</v>
      </c>
      <c r="C71" s="1" t="s">
        <v>153</v>
      </c>
      <c r="D71" s="1">
        <v>16187.500011199154</v>
      </c>
      <c r="E71" s="1">
        <v>0</v>
      </c>
      <c r="F71">
        <f t="shared" ref="F71:F81" si="252">(AO71-AP71*(1000-AQ71)/(1000-AR71))*BH71</f>
        <v>13.182273547950349</v>
      </c>
      <c r="G71">
        <f t="shared" ref="G71:G81" si="253">IF(BS71&lt;&gt;0,1/(1/BS71-1/AK71),0)</f>
        <v>0.12318546282829367</v>
      </c>
      <c r="H71">
        <f t="shared" ref="H71:H81" si="254">((BV71-BI71/2)*AP71-F71)/(BV71+BI71/2)</f>
        <v>203.06312999588633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t="e">
        <f t="shared" ref="P71:P81" si="255">CB71/L71</f>
        <v>#DIV/0!</v>
      </c>
      <c r="Q71" t="e">
        <f t="shared" ref="Q71:Q81" si="256">CD71/N71</f>
        <v>#DIV/0!</v>
      </c>
      <c r="R71" t="e">
        <f t="shared" ref="R71:R81" si="257">(N71-O71)/N71</f>
        <v>#DIV/0!</v>
      </c>
      <c r="S71" s="1">
        <v>-1</v>
      </c>
      <c r="T71" s="1">
        <v>0.87</v>
      </c>
      <c r="U71" s="1">
        <v>0.92</v>
      </c>
      <c r="V71" s="1">
        <v>10.083696365356445</v>
      </c>
      <c r="W71">
        <f t="shared" ref="W71:W81" si="258">(V71*U71+(100-V71)*T71)/100</f>
        <v>0.87504184818267816</v>
      </c>
      <c r="X71">
        <f t="shared" ref="X71:X81" si="259">(F71-S71)/CC71</f>
        <v>9.5385297717155391E-3</v>
      </c>
      <c r="Y71" t="e">
        <f t="shared" ref="Y71:Y81" si="260">(N71-O71)/(N71-M71)</f>
        <v>#DIV/0!</v>
      </c>
      <c r="Z71" t="e">
        <f t="shared" ref="Z71:Z81" si="261">(L71-N71)/(L71-M71)</f>
        <v>#DIV/0!</v>
      </c>
      <c r="AA71" t="e">
        <f t="shared" ref="AA71:AA81" si="262">(L71-N71)/N71</f>
        <v>#DIV/0!</v>
      </c>
      <c r="AB71" s="1">
        <v>0</v>
      </c>
      <c r="AC71" s="1">
        <v>0.5</v>
      </c>
      <c r="AD71" t="e">
        <f t="shared" ref="AD71:AD81" si="263">R71*AC71*W71*AB71</f>
        <v>#DIV/0!</v>
      </c>
      <c r="AE71">
        <f t="shared" ref="AE71:AE81" si="264">BI71*1000</f>
        <v>3.616381635988124</v>
      </c>
      <c r="AF71">
        <f t="shared" ref="AF71:AF81" si="265">(BN71-BT71)</f>
        <v>2.8239151969112011</v>
      </c>
      <c r="AG71">
        <f t="shared" ref="AG71:AG81" si="266">(AM71+BM71*E71)</f>
        <v>34.161426544189453</v>
      </c>
      <c r="AH71" s="1">
        <v>2</v>
      </c>
      <c r="AI71">
        <f t="shared" ref="AI71:AI81" si="267">(AH71*BB71+BC71)</f>
        <v>4.644859790802002</v>
      </c>
      <c r="AJ71" s="1">
        <v>1</v>
      </c>
      <c r="AK71">
        <f t="shared" ref="AK71:AK81" si="268">AI71*(AJ71+1)*(AJ71+1)/(AJ71*AJ71+1)</f>
        <v>9.2897195816040039</v>
      </c>
      <c r="AL71" s="1">
        <v>31.435659408569336</v>
      </c>
      <c r="AM71" s="1">
        <v>34.161426544189453</v>
      </c>
      <c r="AN71" s="1">
        <v>30.024620056152344</v>
      </c>
      <c r="AO71" s="1">
        <v>400.0318603515625</v>
      </c>
      <c r="AP71" s="1">
        <v>390.32003784179688</v>
      </c>
      <c r="AQ71" s="1">
        <v>23.612192153930664</v>
      </c>
      <c r="AR71" s="1">
        <v>25.956336975097656</v>
      </c>
      <c r="AS71" s="1">
        <v>50.499542236328125</v>
      </c>
      <c r="AT71" s="1">
        <v>55.513702392578125</v>
      </c>
      <c r="AU71" s="1">
        <v>300.53720092773438</v>
      </c>
      <c r="AV71" s="1">
        <v>1699.1651611328125</v>
      </c>
      <c r="AW71" s="1">
        <v>0.20078302919864655</v>
      </c>
      <c r="AX71" s="1">
        <v>98.912040710449219</v>
      </c>
      <c r="AY71" s="1">
        <v>6.2765903472900391</v>
      </c>
      <c r="AZ71" s="1">
        <v>-0.11863677203655243</v>
      </c>
      <c r="BA71" s="1">
        <v>1</v>
      </c>
      <c r="BB71" s="1">
        <v>-1.355140209197998</v>
      </c>
      <c r="BC71" s="1">
        <v>7.355140209197998</v>
      </c>
      <c r="BD71" s="1">
        <v>1</v>
      </c>
      <c r="BE71" s="1">
        <v>0</v>
      </c>
      <c r="BF71" s="1">
        <v>0.15999999642372131</v>
      </c>
      <c r="BG71" s="1">
        <v>111115</v>
      </c>
      <c r="BH71">
        <f t="shared" ref="BH71:BH81" si="269">AU71*0.000001/(AH71*0.0001)</f>
        <v>1.5026860046386719</v>
      </c>
      <c r="BI71">
        <f t="shared" ref="BI71:BI81" si="270">(AR71-AQ71)/(1000-AR71)*BH71</f>
        <v>3.6163816359881238E-3</v>
      </c>
      <c r="BJ71">
        <f t="shared" ref="BJ71:BJ81" si="271">(AM71+273.15)</f>
        <v>307.31142654418943</v>
      </c>
      <c r="BK71">
        <f t="shared" ref="BK71:BK81" si="272">(AL71+273.15)</f>
        <v>304.58565940856931</v>
      </c>
      <c r="BL71">
        <f t="shared" ref="BL71:BL81" si="273">(AV71*BD71+AW71*BE71)*BF71</f>
        <v>271.86641970456185</v>
      </c>
      <c r="BM71">
        <f t="shared" ref="BM71:BM81" si="274">((BL71+0.00000010773*(BK71^4-BJ71^4))-BI71*44100)/(AI71*51.4+0.00000043092*BJ71^3)</f>
        <v>0.31341134019129008</v>
      </c>
      <c r="BN71">
        <f t="shared" ref="BN71:BN81" si="275">0.61365*EXP(17.502*AG71/(240.97+AG71))</f>
        <v>5.3913094564861987</v>
      </c>
      <c r="BO71">
        <f t="shared" ref="BO71:BO81" si="276">BN71*1000/AX71</f>
        <v>54.506098729359778</v>
      </c>
      <c r="BP71">
        <f t="shared" ref="BP71:BP81" si="277">(BO71-AR71)</f>
        <v>28.549761754262121</v>
      </c>
      <c r="BQ71">
        <f t="shared" ref="BQ71:BQ81" si="278">IF(E71,AM71,(AL71+AM71)/2)</f>
        <v>32.798542976379395</v>
      </c>
      <c r="BR71">
        <f t="shared" ref="BR71:BR81" si="279">0.61365*EXP(17.502*BQ71/(240.97+BQ71))</f>
        <v>4.9952005265211152</v>
      </c>
      <c r="BS71">
        <f t="shared" ref="BS71:BS81" si="280">IF(BP71&lt;&gt;0,(1000-(BO71+AR71)/2)/BP71*BI71,0)</f>
        <v>0.12157335071406422</v>
      </c>
      <c r="BT71">
        <f t="shared" ref="BT71:BT81" si="281">AR71*AX71/1000</f>
        <v>2.5673942595749977</v>
      </c>
      <c r="BU71">
        <f t="shared" ref="BU71:BU81" si="282">(BR71-BT71)</f>
        <v>2.4278062669461176</v>
      </c>
      <c r="BV71">
        <f t="shared" ref="BV71:BV81" si="283">1/(1.6/G71+1.37/AK71)</f>
        <v>7.612655633145976E-2</v>
      </c>
      <c r="BW71">
        <f t="shared" ref="BW71:BW81" si="284">H71*AX71*0.001</f>
        <v>20.08538858094435</v>
      </c>
      <c r="BX71">
        <f t="shared" ref="BX71:BX81" si="285">H71/AP71</f>
        <v>0.52024777185072713</v>
      </c>
      <c r="BY71">
        <f t="shared" ref="BY71:BY81" si="286">(1-BI71*AX71/BN71/G71)*100</f>
        <v>46.139584783021213</v>
      </c>
      <c r="BZ71">
        <f t="shared" ref="BZ71:BZ81" si="287">(AP71-F71/(AK71/1.35))</f>
        <v>388.4043643778773</v>
      </c>
      <c r="CA71">
        <f t="shared" ref="CA71:CA81" si="288">F71*BY71/100/BZ71</f>
        <v>1.5659572439996921E-2</v>
      </c>
      <c r="CB71">
        <f t="shared" ref="CB71:CB81" si="289">(L71-K71)</f>
        <v>0</v>
      </c>
      <c r="CC71">
        <f t="shared" ref="CC71:CC81" si="290">AV71*W71</f>
        <v>1486.8406229652744</v>
      </c>
      <c r="CD71">
        <f t="shared" ref="CD71:CD81" si="291">(N71-M71)</f>
        <v>0</v>
      </c>
      <c r="CE71" t="e">
        <f t="shared" ref="CE71:CE81" si="292">(N71-O71)/(N71-K71)</f>
        <v>#DIV/0!</v>
      </c>
      <c r="CF71" t="e">
        <f t="shared" ref="CF71:CF81" si="293">(L71-N71)/(L71-K71)</f>
        <v>#DIV/0!</v>
      </c>
    </row>
    <row r="72" spans="1:84" x14ac:dyDescent="0.35">
      <c r="A72" t="s">
        <v>182</v>
      </c>
      <c r="B72" s="1">
        <v>70</v>
      </c>
      <c r="C72" s="1" t="s">
        <v>154</v>
      </c>
      <c r="D72" s="1">
        <v>16316.500011199154</v>
      </c>
      <c r="E72" s="1">
        <v>0</v>
      </c>
      <c r="F72">
        <f t="shared" si="252"/>
        <v>1.662519667723978</v>
      </c>
      <c r="G72">
        <f t="shared" si="253"/>
        <v>0.12430018357544448</v>
      </c>
      <c r="H72">
        <f t="shared" si="254"/>
        <v>167.82380530126591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t="e">
        <f t="shared" si="255"/>
        <v>#DIV/0!</v>
      </c>
      <c r="Q72" t="e">
        <f t="shared" si="256"/>
        <v>#DIV/0!</v>
      </c>
      <c r="R72" t="e">
        <f t="shared" si="257"/>
        <v>#DIV/0!</v>
      </c>
      <c r="S72" s="1">
        <v>-1</v>
      </c>
      <c r="T72" s="1">
        <v>0.87</v>
      </c>
      <c r="U72" s="1">
        <v>0.92</v>
      </c>
      <c r="V72" s="1">
        <v>10.083696365356445</v>
      </c>
      <c r="W72">
        <f t="shared" si="258"/>
        <v>0.87504184818267816</v>
      </c>
      <c r="X72">
        <f t="shared" si="259"/>
        <v>1.7909747771396661E-3</v>
      </c>
      <c r="Y72" t="e">
        <f t="shared" si="260"/>
        <v>#DIV/0!</v>
      </c>
      <c r="Z72" t="e">
        <f t="shared" si="261"/>
        <v>#DIV/0!</v>
      </c>
      <c r="AA72" t="e">
        <f t="shared" si="262"/>
        <v>#DIV/0!</v>
      </c>
      <c r="AB72" s="1">
        <v>0</v>
      </c>
      <c r="AC72" s="1">
        <v>0.5</v>
      </c>
      <c r="AD72" t="e">
        <f t="shared" si="263"/>
        <v>#DIV/0!</v>
      </c>
      <c r="AE72">
        <f t="shared" si="264"/>
        <v>3.6422178975134174</v>
      </c>
      <c r="AF72">
        <f t="shared" si="265"/>
        <v>2.8181793696044539</v>
      </c>
      <c r="AG72">
        <f t="shared" si="266"/>
        <v>34.229267120361328</v>
      </c>
      <c r="AH72" s="1">
        <v>2</v>
      </c>
      <c r="AI72">
        <f t="shared" si="267"/>
        <v>4.644859790802002</v>
      </c>
      <c r="AJ72" s="1">
        <v>1</v>
      </c>
      <c r="AK72">
        <f t="shared" si="268"/>
        <v>9.2897195816040039</v>
      </c>
      <c r="AL72" s="1">
        <v>31.473014831542969</v>
      </c>
      <c r="AM72" s="1">
        <v>34.229267120361328</v>
      </c>
      <c r="AN72" s="1">
        <v>30.023542404174805</v>
      </c>
      <c r="AO72" s="1">
        <v>199.73280334472656</v>
      </c>
      <c r="AP72" s="1">
        <v>198.14619445800781</v>
      </c>
      <c r="AQ72" s="1">
        <v>23.860891342163086</v>
      </c>
      <c r="AR72" s="1">
        <v>26.221105575561523</v>
      </c>
      <c r="AS72" s="1">
        <v>50.922508239746094</v>
      </c>
      <c r="AT72" s="1">
        <v>55.959629058837891</v>
      </c>
      <c r="AU72" s="1">
        <v>300.54177856445313</v>
      </c>
      <c r="AV72" s="1">
        <v>1698.92626953125</v>
      </c>
      <c r="AW72" s="1">
        <v>0.1507561206817627</v>
      </c>
      <c r="AX72" s="1">
        <v>98.910446166992188</v>
      </c>
      <c r="AY72" s="1">
        <v>5.0494809150695801</v>
      </c>
      <c r="AZ72" s="1">
        <v>-0.12582994997501373</v>
      </c>
      <c r="BA72" s="1">
        <v>1</v>
      </c>
      <c r="BB72" s="1">
        <v>-1.355140209197998</v>
      </c>
      <c r="BC72" s="1">
        <v>7.355140209197998</v>
      </c>
      <c r="BD72" s="1">
        <v>1</v>
      </c>
      <c r="BE72" s="1">
        <v>0</v>
      </c>
      <c r="BF72" s="1">
        <v>0.15999999642372131</v>
      </c>
      <c r="BG72" s="1">
        <v>111115</v>
      </c>
      <c r="BH72">
        <f t="shared" si="269"/>
        <v>1.5027088928222656</v>
      </c>
      <c r="BI72">
        <f t="shared" si="270"/>
        <v>3.6422178975134174E-3</v>
      </c>
      <c r="BJ72">
        <f t="shared" si="271"/>
        <v>307.37926712036131</v>
      </c>
      <c r="BK72">
        <f t="shared" si="272"/>
        <v>304.62301483154295</v>
      </c>
      <c r="BL72">
        <f t="shared" si="273"/>
        <v>271.82819704916619</v>
      </c>
      <c r="BM72">
        <f t="shared" si="274"/>
        <v>0.30714701732995503</v>
      </c>
      <c r="BN72">
        <f t="shared" si="275"/>
        <v>5.4117206210750508</v>
      </c>
      <c r="BO72">
        <f t="shared" si="276"/>
        <v>54.713337476391025</v>
      </c>
      <c r="BP72">
        <f t="shared" si="277"/>
        <v>28.492231900829502</v>
      </c>
      <c r="BQ72">
        <f t="shared" si="278"/>
        <v>32.851140975952148</v>
      </c>
      <c r="BR72">
        <f t="shared" si="279"/>
        <v>5.0100040475306145</v>
      </c>
      <c r="BS72">
        <f t="shared" si="280"/>
        <v>0.12265895740189876</v>
      </c>
      <c r="BT72">
        <f t="shared" si="281"/>
        <v>2.5935412514705969</v>
      </c>
      <c r="BU72">
        <f t="shared" si="282"/>
        <v>2.4164627960600176</v>
      </c>
      <c r="BV72">
        <f t="shared" si="283"/>
        <v>7.6807632051125896E-2</v>
      </c>
      <c r="BW72">
        <f t="shared" si="284"/>
        <v>16.599527459790639</v>
      </c>
      <c r="BX72">
        <f t="shared" si="285"/>
        <v>0.84696961130299175</v>
      </c>
      <c r="BY72">
        <f t="shared" si="286"/>
        <v>46.444886157779855</v>
      </c>
      <c r="BZ72">
        <f t="shared" si="287"/>
        <v>197.90459388742957</v>
      </c>
      <c r="CA72">
        <f t="shared" si="288"/>
        <v>3.9016545895054484E-3</v>
      </c>
      <c r="CB72">
        <f t="shared" si="289"/>
        <v>0</v>
      </c>
      <c r="CC72">
        <f t="shared" si="290"/>
        <v>1486.6315828167278</v>
      </c>
      <c r="CD72">
        <f t="shared" si="291"/>
        <v>0</v>
      </c>
      <c r="CE72" t="e">
        <f t="shared" si="292"/>
        <v>#DIV/0!</v>
      </c>
      <c r="CF72" t="e">
        <f t="shared" si="293"/>
        <v>#DIV/0!</v>
      </c>
    </row>
    <row r="73" spans="1:84" x14ac:dyDescent="0.35">
      <c r="A73" t="s">
        <v>182</v>
      </c>
      <c r="B73" s="1">
        <v>71</v>
      </c>
      <c r="C73" s="1" t="s">
        <v>155</v>
      </c>
      <c r="D73" s="1">
        <v>16689.500011199154</v>
      </c>
      <c r="E73" s="1">
        <v>0</v>
      </c>
      <c r="F73">
        <f t="shared" si="252"/>
        <v>-4.9183060126005733</v>
      </c>
      <c r="G73">
        <f t="shared" si="253"/>
        <v>0.19708429101553934</v>
      </c>
      <c r="H73">
        <f t="shared" si="254"/>
        <v>90.854192497029175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t="e">
        <f t="shared" si="255"/>
        <v>#DIV/0!</v>
      </c>
      <c r="Q73" t="e">
        <f t="shared" si="256"/>
        <v>#DIV/0!</v>
      </c>
      <c r="R73" t="e">
        <f t="shared" si="257"/>
        <v>#DIV/0!</v>
      </c>
      <c r="S73" s="1">
        <v>-1</v>
      </c>
      <c r="T73" s="1">
        <v>0.87</v>
      </c>
      <c r="U73" s="1">
        <v>0.92</v>
      </c>
      <c r="V73" s="1">
        <v>10.083696365356445</v>
      </c>
      <c r="W73">
        <f t="shared" si="258"/>
        <v>0.87504184818267816</v>
      </c>
      <c r="X73">
        <f t="shared" si="259"/>
        <v>-2.6352564658897446E-3</v>
      </c>
      <c r="Y73" t="e">
        <f t="shared" si="260"/>
        <v>#DIV/0!</v>
      </c>
      <c r="Z73" t="e">
        <f t="shared" si="261"/>
        <v>#DIV/0!</v>
      </c>
      <c r="AA73" t="e">
        <f t="shared" si="262"/>
        <v>#DIV/0!</v>
      </c>
      <c r="AB73" s="1">
        <v>0</v>
      </c>
      <c r="AC73" s="1">
        <v>0.5</v>
      </c>
      <c r="AD73" t="e">
        <f t="shared" si="263"/>
        <v>#DIV/0!</v>
      </c>
      <c r="AE73">
        <f t="shared" si="264"/>
        <v>4.6453577755585558</v>
      </c>
      <c r="AF73">
        <f t="shared" si="265"/>
        <v>2.2819011428037332</v>
      </c>
      <c r="AG73">
        <f t="shared" si="266"/>
        <v>33.649326324462891</v>
      </c>
      <c r="AH73" s="1">
        <v>2</v>
      </c>
      <c r="AI73">
        <f t="shared" si="267"/>
        <v>4.644859790802002</v>
      </c>
      <c r="AJ73" s="1">
        <v>1</v>
      </c>
      <c r="AK73">
        <f t="shared" si="268"/>
        <v>9.2897195816040039</v>
      </c>
      <c r="AL73" s="1">
        <v>31.437492370605469</v>
      </c>
      <c r="AM73" s="1">
        <v>33.649326324462891</v>
      </c>
      <c r="AN73" s="1">
        <v>30.025711059570313</v>
      </c>
      <c r="AO73" s="1">
        <v>49.851913452148438</v>
      </c>
      <c r="AP73" s="1">
        <v>52.961414337158203</v>
      </c>
      <c r="AQ73" s="1">
        <v>26.904827117919922</v>
      </c>
      <c r="AR73" s="1">
        <v>29.903959274291992</v>
      </c>
      <c r="AS73" s="1">
        <v>57.529727935791016</v>
      </c>
      <c r="AT73" s="1">
        <v>63.938758850097656</v>
      </c>
      <c r="AU73" s="1">
        <v>300.5164794921875</v>
      </c>
      <c r="AV73" s="1">
        <v>1699.2083740234375</v>
      </c>
      <c r="AW73" s="1">
        <v>0.20902308821678162</v>
      </c>
      <c r="AX73" s="1">
        <v>98.899307250976563</v>
      </c>
      <c r="AY73" s="1">
        <v>3.5407495498657227</v>
      </c>
      <c r="AZ73" s="1">
        <v>-0.17043787240982056</v>
      </c>
      <c r="BA73" s="1">
        <v>0.75</v>
      </c>
      <c r="BB73" s="1">
        <v>-1.355140209197998</v>
      </c>
      <c r="BC73" s="1">
        <v>7.355140209197998</v>
      </c>
      <c r="BD73" s="1">
        <v>1</v>
      </c>
      <c r="BE73" s="1">
        <v>0</v>
      </c>
      <c r="BF73" s="1">
        <v>0.15999999642372131</v>
      </c>
      <c r="BG73" s="1">
        <v>111115</v>
      </c>
      <c r="BH73">
        <f t="shared" si="269"/>
        <v>1.5025823974609376</v>
      </c>
      <c r="BI73">
        <f t="shared" si="270"/>
        <v>4.6453577755585559E-3</v>
      </c>
      <c r="BJ73">
        <f t="shared" si="271"/>
        <v>306.79932632446287</v>
      </c>
      <c r="BK73">
        <f t="shared" si="272"/>
        <v>304.58749237060545</v>
      </c>
      <c r="BL73">
        <f t="shared" si="273"/>
        <v>271.87333376690731</v>
      </c>
      <c r="BM73">
        <f t="shared" si="274"/>
        <v>0.15838710141947859</v>
      </c>
      <c r="BN73">
        <f t="shared" si="275"/>
        <v>5.2393819990926271</v>
      </c>
      <c r="BO73">
        <f t="shared" si="276"/>
        <v>52.976933253907006</v>
      </c>
      <c r="BP73">
        <f t="shared" si="277"/>
        <v>23.072973979615014</v>
      </c>
      <c r="BQ73">
        <f t="shared" si="278"/>
        <v>32.54340934753418</v>
      </c>
      <c r="BR73">
        <f t="shared" si="279"/>
        <v>4.923932873351804</v>
      </c>
      <c r="BS73">
        <f t="shared" si="280"/>
        <v>0.19298994920278165</v>
      </c>
      <c r="BT73">
        <f t="shared" si="281"/>
        <v>2.9574808562888939</v>
      </c>
      <c r="BU73">
        <f t="shared" si="282"/>
        <v>1.9664520170629101</v>
      </c>
      <c r="BV73">
        <f t="shared" si="283"/>
        <v>0.12098000625692976</v>
      </c>
      <c r="BW73">
        <f t="shared" si="284"/>
        <v>8.985416698803057</v>
      </c>
      <c r="BX73">
        <f t="shared" si="285"/>
        <v>1.7154789696257235</v>
      </c>
      <c r="BY73">
        <f t="shared" si="286"/>
        <v>55.508162273209059</v>
      </c>
      <c r="BZ73">
        <f t="shared" si="287"/>
        <v>53.676152070486459</v>
      </c>
      <c r="CA73">
        <f t="shared" si="288"/>
        <v>-5.086171749014836E-2</v>
      </c>
      <c r="CB73">
        <f t="shared" si="289"/>
        <v>0</v>
      </c>
      <c r="CC73">
        <f t="shared" si="290"/>
        <v>1486.8784360529521</v>
      </c>
      <c r="CD73">
        <f t="shared" si="291"/>
        <v>0</v>
      </c>
      <c r="CE73" t="e">
        <f t="shared" si="292"/>
        <v>#DIV/0!</v>
      </c>
      <c r="CF73" t="e">
        <f t="shared" si="293"/>
        <v>#DIV/0!</v>
      </c>
    </row>
    <row r="74" spans="1:84" x14ac:dyDescent="0.35">
      <c r="A74" t="s">
        <v>182</v>
      </c>
      <c r="B74" s="1">
        <v>72</v>
      </c>
      <c r="C74" s="1" t="s">
        <v>156</v>
      </c>
      <c r="D74" s="1">
        <v>16891.500011199154</v>
      </c>
      <c r="E74" s="1">
        <v>0</v>
      </c>
      <c r="F74">
        <f t="shared" si="252"/>
        <v>1.7358572026195938</v>
      </c>
      <c r="G74">
        <f t="shared" si="253"/>
        <v>0.28273474571457885</v>
      </c>
      <c r="H74">
        <f t="shared" si="254"/>
        <v>85.189960626187286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t="e">
        <f t="shared" si="255"/>
        <v>#DIV/0!</v>
      </c>
      <c r="Q74" t="e">
        <f t="shared" si="256"/>
        <v>#DIV/0!</v>
      </c>
      <c r="R74" t="e">
        <f t="shared" si="257"/>
        <v>#DIV/0!</v>
      </c>
      <c r="S74" s="1">
        <v>-1</v>
      </c>
      <c r="T74" s="1">
        <v>0.87</v>
      </c>
      <c r="U74" s="1">
        <v>0.92</v>
      </c>
      <c r="V74" s="1">
        <v>10.083696365356445</v>
      </c>
      <c r="W74">
        <f t="shared" si="258"/>
        <v>0.87504184818267816</v>
      </c>
      <c r="X74">
        <f t="shared" si="259"/>
        <v>1.8382175629322631E-3</v>
      </c>
      <c r="Y74" t="e">
        <f t="shared" si="260"/>
        <v>#DIV/0!</v>
      </c>
      <c r="Z74" t="e">
        <f t="shared" si="261"/>
        <v>#DIV/0!</v>
      </c>
      <c r="AA74" t="e">
        <f t="shared" si="262"/>
        <v>#DIV/0!</v>
      </c>
      <c r="AB74" s="1">
        <v>0</v>
      </c>
      <c r="AC74" s="1">
        <v>0.5</v>
      </c>
      <c r="AD74" t="e">
        <f t="shared" si="263"/>
        <v>#DIV/0!</v>
      </c>
      <c r="AE74">
        <f t="shared" si="264"/>
        <v>5.7455628924402884</v>
      </c>
      <c r="AF74">
        <f t="shared" si="265"/>
        <v>1.9866918161741669</v>
      </c>
      <c r="AG74">
        <f t="shared" si="266"/>
        <v>32.872772216796875</v>
      </c>
      <c r="AH74" s="1">
        <v>2</v>
      </c>
      <c r="AI74">
        <f t="shared" si="267"/>
        <v>4.644859790802002</v>
      </c>
      <c r="AJ74" s="1">
        <v>1</v>
      </c>
      <c r="AK74">
        <f t="shared" si="268"/>
        <v>9.2897195816040039</v>
      </c>
      <c r="AL74" s="1">
        <v>31.323392868041992</v>
      </c>
      <c r="AM74" s="1">
        <v>32.872772216796875</v>
      </c>
      <c r="AN74" s="1">
        <v>30.012880325317383</v>
      </c>
      <c r="AO74" s="1">
        <v>99.861671447753906</v>
      </c>
      <c r="AP74" s="1">
        <v>98.330459594726563</v>
      </c>
      <c r="AQ74" s="1">
        <v>26.92485237121582</v>
      </c>
      <c r="AR74" s="1">
        <v>30.631437301635742</v>
      </c>
      <c r="AS74" s="1">
        <v>57.945503234863281</v>
      </c>
      <c r="AT74" s="1">
        <v>65.92108154296875</v>
      </c>
      <c r="AU74" s="1">
        <v>300.52288818359375</v>
      </c>
      <c r="AV74" s="1">
        <v>1700.8565673828125</v>
      </c>
      <c r="AW74" s="1">
        <v>0.18227601051330566</v>
      </c>
      <c r="AX74" s="1">
        <v>98.898765563964844</v>
      </c>
      <c r="AY74" s="1">
        <v>4.0913834571838379</v>
      </c>
      <c r="AZ74" s="1">
        <v>-0.18758712708950043</v>
      </c>
      <c r="BA74" s="1">
        <v>0.5</v>
      </c>
      <c r="BB74" s="1">
        <v>-1.355140209197998</v>
      </c>
      <c r="BC74" s="1">
        <v>7.355140209197998</v>
      </c>
      <c r="BD74" s="1">
        <v>1</v>
      </c>
      <c r="BE74" s="1">
        <v>0</v>
      </c>
      <c r="BF74" s="1">
        <v>0.15999999642372131</v>
      </c>
      <c r="BG74" s="1">
        <v>111115</v>
      </c>
      <c r="BH74">
        <f t="shared" si="269"/>
        <v>1.5026144409179687</v>
      </c>
      <c r="BI74">
        <f t="shared" si="270"/>
        <v>5.7455628924402884E-3</v>
      </c>
      <c r="BJ74">
        <f t="shared" si="271"/>
        <v>306.02277221679685</v>
      </c>
      <c r="BK74">
        <f t="shared" si="272"/>
        <v>304.47339286804197</v>
      </c>
      <c r="BL74">
        <f t="shared" si="273"/>
        <v>272.13704469851291</v>
      </c>
      <c r="BM74">
        <f t="shared" si="274"/>
        <v>-9.2350842893781601E-4</v>
      </c>
      <c r="BN74">
        <f t="shared" si="275"/>
        <v>5.0161031527559281</v>
      </c>
      <c r="BO74">
        <f t="shared" si="276"/>
        <v>50.719572930479686</v>
      </c>
      <c r="BP74">
        <f t="shared" si="277"/>
        <v>20.088135628843943</v>
      </c>
      <c r="BQ74">
        <f t="shared" si="278"/>
        <v>32.098082542419434</v>
      </c>
      <c r="BR74">
        <f t="shared" si="279"/>
        <v>4.8016563805123864</v>
      </c>
      <c r="BS74">
        <f t="shared" si="280"/>
        <v>0.27438381149218699</v>
      </c>
      <c r="BT74">
        <f t="shared" si="281"/>
        <v>3.0294113365817612</v>
      </c>
      <c r="BU74">
        <f t="shared" si="282"/>
        <v>1.7722450439306252</v>
      </c>
      <c r="BV74">
        <f t="shared" si="283"/>
        <v>0.1722211056255139</v>
      </c>
      <c r="BW74">
        <f t="shared" si="284"/>
        <v>8.4251819443726923</v>
      </c>
      <c r="BX74">
        <f t="shared" si="285"/>
        <v>0.86636390165673549</v>
      </c>
      <c r="BY74">
        <f t="shared" si="286"/>
        <v>59.933831606967388</v>
      </c>
      <c r="BZ74">
        <f t="shared" si="287"/>
        <v>98.078201471868155</v>
      </c>
      <c r="CA74">
        <f t="shared" si="288"/>
        <v>1.0607512343646014E-2</v>
      </c>
      <c r="CB74">
        <f t="shared" si="289"/>
        <v>0</v>
      </c>
      <c r="CC74">
        <f t="shared" si="290"/>
        <v>1488.3206742163022</v>
      </c>
      <c r="CD74">
        <f t="shared" si="291"/>
        <v>0</v>
      </c>
      <c r="CE74" t="e">
        <f t="shared" si="292"/>
        <v>#DIV/0!</v>
      </c>
      <c r="CF74" t="e">
        <f t="shared" si="293"/>
        <v>#DIV/0!</v>
      </c>
    </row>
    <row r="75" spans="1:84" x14ac:dyDescent="0.35">
      <c r="A75" t="s">
        <v>182</v>
      </c>
      <c r="B75" s="1">
        <v>73</v>
      </c>
      <c r="C75" s="1" t="s">
        <v>157</v>
      </c>
      <c r="D75" s="1">
        <v>17084.500011199154</v>
      </c>
      <c r="E75" s="1">
        <v>0</v>
      </c>
      <c r="F75">
        <f t="shared" si="252"/>
        <v>19.474225018524127</v>
      </c>
      <c r="G75">
        <f t="shared" si="253"/>
        <v>0.32972569215361192</v>
      </c>
      <c r="H75">
        <f t="shared" si="254"/>
        <v>181.57126235973948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t="e">
        <f t="shared" si="255"/>
        <v>#DIV/0!</v>
      </c>
      <c r="Q75" t="e">
        <f t="shared" si="256"/>
        <v>#DIV/0!</v>
      </c>
      <c r="R75" t="e">
        <f t="shared" si="257"/>
        <v>#DIV/0!</v>
      </c>
      <c r="S75" s="1">
        <v>-1</v>
      </c>
      <c r="T75" s="1">
        <v>0.87</v>
      </c>
      <c r="U75" s="1">
        <v>0.92</v>
      </c>
      <c r="V75" s="1">
        <v>10.083696365356445</v>
      </c>
      <c r="W75">
        <f t="shared" si="258"/>
        <v>0.87504184818267816</v>
      </c>
      <c r="X75">
        <f t="shared" si="259"/>
        <v>1.3771084385825692E-2</v>
      </c>
      <c r="Y75" t="e">
        <f t="shared" si="260"/>
        <v>#DIV/0!</v>
      </c>
      <c r="Z75" t="e">
        <f t="shared" si="261"/>
        <v>#DIV/0!</v>
      </c>
      <c r="AA75" t="e">
        <f t="shared" si="262"/>
        <v>#DIV/0!</v>
      </c>
      <c r="AB75" s="1">
        <v>0</v>
      </c>
      <c r="AC75" s="1">
        <v>0.5</v>
      </c>
      <c r="AD75" t="e">
        <f t="shared" si="263"/>
        <v>#DIV/0!</v>
      </c>
      <c r="AE75">
        <f t="shared" si="264"/>
        <v>6.1088315663998189</v>
      </c>
      <c r="AF75">
        <f t="shared" si="265"/>
        <v>1.8217294488611699</v>
      </c>
      <c r="AG75">
        <f t="shared" si="266"/>
        <v>32.299335479736328</v>
      </c>
      <c r="AH75" s="1">
        <v>2</v>
      </c>
      <c r="AI75">
        <f t="shared" si="267"/>
        <v>4.644859790802002</v>
      </c>
      <c r="AJ75" s="1">
        <v>1</v>
      </c>
      <c r="AK75">
        <f t="shared" si="268"/>
        <v>9.2897195816040039</v>
      </c>
      <c r="AL75" s="1">
        <v>31.17576789855957</v>
      </c>
      <c r="AM75" s="1">
        <v>32.299335479736328</v>
      </c>
      <c r="AN75" s="1">
        <v>30.021923065185547</v>
      </c>
      <c r="AO75" s="1">
        <v>300.2076416015625</v>
      </c>
      <c r="AP75" s="1">
        <v>286.08432006835938</v>
      </c>
      <c r="AQ75" s="1">
        <v>26.744247436523438</v>
      </c>
      <c r="AR75" s="1">
        <v>30.684974670410156</v>
      </c>
      <c r="AS75" s="1">
        <v>58.047672271728516</v>
      </c>
      <c r="AT75" s="1">
        <v>66.600334167480469</v>
      </c>
      <c r="AU75" s="1">
        <v>300.52230834960938</v>
      </c>
      <c r="AV75" s="1">
        <v>1699.0670166015625</v>
      </c>
      <c r="AW75" s="1">
        <v>0.19668523967266083</v>
      </c>
      <c r="AX75" s="1">
        <v>98.903617858886719</v>
      </c>
      <c r="AY75" s="1">
        <v>5.5522418022155762</v>
      </c>
      <c r="AZ75" s="1">
        <v>-0.19076724350452423</v>
      </c>
      <c r="BA75" s="1">
        <v>1</v>
      </c>
      <c r="BB75" s="1">
        <v>-1.355140209197998</v>
      </c>
      <c r="BC75" s="1">
        <v>7.355140209197998</v>
      </c>
      <c r="BD75" s="1">
        <v>1</v>
      </c>
      <c r="BE75" s="1">
        <v>0</v>
      </c>
      <c r="BF75" s="1">
        <v>0.15999999642372131</v>
      </c>
      <c r="BG75" s="1">
        <v>111115</v>
      </c>
      <c r="BH75">
        <f t="shared" si="269"/>
        <v>1.5026115417480468</v>
      </c>
      <c r="BI75">
        <f t="shared" si="270"/>
        <v>6.1088315663998189E-3</v>
      </c>
      <c r="BJ75">
        <f t="shared" si="271"/>
        <v>305.44933547973631</v>
      </c>
      <c r="BK75">
        <f t="shared" si="272"/>
        <v>304.32576789855955</v>
      </c>
      <c r="BL75">
        <f t="shared" si="273"/>
        <v>271.85071657991284</v>
      </c>
      <c r="BM75">
        <f t="shared" si="274"/>
        <v>-4.4898587117333799E-2</v>
      </c>
      <c r="BN75">
        <f t="shared" si="275"/>
        <v>4.8565844576730344</v>
      </c>
      <c r="BO75">
        <f t="shared" si="276"/>
        <v>49.104214414100511</v>
      </c>
      <c r="BP75">
        <f t="shared" si="277"/>
        <v>18.419239743690355</v>
      </c>
      <c r="BQ75">
        <f t="shared" si="278"/>
        <v>31.737551689147949</v>
      </c>
      <c r="BR75">
        <f t="shared" si="279"/>
        <v>4.7046076681428461</v>
      </c>
      <c r="BS75">
        <f t="shared" si="280"/>
        <v>0.31842368575176982</v>
      </c>
      <c r="BT75">
        <f t="shared" si="281"/>
        <v>3.0348550088118644</v>
      </c>
      <c r="BU75">
        <f t="shared" si="282"/>
        <v>1.6697526593309817</v>
      </c>
      <c r="BV75">
        <f t="shared" si="283"/>
        <v>0.20000026856806877</v>
      </c>
      <c r="BW75">
        <f t="shared" si="284"/>
        <v>17.958054746583336</v>
      </c>
      <c r="BX75">
        <f t="shared" si="285"/>
        <v>0.63467743466804938</v>
      </c>
      <c r="BY75">
        <f t="shared" si="286"/>
        <v>62.270018276305684</v>
      </c>
      <c r="BZ75">
        <f t="shared" si="287"/>
        <v>283.25428805888208</v>
      </c>
      <c r="CA75">
        <f t="shared" si="288"/>
        <v>4.2811720737950573E-2</v>
      </c>
      <c r="CB75">
        <f t="shared" si="289"/>
        <v>0</v>
      </c>
      <c r="CC75">
        <f t="shared" si="290"/>
        <v>1486.7547423932604</v>
      </c>
      <c r="CD75">
        <f t="shared" si="291"/>
        <v>0</v>
      </c>
      <c r="CE75" t="e">
        <f t="shared" si="292"/>
        <v>#DIV/0!</v>
      </c>
      <c r="CF75" t="e">
        <f t="shared" si="293"/>
        <v>#DIV/0!</v>
      </c>
    </row>
    <row r="76" spans="1:84" x14ac:dyDescent="0.35">
      <c r="A76" t="s">
        <v>182</v>
      </c>
      <c r="B76" s="1">
        <v>74</v>
      </c>
      <c r="C76" s="1" t="s">
        <v>158</v>
      </c>
      <c r="D76" s="1">
        <v>17244.500011199154</v>
      </c>
      <c r="E76" s="1">
        <v>0</v>
      </c>
      <c r="F76">
        <f t="shared" si="252"/>
        <v>34.135157839221975</v>
      </c>
      <c r="G76">
        <f t="shared" si="253"/>
        <v>0.35455460637503561</v>
      </c>
      <c r="H76">
        <f t="shared" si="254"/>
        <v>304.93232465676505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t="e">
        <f t="shared" si="255"/>
        <v>#DIV/0!</v>
      </c>
      <c r="Q76" t="e">
        <f t="shared" si="256"/>
        <v>#DIV/0!</v>
      </c>
      <c r="R76" t="e">
        <f t="shared" si="257"/>
        <v>#DIV/0!</v>
      </c>
      <c r="S76" s="1">
        <v>-1</v>
      </c>
      <c r="T76" s="1">
        <v>0.87</v>
      </c>
      <c r="U76" s="1">
        <v>0.92</v>
      </c>
      <c r="V76" s="1">
        <v>10.083696365356445</v>
      </c>
      <c r="W76">
        <f t="shared" si="258"/>
        <v>0.87504184818267816</v>
      </c>
      <c r="X76">
        <f t="shared" si="259"/>
        <v>2.3615169806768012E-2</v>
      </c>
      <c r="Y76" t="e">
        <f t="shared" si="260"/>
        <v>#DIV/0!</v>
      </c>
      <c r="Z76" t="e">
        <f t="shared" si="261"/>
        <v>#DIV/0!</v>
      </c>
      <c r="AA76" t="e">
        <f t="shared" si="262"/>
        <v>#DIV/0!</v>
      </c>
      <c r="AB76" s="1">
        <v>0</v>
      </c>
      <c r="AC76" s="1">
        <v>0.5</v>
      </c>
      <c r="AD76" t="e">
        <f t="shared" si="263"/>
        <v>#DIV/0!</v>
      </c>
      <c r="AE76">
        <f t="shared" si="264"/>
        <v>6.2692215289997311</v>
      </c>
      <c r="AF76">
        <f t="shared" si="265"/>
        <v>1.7443064231858152</v>
      </c>
      <c r="AG76">
        <f t="shared" si="266"/>
        <v>31.918300628662109</v>
      </c>
      <c r="AH76" s="1">
        <v>2</v>
      </c>
      <c r="AI76">
        <f t="shared" si="267"/>
        <v>4.644859790802002</v>
      </c>
      <c r="AJ76" s="1">
        <v>1</v>
      </c>
      <c r="AK76">
        <f t="shared" si="268"/>
        <v>9.2897195816040039</v>
      </c>
      <c r="AL76" s="1">
        <v>31.06245231628418</v>
      </c>
      <c r="AM76" s="1">
        <v>31.918300628662109</v>
      </c>
      <c r="AN76" s="1">
        <v>30.023054122924805</v>
      </c>
      <c r="AO76" s="1">
        <v>500.10928344726563</v>
      </c>
      <c r="AP76" s="1">
        <v>475.4073486328125</v>
      </c>
      <c r="AQ76" s="1">
        <v>26.375581741333008</v>
      </c>
      <c r="AR76" s="1">
        <v>30.421073913574219</v>
      </c>
      <c r="AS76" s="1">
        <v>57.619503021240234</v>
      </c>
      <c r="AT76" s="1">
        <v>66.456367492675781</v>
      </c>
      <c r="AU76" s="1">
        <v>300.507568359375</v>
      </c>
      <c r="AV76" s="1">
        <v>1700.2861328125</v>
      </c>
      <c r="AW76" s="1">
        <v>0.22527967393398285</v>
      </c>
      <c r="AX76" s="1">
        <v>98.903152465820313</v>
      </c>
      <c r="AY76" s="1">
        <v>6.764317512512207</v>
      </c>
      <c r="AZ76" s="1">
        <v>-0.19590210914611816</v>
      </c>
      <c r="BA76" s="1">
        <v>1</v>
      </c>
      <c r="BB76" s="1">
        <v>-1.355140209197998</v>
      </c>
      <c r="BC76" s="1">
        <v>7.355140209197998</v>
      </c>
      <c r="BD76" s="1">
        <v>1</v>
      </c>
      <c r="BE76" s="1">
        <v>0</v>
      </c>
      <c r="BF76" s="1">
        <v>0.15999999642372131</v>
      </c>
      <c r="BG76" s="1">
        <v>111115</v>
      </c>
      <c r="BH76">
        <f t="shared" si="269"/>
        <v>1.5025378417968747</v>
      </c>
      <c r="BI76">
        <f t="shared" si="270"/>
        <v>6.2692215289997313E-3</v>
      </c>
      <c r="BJ76">
        <f t="shared" si="271"/>
        <v>305.06830062866209</v>
      </c>
      <c r="BK76">
        <f t="shared" si="272"/>
        <v>304.21245231628416</v>
      </c>
      <c r="BL76">
        <f t="shared" si="273"/>
        <v>272.04577516930294</v>
      </c>
      <c r="BM76">
        <f t="shared" si="274"/>
        <v>-5.9183241095349885E-2</v>
      </c>
      <c r="BN76">
        <f t="shared" si="275"/>
        <v>4.7530465346340351</v>
      </c>
      <c r="BO76">
        <f t="shared" si="276"/>
        <v>48.057583768895825</v>
      </c>
      <c r="BP76">
        <f t="shared" si="277"/>
        <v>17.636509855321606</v>
      </c>
      <c r="BQ76">
        <f t="shared" si="278"/>
        <v>31.490376472473145</v>
      </c>
      <c r="BR76">
        <f t="shared" si="279"/>
        <v>4.6390632850153279</v>
      </c>
      <c r="BS76">
        <f t="shared" si="280"/>
        <v>0.34152003617809484</v>
      </c>
      <c r="BT76">
        <f t="shared" si="281"/>
        <v>3.00874011144822</v>
      </c>
      <c r="BU76">
        <f t="shared" si="282"/>
        <v>1.630323173567108</v>
      </c>
      <c r="BV76">
        <f t="shared" si="283"/>
        <v>0.21458403774280516</v>
      </c>
      <c r="BW76">
        <f t="shared" si="284"/>
        <v>30.158768197285053</v>
      </c>
      <c r="BX76">
        <f t="shared" si="285"/>
        <v>0.64141272854468179</v>
      </c>
      <c r="BY76">
        <f t="shared" si="286"/>
        <v>63.206716009076324</v>
      </c>
      <c r="BZ76">
        <f t="shared" si="287"/>
        <v>470.44676153670633</v>
      </c>
      <c r="CA76">
        <f t="shared" si="288"/>
        <v>4.5862176209291554E-2</v>
      </c>
      <c r="CB76">
        <f t="shared" si="289"/>
        <v>0</v>
      </c>
      <c r="CC76">
        <f t="shared" si="290"/>
        <v>1487.8215200956286</v>
      </c>
      <c r="CD76">
        <f t="shared" si="291"/>
        <v>0</v>
      </c>
      <c r="CE76" t="e">
        <f t="shared" si="292"/>
        <v>#DIV/0!</v>
      </c>
      <c r="CF76" t="e">
        <f t="shared" si="293"/>
        <v>#DIV/0!</v>
      </c>
    </row>
    <row r="77" spans="1:84" x14ac:dyDescent="0.35">
      <c r="A77" t="s">
        <v>182</v>
      </c>
      <c r="B77" s="1">
        <v>75</v>
      </c>
      <c r="C77" s="1" t="s">
        <v>159</v>
      </c>
      <c r="D77" s="1">
        <v>17413.500011199154</v>
      </c>
      <c r="E77" s="1">
        <v>0</v>
      </c>
      <c r="F77">
        <f t="shared" si="252"/>
        <v>46.919315625440881</v>
      </c>
      <c r="G77">
        <f t="shared" si="253"/>
        <v>0.34534624910834943</v>
      </c>
      <c r="H77">
        <f t="shared" si="254"/>
        <v>521.61373785841351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t="e">
        <f t="shared" si="255"/>
        <v>#DIV/0!</v>
      </c>
      <c r="Q77" t="e">
        <f t="shared" si="256"/>
        <v>#DIV/0!</v>
      </c>
      <c r="R77" t="e">
        <f t="shared" si="257"/>
        <v>#DIV/0!</v>
      </c>
      <c r="S77" s="1">
        <v>-1</v>
      </c>
      <c r="T77" s="1">
        <v>0.87</v>
      </c>
      <c r="U77" s="1">
        <v>0.92</v>
      </c>
      <c r="V77" s="1">
        <v>10.083696365356445</v>
      </c>
      <c r="W77">
        <f t="shared" si="258"/>
        <v>0.87504184818267816</v>
      </c>
      <c r="X77">
        <f t="shared" si="259"/>
        <v>3.2243367374351746E-2</v>
      </c>
      <c r="Y77" t="e">
        <f t="shared" si="260"/>
        <v>#DIV/0!</v>
      </c>
      <c r="Z77" t="e">
        <f t="shared" si="261"/>
        <v>#DIV/0!</v>
      </c>
      <c r="AA77" t="e">
        <f t="shared" si="262"/>
        <v>#DIV/0!</v>
      </c>
      <c r="AB77" s="1">
        <v>0</v>
      </c>
      <c r="AC77" s="1">
        <v>0.5</v>
      </c>
      <c r="AD77" t="e">
        <f t="shared" si="263"/>
        <v>#DIV/0!</v>
      </c>
      <c r="AE77">
        <f t="shared" si="264"/>
        <v>6.3734639255768002</v>
      </c>
      <c r="AF77">
        <f t="shared" si="265"/>
        <v>1.8184207045710719</v>
      </c>
      <c r="AG77">
        <f t="shared" si="266"/>
        <v>32.1505126953125</v>
      </c>
      <c r="AH77" s="1">
        <v>2</v>
      </c>
      <c r="AI77">
        <f t="shared" si="267"/>
        <v>4.644859790802002</v>
      </c>
      <c r="AJ77" s="1">
        <v>1</v>
      </c>
      <c r="AK77">
        <f t="shared" si="268"/>
        <v>9.2897195816040039</v>
      </c>
      <c r="AL77" s="1">
        <v>31.182367324829102</v>
      </c>
      <c r="AM77" s="1">
        <v>32.1505126953125</v>
      </c>
      <c r="AN77" s="1">
        <v>30.029186248779297</v>
      </c>
      <c r="AO77" s="1">
        <v>799.9921875</v>
      </c>
      <c r="AP77" s="1">
        <v>765.520263671875</v>
      </c>
      <c r="AQ77" s="1">
        <v>26.193399429321289</v>
      </c>
      <c r="AR77" s="1">
        <v>30.30640983581543</v>
      </c>
      <c r="AS77" s="1">
        <v>56.834423065185547</v>
      </c>
      <c r="AT77" s="1">
        <v>65.757553100585938</v>
      </c>
      <c r="AU77" s="1">
        <v>300.52474975585938</v>
      </c>
      <c r="AV77" s="1">
        <v>1698.405517578125</v>
      </c>
      <c r="AW77" s="1">
        <v>0.24747768044471741</v>
      </c>
      <c r="AX77" s="1">
        <v>98.906242370605469</v>
      </c>
      <c r="AY77" s="1">
        <v>7.2550220489501953</v>
      </c>
      <c r="AZ77" s="1">
        <v>-0.18797001242637634</v>
      </c>
      <c r="BA77" s="1">
        <v>1</v>
      </c>
      <c r="BB77" s="1">
        <v>-1.355140209197998</v>
      </c>
      <c r="BC77" s="1">
        <v>7.355140209197998</v>
      </c>
      <c r="BD77" s="1">
        <v>1</v>
      </c>
      <c r="BE77" s="1">
        <v>0</v>
      </c>
      <c r="BF77" s="1">
        <v>0.15999999642372131</v>
      </c>
      <c r="BG77" s="1">
        <v>111115</v>
      </c>
      <c r="BH77">
        <f t="shared" si="269"/>
        <v>1.5026237487792968</v>
      </c>
      <c r="BI77">
        <f t="shared" si="270"/>
        <v>6.3734639255768003E-3</v>
      </c>
      <c r="BJ77">
        <f t="shared" si="271"/>
        <v>305.30051269531248</v>
      </c>
      <c r="BK77">
        <f t="shared" si="272"/>
        <v>304.33236732482908</v>
      </c>
      <c r="BL77">
        <f t="shared" si="273"/>
        <v>271.74487673852855</v>
      </c>
      <c r="BM77">
        <f t="shared" si="274"/>
        <v>-8.4221995050564102E-2</v>
      </c>
      <c r="BN77">
        <f t="shared" si="275"/>
        <v>4.8159138211751342</v>
      </c>
      <c r="BO77">
        <f t="shared" si="276"/>
        <v>48.691707477165302</v>
      </c>
      <c r="BP77">
        <f t="shared" si="277"/>
        <v>18.385297641349872</v>
      </c>
      <c r="BQ77">
        <f t="shared" si="278"/>
        <v>31.666440010070801</v>
      </c>
      <c r="BR77">
        <f t="shared" si="279"/>
        <v>4.6856686129576346</v>
      </c>
      <c r="BS77">
        <f t="shared" si="280"/>
        <v>0.33296812592074809</v>
      </c>
      <c r="BT77">
        <f t="shared" si="281"/>
        <v>2.9974931166040624</v>
      </c>
      <c r="BU77">
        <f t="shared" si="282"/>
        <v>1.6881754963535722</v>
      </c>
      <c r="BV77">
        <f t="shared" si="283"/>
        <v>0.2091828683892199</v>
      </c>
      <c r="BW77">
        <f t="shared" si="284"/>
        <v>51.590854780461711</v>
      </c>
      <c r="BX77">
        <f t="shared" si="285"/>
        <v>0.68138462508680608</v>
      </c>
      <c r="BY77">
        <f t="shared" si="286"/>
        <v>62.097680836246447</v>
      </c>
      <c r="BZ77">
        <f t="shared" si="287"/>
        <v>758.70185806361781</v>
      </c>
      <c r="CA77">
        <f t="shared" si="288"/>
        <v>3.8402182040253183E-2</v>
      </c>
      <c r="CB77">
        <f t="shared" si="289"/>
        <v>0</v>
      </c>
      <c r="CC77">
        <f t="shared" si="290"/>
        <v>1486.1759030652206</v>
      </c>
      <c r="CD77">
        <f t="shared" si="291"/>
        <v>0</v>
      </c>
      <c r="CE77" t="e">
        <f t="shared" si="292"/>
        <v>#DIV/0!</v>
      </c>
      <c r="CF77" t="e">
        <f t="shared" si="293"/>
        <v>#DIV/0!</v>
      </c>
    </row>
    <row r="78" spans="1:84" x14ac:dyDescent="0.35">
      <c r="A78" t="s">
        <v>182</v>
      </c>
      <c r="B78" s="1">
        <v>76</v>
      </c>
      <c r="C78" s="1" t="s">
        <v>160</v>
      </c>
      <c r="D78" s="1">
        <v>17615.500011199154</v>
      </c>
      <c r="E78" s="1">
        <v>0</v>
      </c>
      <c r="F78">
        <f t="shared" si="252"/>
        <v>54.300878073834539</v>
      </c>
      <c r="G78">
        <f t="shared" si="253"/>
        <v>0.25384296332927153</v>
      </c>
      <c r="H78">
        <f t="shared" si="254"/>
        <v>774.1841078852915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t="e">
        <f t="shared" si="255"/>
        <v>#DIV/0!</v>
      </c>
      <c r="Q78" t="e">
        <f t="shared" si="256"/>
        <v>#DIV/0!</v>
      </c>
      <c r="R78" t="e">
        <f t="shared" si="257"/>
        <v>#DIV/0!</v>
      </c>
      <c r="S78" s="1">
        <v>-1</v>
      </c>
      <c r="T78" s="1">
        <v>0.87</v>
      </c>
      <c r="U78" s="1">
        <v>0.92</v>
      </c>
      <c r="V78" s="1">
        <v>10.083696365356445</v>
      </c>
      <c r="W78">
        <f t="shared" si="258"/>
        <v>0.87504184818267816</v>
      </c>
      <c r="X78">
        <f t="shared" si="259"/>
        <v>3.7198374317390398E-2</v>
      </c>
      <c r="Y78" t="e">
        <f t="shared" si="260"/>
        <v>#DIV/0!</v>
      </c>
      <c r="Z78" t="e">
        <f t="shared" si="261"/>
        <v>#DIV/0!</v>
      </c>
      <c r="AA78" t="e">
        <f t="shared" si="262"/>
        <v>#DIV/0!</v>
      </c>
      <c r="AB78" s="1">
        <v>0</v>
      </c>
      <c r="AC78" s="1">
        <v>0.5</v>
      </c>
      <c r="AD78" t="e">
        <f t="shared" si="263"/>
        <v>#DIV/0!</v>
      </c>
      <c r="AE78">
        <f t="shared" si="264"/>
        <v>5.612327887485252</v>
      </c>
      <c r="AF78">
        <f t="shared" si="265"/>
        <v>2.1547626890658096</v>
      </c>
      <c r="AG78">
        <f t="shared" si="266"/>
        <v>33.220687866210938</v>
      </c>
      <c r="AH78" s="1">
        <v>2</v>
      </c>
      <c r="AI78">
        <f t="shared" si="267"/>
        <v>4.644859790802002</v>
      </c>
      <c r="AJ78" s="1">
        <v>1</v>
      </c>
      <c r="AK78">
        <f t="shared" si="268"/>
        <v>9.2897195816040039</v>
      </c>
      <c r="AL78" s="1">
        <v>31.388843536376953</v>
      </c>
      <c r="AM78" s="1">
        <v>33.220687866210938</v>
      </c>
      <c r="AN78" s="1">
        <v>30.022356033325195</v>
      </c>
      <c r="AO78" s="1">
        <v>1199.927734375</v>
      </c>
      <c r="AP78" s="1">
        <v>1159.4581298828125</v>
      </c>
      <c r="AQ78" s="1">
        <v>26.307859420776367</v>
      </c>
      <c r="AR78" s="1">
        <v>29.931230545043945</v>
      </c>
      <c r="AS78" s="1">
        <v>56.412601470947266</v>
      </c>
      <c r="AT78" s="1">
        <v>64.189407348632813</v>
      </c>
      <c r="AU78" s="1">
        <v>300.51263427734375</v>
      </c>
      <c r="AV78" s="1">
        <v>1698.9447021484375</v>
      </c>
      <c r="AW78" s="1">
        <v>0.17083828151226044</v>
      </c>
      <c r="AX78" s="1">
        <v>98.904373168945313</v>
      </c>
      <c r="AY78" s="1">
        <v>8.1371631622314453</v>
      </c>
      <c r="AZ78" s="1">
        <v>-0.16273798048496246</v>
      </c>
      <c r="BA78" s="1">
        <v>0.75</v>
      </c>
      <c r="BB78" s="1">
        <v>-1.355140209197998</v>
      </c>
      <c r="BC78" s="1">
        <v>7.355140209197998</v>
      </c>
      <c r="BD78" s="1">
        <v>1</v>
      </c>
      <c r="BE78" s="1">
        <v>0</v>
      </c>
      <c r="BF78" s="1">
        <v>0.15999999642372131</v>
      </c>
      <c r="BG78" s="1">
        <v>111115</v>
      </c>
      <c r="BH78">
        <f t="shared" si="269"/>
        <v>1.5025631713867185</v>
      </c>
      <c r="BI78">
        <f t="shared" si="270"/>
        <v>5.6123278874852522E-3</v>
      </c>
      <c r="BJ78">
        <f t="shared" si="271"/>
        <v>306.37068786621091</v>
      </c>
      <c r="BK78">
        <f t="shared" si="272"/>
        <v>304.53884353637693</v>
      </c>
      <c r="BL78">
        <f t="shared" si="273"/>
        <v>271.83114626785027</v>
      </c>
      <c r="BM78">
        <f t="shared" si="274"/>
        <v>7.2876973850766955E-3</v>
      </c>
      <c r="BN78">
        <f t="shared" si="275"/>
        <v>5.1150922842985702</v>
      </c>
      <c r="BO78">
        <f t="shared" si="276"/>
        <v>51.717554243644329</v>
      </c>
      <c r="BP78">
        <f t="shared" si="277"/>
        <v>21.786323698600384</v>
      </c>
      <c r="BQ78">
        <f t="shared" si="278"/>
        <v>32.304765701293945</v>
      </c>
      <c r="BR78">
        <f t="shared" si="279"/>
        <v>4.8580740770613158</v>
      </c>
      <c r="BS78">
        <f t="shared" si="280"/>
        <v>0.24709116076828813</v>
      </c>
      <c r="BT78">
        <f t="shared" si="281"/>
        <v>2.9603295952327606</v>
      </c>
      <c r="BU78">
        <f t="shared" si="282"/>
        <v>1.8977444818285552</v>
      </c>
      <c r="BV78">
        <f t="shared" si="283"/>
        <v>0.15502471433680381</v>
      </c>
      <c r="BW78">
        <f t="shared" si="284"/>
        <v>76.57019390775389</v>
      </c>
      <c r="BX78">
        <f t="shared" si="285"/>
        <v>0.66771200091851446</v>
      </c>
      <c r="BY78">
        <f t="shared" si="286"/>
        <v>57.249625052300246</v>
      </c>
      <c r="BZ78">
        <f t="shared" si="287"/>
        <v>1151.5670213562601</v>
      </c>
      <c r="CA78">
        <f t="shared" si="288"/>
        <v>2.6995431894848956E-2</v>
      </c>
      <c r="CB78">
        <f t="shared" si="289"/>
        <v>0</v>
      </c>
      <c r="CC78">
        <f t="shared" si="290"/>
        <v>1486.6477121281384</v>
      </c>
      <c r="CD78">
        <f t="shared" si="291"/>
        <v>0</v>
      </c>
      <c r="CE78" t="e">
        <f t="shared" si="292"/>
        <v>#DIV/0!</v>
      </c>
      <c r="CF78" t="e">
        <f t="shared" si="293"/>
        <v>#DIV/0!</v>
      </c>
    </row>
    <row r="79" spans="1:84" x14ac:dyDescent="0.35">
      <c r="A79" t="s">
        <v>182</v>
      </c>
      <c r="B79" s="1">
        <v>77</v>
      </c>
      <c r="C79" s="1" t="s">
        <v>161</v>
      </c>
      <c r="D79" s="1">
        <v>17817.500011199154</v>
      </c>
      <c r="E79" s="1">
        <v>0</v>
      </c>
      <c r="F79">
        <f t="shared" si="252"/>
        <v>52.260252282605045</v>
      </c>
      <c r="G79">
        <f t="shared" si="253"/>
        <v>0.12936241858734773</v>
      </c>
      <c r="H79">
        <f t="shared" si="254"/>
        <v>759.27764201351761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t="e">
        <f t="shared" si="255"/>
        <v>#DIV/0!</v>
      </c>
      <c r="Q79" t="e">
        <f t="shared" si="256"/>
        <v>#DIV/0!</v>
      </c>
      <c r="R79" t="e">
        <f t="shared" si="257"/>
        <v>#DIV/0!</v>
      </c>
      <c r="S79" s="1">
        <v>-1</v>
      </c>
      <c r="T79" s="1">
        <v>0.87</v>
      </c>
      <c r="U79" s="1">
        <v>0.92</v>
      </c>
      <c r="V79" s="1">
        <v>10.083696365356445</v>
      </c>
      <c r="W79">
        <f t="shared" si="258"/>
        <v>0.87504184818267816</v>
      </c>
      <c r="X79">
        <f t="shared" si="259"/>
        <v>3.5813081031132024E-2</v>
      </c>
      <c r="Y79" t="e">
        <f t="shared" si="260"/>
        <v>#DIV/0!</v>
      </c>
      <c r="Z79" t="e">
        <f t="shared" si="261"/>
        <v>#DIV/0!</v>
      </c>
      <c r="AA79" t="e">
        <f t="shared" si="262"/>
        <v>#DIV/0!</v>
      </c>
      <c r="AB79" s="1">
        <v>0</v>
      </c>
      <c r="AC79" s="1">
        <v>0.5</v>
      </c>
      <c r="AD79" t="e">
        <f t="shared" si="263"/>
        <v>#DIV/0!</v>
      </c>
      <c r="AE79">
        <f t="shared" si="264"/>
        <v>3.4946141175105749</v>
      </c>
      <c r="AF79">
        <f t="shared" si="265"/>
        <v>2.5951949406448036</v>
      </c>
      <c r="AG79">
        <f t="shared" si="266"/>
        <v>34.339981079101563</v>
      </c>
      <c r="AH79" s="1">
        <v>2</v>
      </c>
      <c r="AI79">
        <f t="shared" si="267"/>
        <v>4.644859790802002</v>
      </c>
      <c r="AJ79" s="1">
        <v>1</v>
      </c>
      <c r="AK79">
        <f t="shared" si="268"/>
        <v>9.2897195816040039</v>
      </c>
      <c r="AL79" s="1">
        <v>31.504606246948242</v>
      </c>
      <c r="AM79" s="1">
        <v>34.339981079101563</v>
      </c>
      <c r="AN79" s="1">
        <v>30.027553558349609</v>
      </c>
      <c r="AO79" s="1">
        <v>1500.113037109375</v>
      </c>
      <c r="AP79" s="1">
        <v>1461.93359375</v>
      </c>
      <c r="AQ79" s="1">
        <v>26.559234619140625</v>
      </c>
      <c r="AR79" s="1">
        <v>28.817895889282227</v>
      </c>
      <c r="AS79" s="1">
        <v>56.572963714599609</v>
      </c>
      <c r="AT79" s="1">
        <v>61.390022277832031</v>
      </c>
      <c r="AU79" s="1">
        <v>300.52374267578125</v>
      </c>
      <c r="AV79" s="1">
        <v>1699.545166015625</v>
      </c>
      <c r="AW79" s="1">
        <v>0.24783486127853394</v>
      </c>
      <c r="AX79" s="1">
        <v>98.896202087402344</v>
      </c>
      <c r="AY79" s="1">
        <v>8.3147449493408203</v>
      </c>
      <c r="AZ79" s="1">
        <v>-0.14075884222984314</v>
      </c>
      <c r="BA79" s="1">
        <v>0.5</v>
      </c>
      <c r="BB79" s="1">
        <v>-1.355140209197998</v>
      </c>
      <c r="BC79" s="1">
        <v>7.355140209197998</v>
      </c>
      <c r="BD79" s="1">
        <v>1</v>
      </c>
      <c r="BE79" s="1">
        <v>0</v>
      </c>
      <c r="BF79" s="1">
        <v>0.15999999642372131</v>
      </c>
      <c r="BG79" s="1">
        <v>111115</v>
      </c>
      <c r="BH79">
        <f t="shared" si="269"/>
        <v>1.5026187133789062</v>
      </c>
      <c r="BI79">
        <f t="shared" si="270"/>
        <v>3.4946141175105751E-3</v>
      </c>
      <c r="BJ79">
        <f t="shared" si="271"/>
        <v>307.48998107910154</v>
      </c>
      <c r="BK79">
        <f t="shared" si="272"/>
        <v>304.65460624694822</v>
      </c>
      <c r="BL79">
        <f t="shared" si="273"/>
        <v>271.92722048445285</v>
      </c>
      <c r="BM79">
        <f t="shared" si="274"/>
        <v>0.32944447248099445</v>
      </c>
      <c r="BN79">
        <f t="shared" si="275"/>
        <v>5.4451753962449798</v>
      </c>
      <c r="BO79">
        <f t="shared" si="276"/>
        <v>55.05949956938337</v>
      </c>
      <c r="BP79">
        <f t="shared" si="277"/>
        <v>26.241603680101143</v>
      </c>
      <c r="BQ79">
        <f t="shared" si="278"/>
        <v>32.922293663024902</v>
      </c>
      <c r="BR79">
        <f t="shared" si="279"/>
        <v>5.0300904610860311</v>
      </c>
      <c r="BS79">
        <f t="shared" si="280"/>
        <v>0.12758574487939739</v>
      </c>
      <c r="BT79">
        <f t="shared" si="281"/>
        <v>2.8499804556001762</v>
      </c>
      <c r="BU79">
        <f t="shared" si="282"/>
        <v>2.1801100054858549</v>
      </c>
      <c r="BV79">
        <f t="shared" si="283"/>
        <v>7.9898832729016628E-2</v>
      </c>
      <c r="BW79">
        <f t="shared" si="284"/>
        <v>75.089675125015177</v>
      </c>
      <c r="BX79">
        <f t="shared" si="285"/>
        <v>0.51936534276218227</v>
      </c>
      <c r="BY79">
        <f t="shared" si="286"/>
        <v>50.936464444397544</v>
      </c>
      <c r="BZ79">
        <f t="shared" si="287"/>
        <v>1454.339032906503</v>
      </c>
      <c r="CA79">
        <f t="shared" si="288"/>
        <v>1.8303520857363181E-2</v>
      </c>
      <c r="CB79">
        <f t="shared" si="289"/>
        <v>0</v>
      </c>
      <c r="CC79">
        <f t="shared" si="290"/>
        <v>1487.1731431402491</v>
      </c>
      <c r="CD79">
        <f t="shared" si="291"/>
        <v>0</v>
      </c>
      <c r="CE79" t="e">
        <f t="shared" si="292"/>
        <v>#DIV/0!</v>
      </c>
      <c r="CF79" t="e">
        <f t="shared" si="293"/>
        <v>#DIV/0!</v>
      </c>
    </row>
    <row r="80" spans="1:84" x14ac:dyDescent="0.35">
      <c r="A80" t="s">
        <v>182</v>
      </c>
      <c r="B80" s="1">
        <v>78</v>
      </c>
      <c r="C80" s="1" t="s">
        <v>162</v>
      </c>
      <c r="D80" s="1">
        <v>18019.000011233613</v>
      </c>
      <c r="E80" s="1">
        <v>0</v>
      </c>
      <c r="F80">
        <f t="shared" si="252"/>
        <v>45.349724460281955</v>
      </c>
      <c r="G80">
        <f t="shared" si="253"/>
        <v>7.6442127469472002E-2</v>
      </c>
      <c r="H80">
        <f t="shared" si="254"/>
        <v>656.35754400435064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t="e">
        <f t="shared" si="255"/>
        <v>#DIV/0!</v>
      </c>
      <c r="Q80" t="e">
        <f t="shared" si="256"/>
        <v>#DIV/0!</v>
      </c>
      <c r="R80" t="e">
        <f t="shared" si="257"/>
        <v>#DIV/0!</v>
      </c>
      <c r="S80" s="1">
        <v>-1</v>
      </c>
      <c r="T80" s="1">
        <v>0.87</v>
      </c>
      <c r="U80" s="1">
        <v>0.92</v>
      </c>
      <c r="V80" s="1">
        <v>10.083696365356445</v>
      </c>
      <c r="W80">
        <f t="shared" si="258"/>
        <v>0.87504184818267816</v>
      </c>
      <c r="X80">
        <f t="shared" si="259"/>
        <v>3.1159811984167934E-2</v>
      </c>
      <c r="Y80" t="e">
        <f t="shared" si="260"/>
        <v>#DIV/0!</v>
      </c>
      <c r="Z80" t="e">
        <f t="shared" si="261"/>
        <v>#DIV/0!</v>
      </c>
      <c r="AA80" t="e">
        <f t="shared" si="262"/>
        <v>#DIV/0!</v>
      </c>
      <c r="AB80" s="1">
        <v>0</v>
      </c>
      <c r="AC80" s="1">
        <v>0.5</v>
      </c>
      <c r="AD80" t="e">
        <f t="shared" si="263"/>
        <v>#DIV/0!</v>
      </c>
      <c r="AE80">
        <f t="shared" si="264"/>
        <v>2.2433165338311625</v>
      </c>
      <c r="AF80">
        <f t="shared" si="265"/>
        <v>2.8011104497574886</v>
      </c>
      <c r="AG80">
        <f t="shared" si="266"/>
        <v>34.880992889404297</v>
      </c>
      <c r="AH80" s="1">
        <v>2</v>
      </c>
      <c r="AI80">
        <f t="shared" si="267"/>
        <v>4.644859790802002</v>
      </c>
      <c r="AJ80" s="1">
        <v>1</v>
      </c>
      <c r="AK80">
        <f t="shared" si="268"/>
        <v>9.2897195816040039</v>
      </c>
      <c r="AL80" s="1">
        <v>31.569625854492188</v>
      </c>
      <c r="AM80" s="1">
        <v>34.880992889404297</v>
      </c>
      <c r="AN80" s="1">
        <v>30.019414901733398</v>
      </c>
      <c r="AO80" s="1">
        <v>1699.8587646484375</v>
      </c>
      <c r="AP80" s="1">
        <v>1667.189453125</v>
      </c>
      <c r="AQ80" s="1">
        <v>26.968967437744141</v>
      </c>
      <c r="AR80" s="1">
        <v>28.419469833374023</v>
      </c>
      <c r="AS80" s="1">
        <v>57.223964691162109</v>
      </c>
      <c r="AT80" s="1">
        <v>60.304576873779297</v>
      </c>
      <c r="AU80" s="1">
        <v>300.52520751953125</v>
      </c>
      <c r="AV80" s="1">
        <v>1699.9005126953125</v>
      </c>
      <c r="AW80" s="1">
        <v>0.15345560014247894</v>
      </c>
      <c r="AX80" s="1">
        <v>98.88092041015625</v>
      </c>
      <c r="AY80" s="1">
        <v>8.452122688293457</v>
      </c>
      <c r="AZ80" s="1">
        <v>-0.12470278143882751</v>
      </c>
      <c r="BA80" s="1">
        <v>0.75</v>
      </c>
      <c r="BB80" s="1">
        <v>-1.355140209197998</v>
      </c>
      <c r="BC80" s="1">
        <v>7.355140209197998</v>
      </c>
      <c r="BD80" s="1">
        <v>1</v>
      </c>
      <c r="BE80" s="1">
        <v>0</v>
      </c>
      <c r="BF80" s="1">
        <v>0.15999999642372131</v>
      </c>
      <c r="BG80" s="1">
        <v>111115</v>
      </c>
      <c r="BH80">
        <f t="shared" si="269"/>
        <v>1.5026260375976561</v>
      </c>
      <c r="BI80">
        <f t="shared" si="270"/>
        <v>2.2433165338311624E-3</v>
      </c>
      <c r="BJ80">
        <f t="shared" si="271"/>
        <v>308.03099288940427</v>
      </c>
      <c r="BK80">
        <f t="shared" si="272"/>
        <v>304.71962585449216</v>
      </c>
      <c r="BL80">
        <f t="shared" si="273"/>
        <v>271.98407595193203</v>
      </c>
      <c r="BM80">
        <f t="shared" si="274"/>
        <v>0.52525048719812517</v>
      </c>
      <c r="BN80">
        <f t="shared" si="275"/>
        <v>5.6112537844501817</v>
      </c>
      <c r="BO80">
        <f t="shared" si="276"/>
        <v>56.747588525418294</v>
      </c>
      <c r="BP80">
        <f t="shared" si="277"/>
        <v>28.328118692044271</v>
      </c>
      <c r="BQ80">
        <f t="shared" si="278"/>
        <v>33.225309371948242</v>
      </c>
      <c r="BR80">
        <f t="shared" si="279"/>
        <v>5.1164185520261878</v>
      </c>
      <c r="BS80">
        <f t="shared" si="280"/>
        <v>7.5818243424591786E-2</v>
      </c>
      <c r="BT80">
        <f t="shared" si="281"/>
        <v>2.8101433346926932</v>
      </c>
      <c r="BU80">
        <f t="shared" si="282"/>
        <v>2.3062752173334946</v>
      </c>
      <c r="BV80">
        <f t="shared" si="283"/>
        <v>4.7442062053519043E-2</v>
      </c>
      <c r="BW80">
        <f t="shared" si="284"/>
        <v>64.901238069299822</v>
      </c>
      <c r="BX80">
        <f t="shared" si="285"/>
        <v>0.39369103659699034</v>
      </c>
      <c r="BY80">
        <f t="shared" si="286"/>
        <v>48.285732119917803</v>
      </c>
      <c r="BZ80">
        <f t="shared" si="287"/>
        <v>1660.5991435377639</v>
      </c>
      <c r="CA80">
        <f t="shared" si="288"/>
        <v>1.3186473421491686E-2</v>
      </c>
      <c r="CB80">
        <f t="shared" si="289"/>
        <v>0</v>
      </c>
      <c r="CC80">
        <f t="shared" si="290"/>
        <v>1487.4840863555885</v>
      </c>
      <c r="CD80">
        <f t="shared" si="291"/>
        <v>0</v>
      </c>
      <c r="CE80" t="e">
        <f t="shared" si="292"/>
        <v>#DIV/0!</v>
      </c>
      <c r="CF80" t="e">
        <f t="shared" si="293"/>
        <v>#DIV/0!</v>
      </c>
    </row>
    <row r="81" spans="1:84" x14ac:dyDescent="0.35">
      <c r="A81" t="s">
        <v>182</v>
      </c>
      <c r="B81" s="1">
        <v>79</v>
      </c>
      <c r="C81" s="1" t="s">
        <v>163</v>
      </c>
      <c r="D81" s="1">
        <v>18221.000011233613</v>
      </c>
      <c r="E81" s="1">
        <v>0</v>
      </c>
      <c r="F81">
        <f t="shared" si="252"/>
        <v>42.347230336693244</v>
      </c>
      <c r="G81">
        <f t="shared" si="253"/>
        <v>5.7163581922296633E-2</v>
      </c>
      <c r="H81">
        <f t="shared" si="254"/>
        <v>713.75664537361422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t="e">
        <f t="shared" si="255"/>
        <v>#DIV/0!</v>
      </c>
      <c r="Q81" t="e">
        <f t="shared" si="256"/>
        <v>#DIV/0!</v>
      </c>
      <c r="R81" t="e">
        <f t="shared" si="257"/>
        <v>#DIV/0!</v>
      </c>
      <c r="S81" s="1">
        <v>-1</v>
      </c>
      <c r="T81" s="1">
        <v>0.87</v>
      </c>
      <c r="U81" s="1">
        <v>0.92</v>
      </c>
      <c r="V81" s="1">
        <v>10.083696365356445</v>
      </c>
      <c r="W81">
        <f t="shared" si="258"/>
        <v>0.87504184818267816</v>
      </c>
      <c r="X81">
        <f t="shared" si="259"/>
        <v>2.9142843027724515E-2</v>
      </c>
      <c r="Y81" t="e">
        <f t="shared" si="260"/>
        <v>#DIV/0!</v>
      </c>
      <c r="Z81" t="e">
        <f t="shared" si="261"/>
        <v>#DIV/0!</v>
      </c>
      <c r="AA81" t="e">
        <f t="shared" si="262"/>
        <v>#DIV/0!</v>
      </c>
      <c r="AB81" s="1">
        <v>0</v>
      </c>
      <c r="AC81" s="1">
        <v>0.5</v>
      </c>
      <c r="AD81" t="e">
        <f t="shared" si="263"/>
        <v>#DIV/0!</v>
      </c>
      <c r="AE81">
        <f t="shared" si="264"/>
        <v>1.7082294909843696</v>
      </c>
      <c r="AF81">
        <f t="shared" si="265"/>
        <v>2.8460198448470102</v>
      </c>
      <c r="AG81">
        <f t="shared" si="266"/>
        <v>34.975444793701172</v>
      </c>
      <c r="AH81" s="1">
        <v>2</v>
      </c>
      <c r="AI81">
        <f t="shared" si="267"/>
        <v>4.644859790802002</v>
      </c>
      <c r="AJ81" s="1">
        <v>1</v>
      </c>
      <c r="AK81">
        <f t="shared" si="268"/>
        <v>9.2897195816040039</v>
      </c>
      <c r="AL81" s="1">
        <v>31.533212661743164</v>
      </c>
      <c r="AM81" s="1">
        <v>34.975444793701172</v>
      </c>
      <c r="AN81" s="1">
        <v>30.019819259643555</v>
      </c>
      <c r="AO81" s="1">
        <v>2000.2103271484375</v>
      </c>
      <c r="AP81" s="1">
        <v>1969.78662109375</v>
      </c>
      <c r="AQ81" s="1">
        <v>27.160406112670898</v>
      </c>
      <c r="AR81" s="1">
        <v>28.26518440246582</v>
      </c>
      <c r="AS81" s="1">
        <v>57.746864318847656</v>
      </c>
      <c r="AT81" s="1">
        <v>60.097064971923828</v>
      </c>
      <c r="AU81" s="1">
        <v>300.50302124023438</v>
      </c>
      <c r="AV81" s="1">
        <v>1699.8109130859375</v>
      </c>
      <c r="AW81" s="1">
        <v>0.23455032706260681</v>
      </c>
      <c r="AX81" s="1">
        <v>98.873420715332031</v>
      </c>
      <c r="AY81" s="1">
        <v>7.4144577980041504</v>
      </c>
      <c r="AZ81" s="1">
        <v>-0.12630733847618103</v>
      </c>
      <c r="BA81" s="1">
        <v>0.75</v>
      </c>
      <c r="BB81" s="1">
        <v>-1.355140209197998</v>
      </c>
      <c r="BC81" s="1">
        <v>7.355140209197998</v>
      </c>
      <c r="BD81" s="1">
        <v>1</v>
      </c>
      <c r="BE81" s="1">
        <v>0</v>
      </c>
      <c r="BF81" s="1">
        <v>0.15999999642372131</v>
      </c>
      <c r="BG81" s="1">
        <v>111115</v>
      </c>
      <c r="BH81">
        <f t="shared" si="269"/>
        <v>1.5025151062011719</v>
      </c>
      <c r="BI81">
        <f t="shared" si="270"/>
        <v>1.7082294909843696E-3</v>
      </c>
      <c r="BJ81">
        <f t="shared" si="271"/>
        <v>308.12544479370115</v>
      </c>
      <c r="BK81">
        <f t="shared" si="272"/>
        <v>304.68321266174314</v>
      </c>
      <c r="BL81">
        <f t="shared" si="273"/>
        <v>271.96974001475246</v>
      </c>
      <c r="BM81">
        <f t="shared" si="274"/>
        <v>0.61255003464404634</v>
      </c>
      <c r="BN81">
        <f t="shared" si="275"/>
        <v>5.6406953138684539</v>
      </c>
      <c r="BO81">
        <f t="shared" si="276"/>
        <v>57.049662822010227</v>
      </c>
      <c r="BP81">
        <f t="shared" si="277"/>
        <v>28.784478419544406</v>
      </c>
      <c r="BQ81">
        <f t="shared" si="278"/>
        <v>33.254328727722168</v>
      </c>
      <c r="BR81">
        <f t="shared" si="279"/>
        <v>5.124753290610002</v>
      </c>
      <c r="BS81">
        <f t="shared" si="280"/>
        <v>5.6813981414724407E-2</v>
      </c>
      <c r="BT81">
        <f t="shared" si="281"/>
        <v>2.7946754690214437</v>
      </c>
      <c r="BU81">
        <f t="shared" si="282"/>
        <v>2.3300778215885583</v>
      </c>
      <c r="BV81">
        <f t="shared" si="283"/>
        <v>3.5539983180063579E-2</v>
      </c>
      <c r="BW81">
        <f t="shared" si="284"/>
        <v>70.571561086389409</v>
      </c>
      <c r="BX81">
        <f t="shared" si="285"/>
        <v>0.36235226583948033</v>
      </c>
      <c r="BY81">
        <f t="shared" si="286"/>
        <v>47.61901039503249</v>
      </c>
      <c r="BZ81">
        <f t="shared" si="287"/>
        <v>1963.6326397542332</v>
      </c>
      <c r="CA81">
        <f t="shared" si="288"/>
        <v>1.0269401520318069E-2</v>
      </c>
      <c r="CB81">
        <f t="shared" si="289"/>
        <v>0</v>
      </c>
      <c r="CC81">
        <f t="shared" si="290"/>
        <v>1487.4056829478045</v>
      </c>
      <c r="CD81">
        <f t="shared" si="291"/>
        <v>0</v>
      </c>
      <c r="CE81" t="e">
        <f t="shared" si="292"/>
        <v>#DIV/0!</v>
      </c>
      <c r="CF81" t="e">
        <f t="shared" si="293"/>
        <v>#DIV/0!</v>
      </c>
    </row>
    <row r="82" spans="1:84" x14ac:dyDescent="0.35">
      <c r="A82" t="s">
        <v>183</v>
      </c>
      <c r="B82" s="1">
        <v>80</v>
      </c>
      <c r="C82" s="1" t="s">
        <v>164</v>
      </c>
      <c r="D82" s="1">
        <v>18700.000011302531</v>
      </c>
      <c r="E82" s="1">
        <v>0</v>
      </c>
      <c r="F82">
        <f t="shared" ref="F82:F92" si="294">(AO82-AP82*(1000-AQ82)/(1000-AR82))*BH82</f>
        <v>-0.52234947904318973</v>
      </c>
      <c r="G82">
        <f t="shared" ref="G82:G92" si="295">IF(BS82&lt;&gt;0,1/(1/BS82-1/AK82),0)</f>
        <v>1.5739104651454845E-2</v>
      </c>
      <c r="H82">
        <f t="shared" ref="H82:H92" si="296">((BV82-BI82/2)*AP82-F82)/(BV82+BI82/2)</f>
        <v>431.42594051071046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t="e">
        <f t="shared" ref="P82:P92" si="297">CB82/L82</f>
        <v>#DIV/0!</v>
      </c>
      <c r="Q82" t="e">
        <f t="shared" ref="Q82:Q92" si="298">CD82/N82</f>
        <v>#DIV/0!</v>
      </c>
      <c r="R82" t="e">
        <f t="shared" ref="R82:R92" si="299">(N82-O82)/N82</f>
        <v>#DIV/0!</v>
      </c>
      <c r="S82" s="1">
        <v>-1</v>
      </c>
      <c r="T82" s="1">
        <v>0.87</v>
      </c>
      <c r="U82" s="1">
        <v>0.92</v>
      </c>
      <c r="V82" s="1">
        <v>10.057379722595215</v>
      </c>
      <c r="W82">
        <f t="shared" ref="W82:W92" si="300">(V82*U82+(100-V82)*T82)/100</f>
        <v>0.87502868986129767</v>
      </c>
      <c r="X82">
        <f t="shared" ref="X82:X92" si="301">(F82-S82)/CC82</f>
        <v>3.2102546191102609E-4</v>
      </c>
      <c r="Y82" t="e">
        <f t="shared" ref="Y82:Y92" si="302">(N82-O82)/(N82-M82)</f>
        <v>#DIV/0!</v>
      </c>
      <c r="Z82" t="e">
        <f t="shared" ref="Z82:Z92" si="303">(L82-N82)/(L82-M82)</f>
        <v>#DIV/0!</v>
      </c>
      <c r="AA82" t="e">
        <f t="shared" ref="AA82:AA92" si="304">(L82-N82)/N82</f>
        <v>#DIV/0!</v>
      </c>
      <c r="AB82" s="1">
        <v>0</v>
      </c>
      <c r="AC82" s="1">
        <v>0.5</v>
      </c>
      <c r="AD82" t="e">
        <f t="shared" ref="AD82:AD92" si="305">R82*AC82*W82*AB82</f>
        <v>#DIV/0!</v>
      </c>
      <c r="AE82">
        <f t="shared" ref="AE82:AE92" si="306">BI82*1000</f>
        <v>0.52099019455185336</v>
      </c>
      <c r="AF82">
        <f t="shared" ref="AF82:AF92" si="307">(BN82-BT82)</f>
        <v>3.13109953446072</v>
      </c>
      <c r="AG82">
        <f t="shared" ref="AG82:AG92" si="308">(AM82+BM82*E82)</f>
        <v>36.122138977050781</v>
      </c>
      <c r="AH82" s="1">
        <v>2</v>
      </c>
      <c r="AI82">
        <f t="shared" ref="AI82:AI92" si="309">(AH82*BB82+BC82)</f>
        <v>4.644859790802002</v>
      </c>
      <c r="AJ82" s="1">
        <v>1</v>
      </c>
      <c r="AK82">
        <f t="shared" ref="AK82:AK92" si="310">AI82*(AJ82+1)*(AJ82+1)/(AJ82*AJ82+1)</f>
        <v>9.2897195816040039</v>
      </c>
      <c r="AL82" s="1">
        <v>31.628759384155273</v>
      </c>
      <c r="AM82" s="1">
        <v>36.122138977050781</v>
      </c>
      <c r="AN82" s="1">
        <v>30.022912979125977</v>
      </c>
      <c r="AO82" s="1">
        <v>400.0965576171875</v>
      </c>
      <c r="AP82" s="1">
        <v>400.30538940429688</v>
      </c>
      <c r="AQ82" s="1">
        <v>28.769996643066406</v>
      </c>
      <c r="AR82" s="1">
        <v>29.106626510620117</v>
      </c>
      <c r="AS82" s="1">
        <v>60.833332061767578</v>
      </c>
      <c r="AT82" s="1">
        <v>61.545890808105469</v>
      </c>
      <c r="AU82" s="1">
        <v>300.52349853515625</v>
      </c>
      <c r="AV82" s="1">
        <v>1700.3897705078125</v>
      </c>
      <c r="AW82" s="1">
        <v>0.18515019118785858</v>
      </c>
      <c r="AX82" s="1">
        <v>98.873908996582031</v>
      </c>
      <c r="AY82" s="1">
        <v>6.3360095024108887</v>
      </c>
      <c r="AZ82" s="1">
        <v>-0.1454424262046814</v>
      </c>
      <c r="BA82" s="1">
        <v>1</v>
      </c>
      <c r="BB82" s="1">
        <v>-1.355140209197998</v>
      </c>
      <c r="BC82" s="1">
        <v>7.355140209197998</v>
      </c>
      <c r="BD82" s="1">
        <v>1</v>
      </c>
      <c r="BE82" s="1">
        <v>0</v>
      </c>
      <c r="BF82" s="1">
        <v>0.15999999642372131</v>
      </c>
      <c r="BG82" s="1">
        <v>111115</v>
      </c>
      <c r="BH82">
        <f t="shared" ref="BH82:BH92" si="311">AU82*0.000001/(AH82*0.0001)</f>
        <v>1.5026174926757809</v>
      </c>
      <c r="BI82">
        <f t="shared" ref="BI82:BI92" si="312">(AR82-AQ82)/(1000-AR82)*BH82</f>
        <v>5.209901945518534E-4</v>
      </c>
      <c r="BJ82">
        <f t="shared" ref="BJ82:BJ92" si="313">(AM82+273.15)</f>
        <v>309.27213897705076</v>
      </c>
      <c r="BK82">
        <f t="shared" ref="BK82:BK92" si="314">(AL82+273.15)</f>
        <v>304.77875938415525</v>
      </c>
      <c r="BL82">
        <f t="shared" ref="BL82:BL92" si="315">(AV82*BD82+AW82*BE82)*BF82</f>
        <v>272.0623572001823</v>
      </c>
      <c r="BM82">
        <f t="shared" ref="BM82:BM92" si="316">((BL82+0.00000010773*(BK82^4-BJ82^4))-BI82*44100)/(AI82*51.4+0.00000043092*BJ82^3)</f>
        <v>0.7675930329249645</v>
      </c>
      <c r="BN82">
        <f t="shared" ref="BN82:BN92" si="317">0.61365*EXP(17.502*AG82/(240.97+AG82))</f>
        <v>6.0089854752692755</v>
      </c>
      <c r="BO82">
        <f t="shared" ref="BO82:BO92" si="318">BN82*1000/AX82</f>
        <v>60.774227865078139</v>
      </c>
      <c r="BP82">
        <f t="shared" ref="BP82:BP92" si="319">(BO82-AR82)</f>
        <v>31.667601354458021</v>
      </c>
      <c r="BQ82">
        <f t="shared" ref="BQ82:BQ92" si="320">IF(E82,AM82,(AL82+AM82)/2)</f>
        <v>33.875449180603027</v>
      </c>
      <c r="BR82">
        <f t="shared" ref="BR82:BR92" si="321">0.61365*EXP(17.502*BQ82/(240.97+BQ82))</f>
        <v>5.3060016083306136</v>
      </c>
      <c r="BS82">
        <f t="shared" ref="BS82:BS92" si="322">IF(BP82&lt;&gt;0,(1000-(BO82+AR82)/2)/BP82*BI82,0)</f>
        <v>1.571248378046056E-2</v>
      </c>
      <c r="BT82">
        <f t="shared" ref="BT82:BT92" si="323">AR82*AX82/1000</f>
        <v>2.8778859408085555</v>
      </c>
      <c r="BU82">
        <f t="shared" ref="BU82:BU92" si="324">(BR82-BT82)</f>
        <v>2.4281156675220581</v>
      </c>
      <c r="BV82">
        <f t="shared" ref="BV82:BV92" si="325">1/(1.6/G82+1.37/AK82)</f>
        <v>9.8226906170226988E-3</v>
      </c>
      <c r="BW82">
        <f t="shared" ref="BW82:BW92" si="326">H82*AX82*0.001</f>
        <v>42.656769180820795</v>
      </c>
      <c r="BX82">
        <f t="shared" ref="BX82:BX92" si="327">H82/AP82</f>
        <v>1.0777420237901987</v>
      </c>
      <c r="BY82">
        <f t="shared" ref="BY82:BY92" si="328">(1-BI82*AX82/BN82/G82)*100</f>
        <v>45.533423729913956</v>
      </c>
      <c r="BZ82">
        <f t="shared" ref="BZ82:BZ92" si="329">(AP82-F82/(AK82/1.35))</f>
        <v>400.38129823992034</v>
      </c>
      <c r="CA82">
        <f t="shared" ref="CA82:CA92" si="330">F82*BY82/100/BZ82</f>
        <v>-5.9404273548563878E-4</v>
      </c>
      <c r="CB82">
        <f t="shared" ref="CB82:CB92" si="331">(L82-K82)</f>
        <v>0</v>
      </c>
      <c r="CC82">
        <f t="shared" ref="CC82:CC92" si="332">AV82*W82</f>
        <v>1487.8898331410037</v>
      </c>
      <c r="CD82">
        <f t="shared" ref="CD82:CD92" si="333">(N82-M82)</f>
        <v>0</v>
      </c>
      <c r="CE82" t="e">
        <f t="shared" ref="CE82:CE92" si="334">(N82-O82)/(N82-K82)</f>
        <v>#DIV/0!</v>
      </c>
      <c r="CF82" t="e">
        <f t="shared" ref="CF82:CF92" si="335">(L82-N82)/(L82-K82)</f>
        <v>#DIV/0!</v>
      </c>
    </row>
    <row r="83" spans="1:84" x14ac:dyDescent="0.35">
      <c r="A83" t="s">
        <v>183</v>
      </c>
      <c r="B83" s="1">
        <v>81</v>
      </c>
      <c r="C83" s="1" t="s">
        <v>165</v>
      </c>
      <c r="D83" s="1">
        <v>18821.000011302531</v>
      </c>
      <c r="E83" s="1">
        <v>0</v>
      </c>
      <c r="F83">
        <f t="shared" si="294"/>
        <v>-2.7268019009735656</v>
      </c>
      <c r="G83">
        <f t="shared" si="295"/>
        <v>1.7777529556186323E-2</v>
      </c>
      <c r="H83">
        <f t="shared" si="296"/>
        <v>430.66380500644169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t="e">
        <f t="shared" si="297"/>
        <v>#DIV/0!</v>
      </c>
      <c r="Q83" t="e">
        <f t="shared" si="298"/>
        <v>#DIV/0!</v>
      </c>
      <c r="R83" t="e">
        <f t="shared" si="299"/>
        <v>#DIV/0!</v>
      </c>
      <c r="S83" s="1">
        <v>-1</v>
      </c>
      <c r="T83" s="1">
        <v>0.87</v>
      </c>
      <c r="U83" s="1">
        <v>0.92</v>
      </c>
      <c r="V83" s="1">
        <v>10.057379722595215</v>
      </c>
      <c r="W83">
        <f t="shared" si="300"/>
        <v>0.87502868986129767</v>
      </c>
      <c r="X83">
        <f t="shared" si="301"/>
        <v>-1.1603569052254727E-3</v>
      </c>
      <c r="Y83" t="e">
        <f t="shared" si="302"/>
        <v>#DIV/0!</v>
      </c>
      <c r="Z83" t="e">
        <f t="shared" si="303"/>
        <v>#DIV/0!</v>
      </c>
      <c r="AA83" t="e">
        <f t="shared" si="304"/>
        <v>#DIV/0!</v>
      </c>
      <c r="AB83" s="1">
        <v>0</v>
      </c>
      <c r="AC83" s="1">
        <v>0.5</v>
      </c>
      <c r="AD83" t="e">
        <f t="shared" si="305"/>
        <v>#DIV/0!</v>
      </c>
      <c r="AE83">
        <f t="shared" si="306"/>
        <v>0.57483482293752708</v>
      </c>
      <c r="AF83">
        <f t="shared" si="307"/>
        <v>3.0583342844491148</v>
      </c>
      <c r="AG83">
        <f t="shared" si="308"/>
        <v>36.083507537841797</v>
      </c>
      <c r="AH83" s="1">
        <v>2</v>
      </c>
      <c r="AI83">
        <f t="shared" si="309"/>
        <v>4.644859790802002</v>
      </c>
      <c r="AJ83" s="1">
        <v>1</v>
      </c>
      <c r="AK83">
        <f t="shared" si="310"/>
        <v>9.2897195816040039</v>
      </c>
      <c r="AL83" s="1">
        <v>31.645500183105469</v>
      </c>
      <c r="AM83" s="1">
        <v>36.083507537841797</v>
      </c>
      <c r="AN83" s="1">
        <v>30.020536422729492</v>
      </c>
      <c r="AO83" s="1">
        <v>199.4805908203125</v>
      </c>
      <c r="AP83" s="1">
        <v>201.21833801269531</v>
      </c>
      <c r="AQ83" s="1">
        <v>29.343864440917969</v>
      </c>
      <c r="AR83" s="1">
        <v>29.715057373046875</v>
      </c>
      <c r="AS83" s="1">
        <v>61.986381530761719</v>
      </c>
      <c r="AT83" s="1">
        <v>62.769454956054688</v>
      </c>
      <c r="AU83" s="1">
        <v>300.51950073242188</v>
      </c>
      <c r="AV83" s="1">
        <v>1700.70361328125</v>
      </c>
      <c r="AW83" s="1">
        <v>0.18573580682277679</v>
      </c>
      <c r="AX83" s="1">
        <v>98.869468688964844</v>
      </c>
      <c r="AY83" s="1">
        <v>4.9986772537231445</v>
      </c>
      <c r="AZ83" s="1">
        <v>-0.15533727407455444</v>
      </c>
      <c r="BA83" s="1">
        <v>1</v>
      </c>
      <c r="BB83" s="1">
        <v>-1.355140209197998</v>
      </c>
      <c r="BC83" s="1">
        <v>7.355140209197998</v>
      </c>
      <c r="BD83" s="1">
        <v>1</v>
      </c>
      <c r="BE83" s="1">
        <v>0</v>
      </c>
      <c r="BF83" s="1">
        <v>0.15999999642372131</v>
      </c>
      <c r="BG83" s="1">
        <v>111115</v>
      </c>
      <c r="BH83">
        <f t="shared" si="311"/>
        <v>1.5025975036621091</v>
      </c>
      <c r="BI83">
        <f t="shared" si="312"/>
        <v>5.7483482293752713E-4</v>
      </c>
      <c r="BJ83">
        <f t="shared" si="313"/>
        <v>309.23350753784177</v>
      </c>
      <c r="BK83">
        <f t="shared" si="314"/>
        <v>304.79550018310545</v>
      </c>
      <c r="BL83">
        <f t="shared" si="315"/>
        <v>272.11257204280992</v>
      </c>
      <c r="BM83">
        <f t="shared" si="316"/>
        <v>0.76113523247936865</v>
      </c>
      <c r="BN83">
        <f t="shared" si="317"/>
        <v>5.9962462189843668</v>
      </c>
      <c r="BO83">
        <f t="shared" si="318"/>
        <v>60.648108040795293</v>
      </c>
      <c r="BP83">
        <f t="shared" si="319"/>
        <v>30.933050667748418</v>
      </c>
      <c r="BQ83">
        <f t="shared" si="320"/>
        <v>33.864503860473633</v>
      </c>
      <c r="BR83">
        <f t="shared" si="321"/>
        <v>5.302760048787829</v>
      </c>
      <c r="BS83">
        <f t="shared" si="322"/>
        <v>1.7743574073488175E-2</v>
      </c>
      <c r="BT83">
        <f t="shared" si="323"/>
        <v>2.937911934535252</v>
      </c>
      <c r="BU83">
        <f t="shared" si="324"/>
        <v>2.364848114252577</v>
      </c>
      <c r="BV83">
        <f t="shared" si="325"/>
        <v>1.1092779493190163E-2</v>
      </c>
      <c r="BW83">
        <f t="shared" si="326"/>
        <v>42.579501584554848</v>
      </c>
      <c r="BX83">
        <f t="shared" si="327"/>
        <v>2.1402810959469813</v>
      </c>
      <c r="BY83">
        <f t="shared" si="328"/>
        <v>46.684387510451344</v>
      </c>
      <c r="BZ83">
        <f t="shared" si="329"/>
        <v>201.61460213390777</v>
      </c>
      <c r="CA83">
        <f t="shared" si="330"/>
        <v>-6.3139809945281736E-3</v>
      </c>
      <c r="CB83">
        <f t="shared" si="331"/>
        <v>0</v>
      </c>
      <c r="CC83">
        <f t="shared" si="332"/>
        <v>1488.1644545718673</v>
      </c>
      <c r="CD83">
        <f t="shared" si="333"/>
        <v>0</v>
      </c>
      <c r="CE83" t="e">
        <f t="shared" si="334"/>
        <v>#DIV/0!</v>
      </c>
      <c r="CF83" t="e">
        <f t="shared" si="335"/>
        <v>#DIV/0!</v>
      </c>
    </row>
    <row r="84" spans="1:84" x14ac:dyDescent="0.35">
      <c r="A84" t="s">
        <v>183</v>
      </c>
      <c r="B84" s="1">
        <v>82</v>
      </c>
      <c r="C84" s="1" t="s">
        <v>166</v>
      </c>
      <c r="D84" s="1">
        <v>19023.000011233613</v>
      </c>
      <c r="E84" s="1">
        <v>0</v>
      </c>
      <c r="F84">
        <f t="shared" si="294"/>
        <v>-4.6587213281076121</v>
      </c>
      <c r="G84">
        <f t="shared" si="295"/>
        <v>5.1475484915363835E-2</v>
      </c>
      <c r="H84">
        <f t="shared" si="296"/>
        <v>192.61768566775049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t="e">
        <f t="shared" si="297"/>
        <v>#DIV/0!</v>
      </c>
      <c r="Q84" t="e">
        <f t="shared" si="298"/>
        <v>#DIV/0!</v>
      </c>
      <c r="R84" t="e">
        <f t="shared" si="299"/>
        <v>#DIV/0!</v>
      </c>
      <c r="S84" s="1">
        <v>-1</v>
      </c>
      <c r="T84" s="1">
        <v>0.87</v>
      </c>
      <c r="U84" s="1">
        <v>0.92</v>
      </c>
      <c r="V84" s="1">
        <v>10.057379722595215</v>
      </c>
      <c r="W84">
        <f t="shared" si="300"/>
        <v>0.87502868986129767</v>
      </c>
      <c r="X84">
        <f t="shared" si="301"/>
        <v>-2.4603753898761798E-3</v>
      </c>
      <c r="Y84" t="e">
        <f t="shared" si="302"/>
        <v>#DIV/0!</v>
      </c>
      <c r="Z84" t="e">
        <f t="shared" si="303"/>
        <v>#DIV/0!</v>
      </c>
      <c r="AA84" t="e">
        <f t="shared" si="304"/>
        <v>#DIV/0!</v>
      </c>
      <c r="AB84" s="1">
        <v>0</v>
      </c>
      <c r="AC84" s="1">
        <v>0.5</v>
      </c>
      <c r="AD84" t="e">
        <f t="shared" si="305"/>
        <v>#DIV/0!</v>
      </c>
      <c r="AE84">
        <f t="shared" si="306"/>
        <v>1.5322688811488634</v>
      </c>
      <c r="AF84">
        <f t="shared" si="307"/>
        <v>2.8250917850702191</v>
      </c>
      <c r="AG84">
        <f t="shared" si="308"/>
        <v>35.766738891601563</v>
      </c>
      <c r="AH84" s="1">
        <v>2</v>
      </c>
      <c r="AI84">
        <f t="shared" si="309"/>
        <v>4.644859790802002</v>
      </c>
      <c r="AJ84" s="1">
        <v>1</v>
      </c>
      <c r="AK84">
        <f t="shared" si="310"/>
        <v>9.2897195816040039</v>
      </c>
      <c r="AL84" s="1">
        <v>31.670829772949219</v>
      </c>
      <c r="AM84" s="1">
        <v>35.766738891601563</v>
      </c>
      <c r="AN84" s="1">
        <v>30.023324966430664</v>
      </c>
      <c r="AO84" s="1">
        <v>49.955051422119141</v>
      </c>
      <c r="AP84" s="1">
        <v>53.001560211181641</v>
      </c>
      <c r="AQ84" s="1">
        <v>30.04008674621582</v>
      </c>
      <c r="AR84" s="1">
        <v>31.028228759765625</v>
      </c>
      <c r="AS84" s="1">
        <v>63.365154266357422</v>
      </c>
      <c r="AT84" s="1">
        <v>65.444480895996094</v>
      </c>
      <c r="AU84" s="1">
        <v>300.50848388671875</v>
      </c>
      <c r="AV84" s="1">
        <v>1699.4393310546875</v>
      </c>
      <c r="AW84" s="1">
        <v>0.13404491543769836</v>
      </c>
      <c r="AX84" s="1">
        <v>98.864082336425781</v>
      </c>
      <c r="AY84" s="1">
        <v>3.6684238910675049</v>
      </c>
      <c r="AZ84" s="1">
        <v>-0.1666378378868103</v>
      </c>
      <c r="BA84" s="1">
        <v>0.5</v>
      </c>
      <c r="BB84" s="1">
        <v>-1.355140209197998</v>
      </c>
      <c r="BC84" s="1">
        <v>7.355140209197998</v>
      </c>
      <c r="BD84" s="1">
        <v>1</v>
      </c>
      <c r="BE84" s="1">
        <v>0</v>
      </c>
      <c r="BF84" s="1">
        <v>0.15999999642372131</v>
      </c>
      <c r="BG84" s="1">
        <v>111115</v>
      </c>
      <c r="BH84">
        <f t="shared" si="311"/>
        <v>1.5025424194335937</v>
      </c>
      <c r="BI84">
        <f t="shared" si="312"/>
        <v>1.5322688811488633E-3</v>
      </c>
      <c r="BJ84">
        <f t="shared" si="313"/>
        <v>308.91673889160154</v>
      </c>
      <c r="BK84">
        <f t="shared" si="314"/>
        <v>304.8208297729492</v>
      </c>
      <c r="BL84">
        <f t="shared" si="315"/>
        <v>271.91028689108134</v>
      </c>
      <c r="BM84">
        <f t="shared" si="316"/>
        <v>0.60978854693615236</v>
      </c>
      <c r="BN84">
        <f t="shared" si="317"/>
        <v>5.8926691479291424</v>
      </c>
      <c r="BO84">
        <f t="shared" si="318"/>
        <v>59.603740900329271</v>
      </c>
      <c r="BP84">
        <f t="shared" si="319"/>
        <v>28.575512140563646</v>
      </c>
      <c r="BQ84">
        <f t="shared" si="320"/>
        <v>33.718784332275391</v>
      </c>
      <c r="BR84">
        <f t="shared" si="321"/>
        <v>5.2597676479676148</v>
      </c>
      <c r="BS84">
        <f t="shared" si="322"/>
        <v>5.1191824684697101E-2</v>
      </c>
      <c r="BT84">
        <f t="shared" si="323"/>
        <v>3.0675773628589234</v>
      </c>
      <c r="BU84">
        <f t="shared" si="324"/>
        <v>2.1921902851086914</v>
      </c>
      <c r="BV84">
        <f t="shared" si="325"/>
        <v>3.2020255181501353E-2</v>
      </c>
      <c r="BW84">
        <f t="shared" si="326"/>
        <v>19.042970735308263</v>
      </c>
      <c r="BX84">
        <f t="shared" si="327"/>
        <v>3.6341889729335608</v>
      </c>
      <c r="BY84">
        <f t="shared" si="328"/>
        <v>50.058565015168078</v>
      </c>
      <c r="BZ84">
        <f t="shared" si="329"/>
        <v>53.678574596567358</v>
      </c>
      <c r="CA84">
        <f t="shared" si="330"/>
        <v>-4.3445435398267514E-2</v>
      </c>
      <c r="CB84">
        <f t="shared" si="331"/>
        <v>0</v>
      </c>
      <c r="CC84">
        <f t="shared" si="332"/>
        <v>1487.0581713515433</v>
      </c>
      <c r="CD84">
        <f t="shared" si="333"/>
        <v>0</v>
      </c>
      <c r="CE84" t="e">
        <f t="shared" si="334"/>
        <v>#DIV/0!</v>
      </c>
      <c r="CF84" t="e">
        <f t="shared" si="335"/>
        <v>#DIV/0!</v>
      </c>
    </row>
    <row r="85" spans="1:84" x14ac:dyDescent="0.35">
      <c r="A85" t="s">
        <v>183</v>
      </c>
      <c r="B85" s="1">
        <v>83</v>
      </c>
      <c r="C85" s="1" t="s">
        <v>167</v>
      </c>
      <c r="D85" s="1">
        <v>19225.500011199154</v>
      </c>
      <c r="E85" s="1">
        <v>0</v>
      </c>
      <c r="F85">
        <f t="shared" si="294"/>
        <v>0.36646925081478127</v>
      </c>
      <c r="G85">
        <f t="shared" si="295"/>
        <v>0.12512738608760965</v>
      </c>
      <c r="H85">
        <f t="shared" si="296"/>
        <v>90.786197236165449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t="e">
        <f t="shared" si="297"/>
        <v>#DIV/0!</v>
      </c>
      <c r="Q85" t="e">
        <f t="shared" si="298"/>
        <v>#DIV/0!</v>
      </c>
      <c r="R85" t="e">
        <f t="shared" si="299"/>
        <v>#DIV/0!</v>
      </c>
      <c r="S85" s="1">
        <v>-1</v>
      </c>
      <c r="T85" s="1">
        <v>0.87</v>
      </c>
      <c r="U85" s="1">
        <v>0.92</v>
      </c>
      <c r="V85" s="1">
        <v>10.057379722595215</v>
      </c>
      <c r="W85">
        <f t="shared" si="300"/>
        <v>0.87502868986129767</v>
      </c>
      <c r="X85">
        <f t="shared" si="301"/>
        <v>9.1873331359344041E-4</v>
      </c>
      <c r="Y85" t="e">
        <f t="shared" si="302"/>
        <v>#DIV/0!</v>
      </c>
      <c r="Z85" t="e">
        <f t="shared" si="303"/>
        <v>#DIV/0!</v>
      </c>
      <c r="AA85" t="e">
        <f t="shared" si="304"/>
        <v>#DIV/0!</v>
      </c>
      <c r="AB85" s="1">
        <v>0</v>
      </c>
      <c r="AC85" s="1">
        <v>0.5</v>
      </c>
      <c r="AD85" t="e">
        <f t="shared" si="305"/>
        <v>#DIV/0!</v>
      </c>
      <c r="AE85">
        <f t="shared" si="306"/>
        <v>3.1873109532524611</v>
      </c>
      <c r="AF85">
        <f t="shared" si="307"/>
        <v>2.4381684286985399</v>
      </c>
      <c r="AG85">
        <f t="shared" si="308"/>
        <v>34.956859588623047</v>
      </c>
      <c r="AH85" s="1">
        <v>2</v>
      </c>
      <c r="AI85">
        <f t="shared" si="309"/>
        <v>4.644859790802002</v>
      </c>
      <c r="AJ85" s="1">
        <v>1</v>
      </c>
      <c r="AK85">
        <f t="shared" si="310"/>
        <v>9.2897195816040039</v>
      </c>
      <c r="AL85" s="1">
        <v>31.64324951171875</v>
      </c>
      <c r="AM85" s="1">
        <v>34.956859588623047</v>
      </c>
      <c r="AN85" s="1">
        <v>30.018692016601563</v>
      </c>
      <c r="AO85" s="1">
        <v>99.902420043945313</v>
      </c>
      <c r="AP85" s="1">
        <v>99.44757080078125</v>
      </c>
      <c r="AQ85" s="1">
        <v>30.282794952392578</v>
      </c>
      <c r="AR85" s="1">
        <v>32.335453033447266</v>
      </c>
      <c r="AS85" s="1">
        <v>63.97637939453125</v>
      </c>
      <c r="AT85" s="1">
        <v>68.307693481445313</v>
      </c>
      <c r="AU85" s="1">
        <v>300.5125732421875</v>
      </c>
      <c r="AV85" s="1">
        <v>1699.761962890625</v>
      </c>
      <c r="AW85" s="1">
        <v>0.16668812930583954</v>
      </c>
      <c r="AX85" s="1">
        <v>98.861244201660156</v>
      </c>
      <c r="AY85" s="1">
        <v>4.1847753524780273</v>
      </c>
      <c r="AZ85" s="1">
        <v>-0.18700698018074036</v>
      </c>
      <c r="BA85" s="1">
        <v>0.75</v>
      </c>
      <c r="BB85" s="1">
        <v>-1.355140209197998</v>
      </c>
      <c r="BC85" s="1">
        <v>7.355140209197998</v>
      </c>
      <c r="BD85" s="1">
        <v>1</v>
      </c>
      <c r="BE85" s="1">
        <v>0</v>
      </c>
      <c r="BF85" s="1">
        <v>0.15999999642372131</v>
      </c>
      <c r="BG85" s="1">
        <v>111115</v>
      </c>
      <c r="BH85">
        <f t="shared" si="311"/>
        <v>1.5025628662109374</v>
      </c>
      <c r="BI85">
        <f t="shared" si="312"/>
        <v>3.187310953252461E-3</v>
      </c>
      <c r="BJ85">
        <f t="shared" si="313"/>
        <v>308.10685958862302</v>
      </c>
      <c r="BK85">
        <f t="shared" si="314"/>
        <v>304.79324951171873</v>
      </c>
      <c r="BL85">
        <f t="shared" si="315"/>
        <v>271.96190798367752</v>
      </c>
      <c r="BM85">
        <f t="shared" si="316"/>
        <v>0.35928612060969983</v>
      </c>
      <c r="BN85">
        <f t="shared" si="317"/>
        <v>5.6348915474094827</v>
      </c>
      <c r="BO85">
        <f t="shared" si="318"/>
        <v>56.997983314020011</v>
      </c>
      <c r="BP85">
        <f t="shared" si="319"/>
        <v>24.662530280572746</v>
      </c>
      <c r="BQ85">
        <f t="shared" si="320"/>
        <v>33.300054550170898</v>
      </c>
      <c r="BR85">
        <f t="shared" si="321"/>
        <v>5.1379103146403002</v>
      </c>
      <c r="BS85">
        <f t="shared" si="322"/>
        <v>0.12346438903594791</v>
      </c>
      <c r="BT85">
        <f t="shared" si="323"/>
        <v>3.1967231187109428</v>
      </c>
      <c r="BU85">
        <f t="shared" si="324"/>
        <v>1.9411871959293574</v>
      </c>
      <c r="BV85">
        <f t="shared" si="325"/>
        <v>7.7312949509736065E-2</v>
      </c>
      <c r="BW85">
        <f t="shared" si="326"/>
        <v>8.9752364151046375</v>
      </c>
      <c r="BX85">
        <f t="shared" si="327"/>
        <v>0.912905126843503</v>
      </c>
      <c r="BY85">
        <f t="shared" si="328"/>
        <v>55.309771717115375</v>
      </c>
      <c r="BZ85">
        <f t="shared" si="329"/>
        <v>99.394314781129196</v>
      </c>
      <c r="CA85">
        <f t="shared" si="330"/>
        <v>2.0392847064283144E-3</v>
      </c>
      <c r="CB85">
        <f t="shared" si="331"/>
        <v>0</v>
      </c>
      <c r="CC85">
        <f t="shared" si="332"/>
        <v>1487.3404834642513</v>
      </c>
      <c r="CD85">
        <f t="shared" si="333"/>
        <v>0</v>
      </c>
      <c r="CE85" t="e">
        <f t="shared" si="334"/>
        <v>#DIV/0!</v>
      </c>
      <c r="CF85" t="e">
        <f t="shared" si="335"/>
        <v>#DIV/0!</v>
      </c>
    </row>
    <row r="86" spans="1:84" x14ac:dyDescent="0.35">
      <c r="A86" t="s">
        <v>183</v>
      </c>
      <c r="B86" s="1">
        <v>84</v>
      </c>
      <c r="C86" s="1" t="s">
        <v>168</v>
      </c>
      <c r="D86" s="1">
        <v>19427.500011199154</v>
      </c>
      <c r="E86" s="1">
        <v>0</v>
      </c>
      <c r="F86">
        <f t="shared" si="294"/>
        <v>13.402945502791423</v>
      </c>
      <c r="G86">
        <f t="shared" si="295"/>
        <v>0.19662468642045552</v>
      </c>
      <c r="H86">
        <f t="shared" si="296"/>
        <v>170.95734853254507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t="e">
        <f t="shared" si="297"/>
        <v>#DIV/0!</v>
      </c>
      <c r="Q86" t="e">
        <f t="shared" si="298"/>
        <v>#DIV/0!</v>
      </c>
      <c r="R86" t="e">
        <f t="shared" si="299"/>
        <v>#DIV/0!</v>
      </c>
      <c r="S86" s="1">
        <v>-1</v>
      </c>
      <c r="T86" s="1">
        <v>0.87</v>
      </c>
      <c r="U86" s="1">
        <v>0.92</v>
      </c>
      <c r="V86" s="1">
        <v>10.057379722595215</v>
      </c>
      <c r="W86">
        <f t="shared" si="300"/>
        <v>0.87502868986129767</v>
      </c>
      <c r="X86">
        <f t="shared" si="301"/>
        <v>9.6802774666270661E-3</v>
      </c>
      <c r="Y86" t="e">
        <f t="shared" si="302"/>
        <v>#DIV/0!</v>
      </c>
      <c r="Z86" t="e">
        <f t="shared" si="303"/>
        <v>#DIV/0!</v>
      </c>
      <c r="AA86" t="e">
        <f t="shared" si="304"/>
        <v>#DIV/0!</v>
      </c>
      <c r="AB86" s="1">
        <v>0</v>
      </c>
      <c r="AC86" s="1">
        <v>0.5</v>
      </c>
      <c r="AD86" t="e">
        <f t="shared" si="305"/>
        <v>#DIV/0!</v>
      </c>
      <c r="AE86">
        <f t="shared" si="306"/>
        <v>4.368136322865781</v>
      </c>
      <c r="AF86">
        <f t="shared" si="307"/>
        <v>2.1440808527405779</v>
      </c>
      <c r="AG86">
        <f t="shared" si="308"/>
        <v>34.255443572998047</v>
      </c>
      <c r="AH86" s="1">
        <v>2</v>
      </c>
      <c r="AI86">
        <f t="shared" si="309"/>
        <v>4.644859790802002</v>
      </c>
      <c r="AJ86" s="1">
        <v>1</v>
      </c>
      <c r="AK86">
        <f t="shared" si="310"/>
        <v>9.2897195816040039</v>
      </c>
      <c r="AL86" s="1">
        <v>31.597944259643555</v>
      </c>
      <c r="AM86" s="1">
        <v>34.255443572998047</v>
      </c>
      <c r="AN86" s="1">
        <v>30.021152496337891</v>
      </c>
      <c r="AO86" s="1">
        <v>300.10903930664063</v>
      </c>
      <c r="AP86" s="1">
        <v>290.34521484375</v>
      </c>
      <c r="AQ86" s="1">
        <v>30.322494506835938</v>
      </c>
      <c r="AR86" s="1">
        <v>33.133209228515625</v>
      </c>
      <c r="AS86" s="1">
        <v>64.226066589355469</v>
      </c>
      <c r="AT86" s="1">
        <v>70.175605773925781</v>
      </c>
      <c r="AU86" s="1">
        <v>300.5218505859375</v>
      </c>
      <c r="AV86" s="1">
        <v>1700.361328125</v>
      </c>
      <c r="AW86" s="1">
        <v>0.19761766493320465</v>
      </c>
      <c r="AX86" s="1">
        <v>98.859527587890625</v>
      </c>
      <c r="AY86" s="1">
        <v>5.869774341583252</v>
      </c>
      <c r="AZ86" s="1">
        <v>-0.19759523868560791</v>
      </c>
      <c r="BA86" s="1">
        <v>0.5</v>
      </c>
      <c r="BB86" s="1">
        <v>-1.355140209197998</v>
      </c>
      <c r="BC86" s="1">
        <v>7.355140209197998</v>
      </c>
      <c r="BD86" s="1">
        <v>1</v>
      </c>
      <c r="BE86" s="1">
        <v>0</v>
      </c>
      <c r="BF86" s="1">
        <v>0.15999999642372131</v>
      </c>
      <c r="BG86" s="1">
        <v>111115</v>
      </c>
      <c r="BH86">
        <f t="shared" si="311"/>
        <v>1.5026092529296875</v>
      </c>
      <c r="BI86">
        <f t="shared" si="312"/>
        <v>4.3681363228657809E-3</v>
      </c>
      <c r="BJ86">
        <f t="shared" si="313"/>
        <v>307.40544357299802</v>
      </c>
      <c r="BK86">
        <f t="shared" si="314"/>
        <v>304.74794425964353</v>
      </c>
      <c r="BL86">
        <f t="shared" si="315"/>
        <v>272.05780641903402</v>
      </c>
      <c r="BM86">
        <f t="shared" si="316"/>
        <v>0.18540519502140196</v>
      </c>
      <c r="BN86">
        <f t="shared" si="317"/>
        <v>5.4196142645423704</v>
      </c>
      <c r="BO86">
        <f t="shared" si="318"/>
        <v>54.821365191373047</v>
      </c>
      <c r="BP86">
        <f t="shared" si="319"/>
        <v>21.688155962857422</v>
      </c>
      <c r="BQ86">
        <f t="shared" si="320"/>
        <v>32.926693916320801</v>
      </c>
      <c r="BR86">
        <f t="shared" si="321"/>
        <v>5.0313349506100433</v>
      </c>
      <c r="BS86">
        <f t="shared" si="322"/>
        <v>0.19254922107599634</v>
      </c>
      <c r="BT86">
        <f t="shared" si="323"/>
        <v>3.2755334118017925</v>
      </c>
      <c r="BU86">
        <f t="shared" si="324"/>
        <v>1.7558015388082509</v>
      </c>
      <c r="BV86">
        <f t="shared" si="325"/>
        <v>0.12070290046633077</v>
      </c>
      <c r="BW86">
        <f t="shared" si="326"/>
        <v>16.900762713605772</v>
      </c>
      <c r="BX86">
        <f t="shared" si="327"/>
        <v>0.58880718466307835</v>
      </c>
      <c r="BY86">
        <f t="shared" si="328"/>
        <v>59.476374404064728</v>
      </c>
      <c r="BZ86">
        <f t="shared" si="329"/>
        <v>288.39747290495143</v>
      </c>
      <c r="CA86">
        <f t="shared" si="330"/>
        <v>2.7640970526257757E-2</v>
      </c>
      <c r="CB86">
        <f t="shared" si="331"/>
        <v>0</v>
      </c>
      <c r="CC86">
        <f t="shared" si="332"/>
        <v>1487.8649452400348</v>
      </c>
      <c r="CD86">
        <f t="shared" si="333"/>
        <v>0</v>
      </c>
      <c r="CE86" t="e">
        <f t="shared" si="334"/>
        <v>#DIV/0!</v>
      </c>
      <c r="CF86" t="e">
        <f t="shared" si="335"/>
        <v>#DIV/0!</v>
      </c>
    </row>
    <row r="87" spans="1:84" x14ac:dyDescent="0.35">
      <c r="A87" t="s">
        <v>183</v>
      </c>
      <c r="B87" s="1">
        <v>85</v>
      </c>
      <c r="C87" s="1" t="s">
        <v>169</v>
      </c>
      <c r="D87" s="1">
        <v>19602.500011199154</v>
      </c>
      <c r="E87" s="1">
        <v>0</v>
      </c>
      <c r="F87">
        <f t="shared" si="294"/>
        <v>25.294047521273761</v>
      </c>
      <c r="G87">
        <f t="shared" si="295"/>
        <v>0.24541973731743261</v>
      </c>
      <c r="H87">
        <f t="shared" si="296"/>
        <v>299.77342101630796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t="e">
        <f t="shared" si="297"/>
        <v>#DIV/0!</v>
      </c>
      <c r="Q87" t="e">
        <f t="shared" si="298"/>
        <v>#DIV/0!</v>
      </c>
      <c r="R87" t="e">
        <f t="shared" si="299"/>
        <v>#DIV/0!</v>
      </c>
      <c r="S87" s="1">
        <v>-1</v>
      </c>
      <c r="T87" s="1">
        <v>0.87</v>
      </c>
      <c r="U87" s="1">
        <v>0.92</v>
      </c>
      <c r="V87" s="1">
        <v>10.057379722595215</v>
      </c>
      <c r="W87">
        <f t="shared" si="300"/>
        <v>0.87502868986129767</v>
      </c>
      <c r="X87">
        <f t="shared" si="301"/>
        <v>1.767289309881849E-2</v>
      </c>
      <c r="Y87" t="e">
        <f t="shared" si="302"/>
        <v>#DIV/0!</v>
      </c>
      <c r="Z87" t="e">
        <f t="shared" si="303"/>
        <v>#DIV/0!</v>
      </c>
      <c r="AA87" t="e">
        <f t="shared" si="304"/>
        <v>#DIV/0!</v>
      </c>
      <c r="AB87" s="1">
        <v>0</v>
      </c>
      <c r="AC87" s="1">
        <v>0.5</v>
      </c>
      <c r="AD87" t="e">
        <f t="shared" si="305"/>
        <v>#DIV/0!</v>
      </c>
      <c r="AE87">
        <f t="shared" si="306"/>
        <v>5.0684063228788538</v>
      </c>
      <c r="AF87">
        <f t="shared" si="307"/>
        <v>2.0040794796957737</v>
      </c>
      <c r="AG87">
        <f t="shared" si="308"/>
        <v>33.913433074951172</v>
      </c>
      <c r="AH87" s="1">
        <v>2</v>
      </c>
      <c r="AI87">
        <f t="shared" si="309"/>
        <v>4.644859790802002</v>
      </c>
      <c r="AJ87" s="1">
        <v>1</v>
      </c>
      <c r="AK87">
        <f t="shared" si="310"/>
        <v>9.2897195816040039</v>
      </c>
      <c r="AL87" s="1">
        <v>31.579368591308594</v>
      </c>
      <c r="AM87" s="1">
        <v>33.913433074951172</v>
      </c>
      <c r="AN87" s="1">
        <v>30.009286880493164</v>
      </c>
      <c r="AO87" s="1">
        <v>500.06655883789063</v>
      </c>
      <c r="AP87" s="1">
        <v>481.60845947265625</v>
      </c>
      <c r="AQ87" s="1">
        <v>30.254512786865234</v>
      </c>
      <c r="AR87" s="1">
        <v>33.514568328857422</v>
      </c>
      <c r="AS87" s="1">
        <v>64.148002624511719</v>
      </c>
      <c r="AT87" s="1">
        <v>71.058639526367188</v>
      </c>
      <c r="AU87" s="1">
        <v>300.51885986328125</v>
      </c>
      <c r="AV87" s="1">
        <v>1700.3076171875</v>
      </c>
      <c r="AW87" s="1">
        <v>0.15646469593048096</v>
      </c>
      <c r="AX87" s="1">
        <v>98.858047485351563</v>
      </c>
      <c r="AY87" s="1">
        <v>6.9486532211303711</v>
      </c>
      <c r="AZ87" s="1">
        <v>-0.19854338467121124</v>
      </c>
      <c r="BA87" s="1">
        <v>1</v>
      </c>
      <c r="BB87" s="1">
        <v>-1.355140209197998</v>
      </c>
      <c r="BC87" s="1">
        <v>7.355140209197998</v>
      </c>
      <c r="BD87" s="1">
        <v>1</v>
      </c>
      <c r="BE87" s="1">
        <v>0</v>
      </c>
      <c r="BF87" s="1">
        <v>0.15999999642372131</v>
      </c>
      <c r="BG87" s="1">
        <v>111115</v>
      </c>
      <c r="BH87">
        <f t="shared" si="311"/>
        <v>1.5025942993164061</v>
      </c>
      <c r="BI87">
        <f t="shared" si="312"/>
        <v>5.068406322878854E-3</v>
      </c>
      <c r="BJ87">
        <f t="shared" si="313"/>
        <v>307.06343307495115</v>
      </c>
      <c r="BK87">
        <f t="shared" si="314"/>
        <v>304.72936859130857</v>
      </c>
      <c r="BL87">
        <f t="shared" si="315"/>
        <v>272.04921266922611</v>
      </c>
      <c r="BM87">
        <f t="shared" si="316"/>
        <v>7.858658542103561E-2</v>
      </c>
      <c r="BN87">
        <f t="shared" si="317"/>
        <v>5.3172642670010202</v>
      </c>
      <c r="BO87">
        <f t="shared" si="318"/>
        <v>53.786863105797366</v>
      </c>
      <c r="BP87">
        <f t="shared" si="319"/>
        <v>20.272294776939944</v>
      </c>
      <c r="BQ87">
        <f t="shared" si="320"/>
        <v>32.746400833129883</v>
      </c>
      <c r="BR87">
        <f t="shared" si="321"/>
        <v>4.9805628884782536</v>
      </c>
      <c r="BS87">
        <f t="shared" si="322"/>
        <v>0.23910301288893512</v>
      </c>
      <c r="BT87">
        <f t="shared" si="323"/>
        <v>3.3131847873052465</v>
      </c>
      <c r="BU87">
        <f t="shared" si="324"/>
        <v>1.6673781011730071</v>
      </c>
      <c r="BV87">
        <f t="shared" si="325"/>
        <v>0.14999434753961285</v>
      </c>
      <c r="BW87">
        <f t="shared" si="326"/>
        <v>29.635015089676457</v>
      </c>
      <c r="BX87">
        <f t="shared" si="327"/>
        <v>0.62244218331328516</v>
      </c>
      <c r="BY87">
        <f t="shared" si="328"/>
        <v>61.60402320843987</v>
      </c>
      <c r="BZ87">
        <f t="shared" si="329"/>
        <v>477.93267961151389</v>
      </c>
      <c r="CA87">
        <f t="shared" si="330"/>
        <v>3.2603233823695003E-2</v>
      </c>
      <c r="CB87">
        <f t="shared" si="331"/>
        <v>0</v>
      </c>
      <c r="CC87">
        <f t="shared" si="332"/>
        <v>1487.8179466287629</v>
      </c>
      <c r="CD87">
        <f t="shared" si="333"/>
        <v>0</v>
      </c>
      <c r="CE87" t="e">
        <f t="shared" si="334"/>
        <v>#DIV/0!</v>
      </c>
      <c r="CF87" t="e">
        <f t="shared" si="335"/>
        <v>#DIV/0!</v>
      </c>
    </row>
    <row r="88" spans="1:84" x14ac:dyDescent="0.35">
      <c r="A88" t="s">
        <v>183</v>
      </c>
      <c r="B88" s="1">
        <v>86</v>
      </c>
      <c r="C88" s="1" t="s">
        <v>170</v>
      </c>
      <c r="D88" s="1">
        <v>19741.500011199154</v>
      </c>
      <c r="E88" s="1">
        <v>0</v>
      </c>
      <c r="F88">
        <f t="shared" si="294"/>
        <v>38.150078393804058</v>
      </c>
      <c r="G88">
        <f t="shared" si="295"/>
        <v>0.25171644478586791</v>
      </c>
      <c r="H88">
        <f t="shared" si="296"/>
        <v>502.91992349783283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t="e">
        <f t="shared" si="297"/>
        <v>#DIV/0!</v>
      </c>
      <c r="Q88" t="e">
        <f t="shared" si="298"/>
        <v>#DIV/0!</v>
      </c>
      <c r="R88" t="e">
        <f t="shared" si="299"/>
        <v>#DIV/0!</v>
      </c>
      <c r="S88" s="1">
        <v>-1</v>
      </c>
      <c r="T88" s="1">
        <v>0.87</v>
      </c>
      <c r="U88" s="1">
        <v>0.92</v>
      </c>
      <c r="V88" s="1">
        <v>10.057379722595215</v>
      </c>
      <c r="W88">
        <f t="shared" si="300"/>
        <v>0.87502868986129767</v>
      </c>
      <c r="X88">
        <f t="shared" si="301"/>
        <v>2.6294557390631513E-2</v>
      </c>
      <c r="Y88" t="e">
        <f t="shared" si="302"/>
        <v>#DIV/0!</v>
      </c>
      <c r="Z88" t="e">
        <f t="shared" si="303"/>
        <v>#DIV/0!</v>
      </c>
      <c r="AA88" t="e">
        <f t="shared" si="304"/>
        <v>#DIV/0!</v>
      </c>
      <c r="AB88" s="1">
        <v>0</v>
      </c>
      <c r="AC88" s="1">
        <v>0.5</v>
      </c>
      <c r="AD88" t="e">
        <f t="shared" si="305"/>
        <v>#DIV/0!</v>
      </c>
      <c r="AE88">
        <f t="shared" si="306"/>
        <v>5.121178218281214</v>
      </c>
      <c r="AF88">
        <f t="shared" si="307"/>
        <v>1.97633695560731</v>
      </c>
      <c r="AG88">
        <f t="shared" si="308"/>
        <v>33.733119964599609</v>
      </c>
      <c r="AH88" s="1">
        <v>2</v>
      </c>
      <c r="AI88">
        <f t="shared" si="309"/>
        <v>4.644859790802002</v>
      </c>
      <c r="AJ88" s="1">
        <v>1</v>
      </c>
      <c r="AK88">
        <f t="shared" si="310"/>
        <v>9.2897195816040039</v>
      </c>
      <c r="AL88" s="1">
        <v>31.532732009887695</v>
      </c>
      <c r="AM88" s="1">
        <v>33.733119964599609</v>
      </c>
      <c r="AN88" s="1">
        <v>30.01458740234375</v>
      </c>
      <c r="AO88" s="1">
        <v>800.3009033203125</v>
      </c>
      <c r="AP88" s="1">
        <v>772.27838134765625</v>
      </c>
      <c r="AQ88" s="1">
        <v>29.962570190429688</v>
      </c>
      <c r="AR88" s="1">
        <v>33.257556915283203</v>
      </c>
      <c r="AS88" s="1">
        <v>63.695075988769531</v>
      </c>
      <c r="AT88" s="1">
        <v>70.699073791503906</v>
      </c>
      <c r="AU88" s="1">
        <v>300.5086669921875</v>
      </c>
      <c r="AV88" s="1">
        <v>1701.549072265625</v>
      </c>
      <c r="AW88" s="1">
        <v>0.24895019829273224</v>
      </c>
      <c r="AX88" s="1">
        <v>98.8541259765625</v>
      </c>
      <c r="AY88" s="1">
        <v>7.9127616882324219</v>
      </c>
      <c r="AZ88" s="1">
        <v>-0.19850809872150421</v>
      </c>
      <c r="BA88" s="1">
        <v>1</v>
      </c>
      <c r="BB88" s="1">
        <v>-1.355140209197998</v>
      </c>
      <c r="BC88" s="1">
        <v>7.355140209197998</v>
      </c>
      <c r="BD88" s="1">
        <v>1</v>
      </c>
      <c r="BE88" s="1">
        <v>0</v>
      </c>
      <c r="BF88" s="1">
        <v>0.15999999642372131</v>
      </c>
      <c r="BG88" s="1">
        <v>111115</v>
      </c>
      <c r="BH88">
        <f t="shared" si="311"/>
        <v>1.5025433349609374</v>
      </c>
      <c r="BI88">
        <f t="shared" si="312"/>
        <v>5.121178218281214E-3</v>
      </c>
      <c r="BJ88">
        <f t="shared" si="313"/>
        <v>306.88311996459959</v>
      </c>
      <c r="BK88">
        <f t="shared" si="314"/>
        <v>304.68273200988767</v>
      </c>
      <c r="BL88">
        <f t="shared" si="315"/>
        <v>272.24784547728632</v>
      </c>
      <c r="BM88">
        <f t="shared" si="316"/>
        <v>7.6803964760553428E-2</v>
      </c>
      <c r="BN88">
        <f t="shared" si="317"/>
        <v>5.2639836765834129</v>
      </c>
      <c r="BO88">
        <f t="shared" si="318"/>
        <v>53.250014853517186</v>
      </c>
      <c r="BP88">
        <f t="shared" si="319"/>
        <v>19.992457938233983</v>
      </c>
      <c r="BQ88">
        <f t="shared" si="320"/>
        <v>32.632925987243652</v>
      </c>
      <c r="BR88">
        <f t="shared" si="321"/>
        <v>4.9488365314022547</v>
      </c>
      <c r="BS88">
        <f t="shared" si="322"/>
        <v>0.24507581245333521</v>
      </c>
      <c r="BT88">
        <f t="shared" si="323"/>
        <v>3.2876467209761029</v>
      </c>
      <c r="BU88">
        <f t="shared" si="324"/>
        <v>1.6611898104261518</v>
      </c>
      <c r="BV88">
        <f t="shared" si="325"/>
        <v>0.15375547371256656</v>
      </c>
      <c r="BW88">
        <f t="shared" si="326"/>
        <v>49.715709473577938</v>
      </c>
      <c r="BX88">
        <f t="shared" si="327"/>
        <v>0.65121585123257975</v>
      </c>
      <c r="BY88">
        <f t="shared" si="328"/>
        <v>61.79338455131149</v>
      </c>
      <c r="BZ88">
        <f t="shared" si="329"/>
        <v>766.73433823858079</v>
      </c>
      <c r="CA88">
        <f t="shared" si="330"/>
        <v>3.0746274782302328E-2</v>
      </c>
      <c r="CB88">
        <f t="shared" si="331"/>
        <v>0</v>
      </c>
      <c r="CC88">
        <f t="shared" si="332"/>
        <v>1488.9042554392963</v>
      </c>
      <c r="CD88">
        <f t="shared" si="333"/>
        <v>0</v>
      </c>
      <c r="CE88" t="e">
        <f t="shared" si="334"/>
        <v>#DIV/0!</v>
      </c>
      <c r="CF88" t="e">
        <f t="shared" si="335"/>
        <v>#DIV/0!</v>
      </c>
    </row>
    <row r="89" spans="1:84" x14ac:dyDescent="0.35">
      <c r="A89" t="s">
        <v>183</v>
      </c>
      <c r="B89" s="1">
        <v>87</v>
      </c>
      <c r="C89" s="1" t="s">
        <v>171</v>
      </c>
      <c r="D89" s="1">
        <v>19943.500011199154</v>
      </c>
      <c r="E89" s="1">
        <v>0</v>
      </c>
      <c r="F89">
        <f t="shared" si="294"/>
        <v>44.893880820377056</v>
      </c>
      <c r="G89">
        <f t="shared" si="295"/>
        <v>0.21964910619212466</v>
      </c>
      <c r="H89">
        <f t="shared" si="296"/>
        <v>797.61738636734799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t="e">
        <f t="shared" si="297"/>
        <v>#DIV/0!</v>
      </c>
      <c r="Q89" t="e">
        <f t="shared" si="298"/>
        <v>#DIV/0!</v>
      </c>
      <c r="R89" t="e">
        <f t="shared" si="299"/>
        <v>#DIV/0!</v>
      </c>
      <c r="S89" s="1">
        <v>-1</v>
      </c>
      <c r="T89" s="1">
        <v>0.87</v>
      </c>
      <c r="U89" s="1">
        <v>0.92</v>
      </c>
      <c r="V89" s="1">
        <v>10.057379722595215</v>
      </c>
      <c r="W89">
        <f t="shared" si="300"/>
        <v>0.87502868986129767</v>
      </c>
      <c r="X89">
        <f t="shared" si="301"/>
        <v>3.084514258289555E-2</v>
      </c>
      <c r="Y89" t="e">
        <f t="shared" si="302"/>
        <v>#DIV/0!</v>
      </c>
      <c r="Z89" t="e">
        <f t="shared" si="303"/>
        <v>#DIV/0!</v>
      </c>
      <c r="AA89" t="e">
        <f t="shared" si="304"/>
        <v>#DIV/0!</v>
      </c>
      <c r="AB89" s="1">
        <v>0</v>
      </c>
      <c r="AC89" s="1">
        <v>0.5</v>
      </c>
      <c r="AD89" t="e">
        <f t="shared" si="305"/>
        <v>#DIV/0!</v>
      </c>
      <c r="AE89">
        <f t="shared" si="306"/>
        <v>4.7866335990180211</v>
      </c>
      <c r="AF89">
        <f t="shared" si="307"/>
        <v>2.1096522725879741</v>
      </c>
      <c r="AG89">
        <f t="shared" si="308"/>
        <v>33.978931427001953</v>
      </c>
      <c r="AH89" s="1">
        <v>2</v>
      </c>
      <c r="AI89">
        <f t="shared" si="309"/>
        <v>4.644859790802002</v>
      </c>
      <c r="AJ89" s="1">
        <v>1</v>
      </c>
      <c r="AK89">
        <f t="shared" si="310"/>
        <v>9.2897195816040039</v>
      </c>
      <c r="AL89" s="1">
        <v>31.567169189453125</v>
      </c>
      <c r="AM89" s="1">
        <v>33.978931427001953</v>
      </c>
      <c r="AN89" s="1">
        <v>30.016870498657227</v>
      </c>
      <c r="AO89" s="1">
        <v>1199.7843017578125</v>
      </c>
      <c r="AP89" s="1">
        <v>1166.1903076171875</v>
      </c>
      <c r="AQ89" s="1">
        <v>29.563352584838867</v>
      </c>
      <c r="AR89" s="1">
        <v>32.645069122314453</v>
      </c>
      <c r="AS89" s="1">
        <v>62.723506927490234</v>
      </c>
      <c r="AT89" s="1">
        <v>69.265548706054688</v>
      </c>
      <c r="AU89" s="1">
        <v>300.50613403320313</v>
      </c>
      <c r="AV89" s="1">
        <v>1700.37890625</v>
      </c>
      <c r="AW89" s="1">
        <v>0.20617499947547913</v>
      </c>
      <c r="AX89" s="1">
        <v>98.85357666015625</v>
      </c>
      <c r="AY89" s="1">
        <v>8.3757495880126953</v>
      </c>
      <c r="AZ89" s="1">
        <v>-0.17836324870586395</v>
      </c>
      <c r="BA89" s="1">
        <v>0.5</v>
      </c>
      <c r="BB89" s="1">
        <v>-1.355140209197998</v>
      </c>
      <c r="BC89" s="1">
        <v>7.355140209197998</v>
      </c>
      <c r="BD89" s="1">
        <v>1</v>
      </c>
      <c r="BE89" s="1">
        <v>0</v>
      </c>
      <c r="BF89" s="1">
        <v>0.15999999642372131</v>
      </c>
      <c r="BG89" s="1">
        <v>111115</v>
      </c>
      <c r="BH89">
        <f t="shared" si="311"/>
        <v>1.5025306701660155</v>
      </c>
      <c r="BI89">
        <f t="shared" si="312"/>
        <v>4.7866335990180212E-3</v>
      </c>
      <c r="BJ89">
        <f t="shared" si="313"/>
        <v>307.12893142700193</v>
      </c>
      <c r="BK89">
        <f t="shared" si="314"/>
        <v>304.7171691894531</v>
      </c>
      <c r="BL89">
        <f t="shared" si="315"/>
        <v>272.06061891897116</v>
      </c>
      <c r="BM89">
        <f t="shared" si="316"/>
        <v>0.12424506903383434</v>
      </c>
      <c r="BN89">
        <f t="shared" si="317"/>
        <v>5.3367341156467853</v>
      </c>
      <c r="BO89">
        <f t="shared" si="318"/>
        <v>53.986252151438848</v>
      </c>
      <c r="BP89">
        <f t="shared" si="319"/>
        <v>21.341183029124394</v>
      </c>
      <c r="BQ89">
        <f t="shared" si="320"/>
        <v>32.773050308227539</v>
      </c>
      <c r="BR89">
        <f t="shared" si="321"/>
        <v>4.9880394099761398</v>
      </c>
      <c r="BS89">
        <f t="shared" si="322"/>
        <v>0.214575611680032</v>
      </c>
      <c r="BT89">
        <f t="shared" si="323"/>
        <v>3.2270818430588113</v>
      </c>
      <c r="BU89">
        <f t="shared" si="324"/>
        <v>1.7609575669173285</v>
      </c>
      <c r="BV89">
        <f t="shared" si="325"/>
        <v>0.13455653387997482</v>
      </c>
      <c r="BW89">
        <f t="shared" si="326"/>
        <v>78.847331448738103</v>
      </c>
      <c r="BX89">
        <f t="shared" si="327"/>
        <v>0.68395130808201943</v>
      </c>
      <c r="BY89">
        <f t="shared" si="328"/>
        <v>59.633828056701446</v>
      </c>
      <c r="BZ89">
        <f t="shared" si="329"/>
        <v>1159.666242108523</v>
      </c>
      <c r="CA89">
        <f t="shared" si="330"/>
        <v>2.3085900687879794E-2</v>
      </c>
      <c r="CB89">
        <f t="shared" si="331"/>
        <v>0</v>
      </c>
      <c r="CC89">
        <f t="shared" si="332"/>
        <v>1487.8803266037237</v>
      </c>
      <c r="CD89">
        <f t="shared" si="333"/>
        <v>0</v>
      </c>
      <c r="CE89" t="e">
        <f t="shared" si="334"/>
        <v>#DIV/0!</v>
      </c>
      <c r="CF89" t="e">
        <f t="shared" si="335"/>
        <v>#DIV/0!</v>
      </c>
    </row>
    <row r="90" spans="1:84" x14ac:dyDescent="0.35">
      <c r="A90" t="s">
        <v>183</v>
      </c>
      <c r="B90" s="1">
        <v>88</v>
      </c>
      <c r="C90" s="1" t="s">
        <v>172</v>
      </c>
      <c r="D90" s="1">
        <v>20145.500011199154</v>
      </c>
      <c r="E90" s="1">
        <v>0</v>
      </c>
      <c r="F90">
        <f t="shared" si="294"/>
        <v>44.596415823247455</v>
      </c>
      <c r="G90">
        <f t="shared" si="295"/>
        <v>0.11672493078022896</v>
      </c>
      <c r="H90">
        <f t="shared" si="296"/>
        <v>800.12644436434175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t="e">
        <f t="shared" si="297"/>
        <v>#DIV/0!</v>
      </c>
      <c r="Q90" t="e">
        <f t="shared" si="298"/>
        <v>#DIV/0!</v>
      </c>
      <c r="R90" t="e">
        <f t="shared" si="299"/>
        <v>#DIV/0!</v>
      </c>
      <c r="S90" s="1">
        <v>-1</v>
      </c>
      <c r="T90" s="1">
        <v>0.87</v>
      </c>
      <c r="U90" s="1">
        <v>0.92</v>
      </c>
      <c r="V90" s="1">
        <v>10.057379722595215</v>
      </c>
      <c r="W90">
        <f t="shared" si="300"/>
        <v>0.87502868986129767</v>
      </c>
      <c r="X90">
        <f t="shared" si="301"/>
        <v>3.066209849542529E-2</v>
      </c>
      <c r="Y90" t="e">
        <f t="shared" si="302"/>
        <v>#DIV/0!</v>
      </c>
      <c r="Z90" t="e">
        <f t="shared" si="303"/>
        <v>#DIV/0!</v>
      </c>
      <c r="AA90" t="e">
        <f t="shared" si="304"/>
        <v>#DIV/0!</v>
      </c>
      <c r="AB90" s="1">
        <v>0</v>
      </c>
      <c r="AC90" s="1">
        <v>0.5</v>
      </c>
      <c r="AD90" t="e">
        <f t="shared" si="305"/>
        <v>#DIV/0!</v>
      </c>
      <c r="AE90">
        <f t="shared" si="306"/>
        <v>3.1304184084537745</v>
      </c>
      <c r="AF90">
        <f t="shared" si="307"/>
        <v>2.5651564838113377</v>
      </c>
      <c r="AG90">
        <f t="shared" si="308"/>
        <v>35.092094421386719</v>
      </c>
      <c r="AH90" s="1">
        <v>2</v>
      </c>
      <c r="AI90">
        <f t="shared" si="309"/>
        <v>4.644859790802002</v>
      </c>
      <c r="AJ90" s="1">
        <v>1</v>
      </c>
      <c r="AK90">
        <f t="shared" si="310"/>
        <v>9.2897195816040039</v>
      </c>
      <c r="AL90" s="1">
        <v>31.623781204223633</v>
      </c>
      <c r="AM90" s="1">
        <v>35.092094421386719</v>
      </c>
      <c r="AN90" s="1">
        <v>30.016000747680664</v>
      </c>
      <c r="AO90" s="1">
        <v>1499.9114990234375</v>
      </c>
      <c r="AP90" s="1">
        <v>1467.17431640625</v>
      </c>
      <c r="AQ90" s="1">
        <v>29.463306427001953</v>
      </c>
      <c r="AR90" s="1">
        <v>31.481121063232422</v>
      </c>
      <c r="AS90" s="1">
        <v>62.310817718505859</v>
      </c>
      <c r="AT90" s="1">
        <v>66.585006713867188</v>
      </c>
      <c r="AU90" s="1">
        <v>300.51019287109375</v>
      </c>
      <c r="AV90" s="1">
        <v>1699.4427490234375</v>
      </c>
      <c r="AW90" s="1">
        <v>0.15002642571926117</v>
      </c>
      <c r="AX90" s="1">
        <v>98.8555908203125</v>
      </c>
      <c r="AY90" s="1">
        <v>8.4352588653564453</v>
      </c>
      <c r="AZ90" s="1">
        <v>-0.15881264209747314</v>
      </c>
      <c r="BA90" s="1">
        <v>0.5</v>
      </c>
      <c r="BB90" s="1">
        <v>-1.355140209197998</v>
      </c>
      <c r="BC90" s="1">
        <v>7.355140209197998</v>
      </c>
      <c r="BD90" s="1">
        <v>1</v>
      </c>
      <c r="BE90" s="1">
        <v>0</v>
      </c>
      <c r="BF90" s="1">
        <v>0.15999999642372131</v>
      </c>
      <c r="BG90" s="1">
        <v>111115</v>
      </c>
      <c r="BH90">
        <f t="shared" si="311"/>
        <v>1.5025509643554686</v>
      </c>
      <c r="BI90">
        <f t="shared" si="312"/>
        <v>3.1304184084537745E-3</v>
      </c>
      <c r="BJ90">
        <f t="shared" si="313"/>
        <v>308.2420944213867</v>
      </c>
      <c r="BK90">
        <f t="shared" si="314"/>
        <v>304.77378120422361</v>
      </c>
      <c r="BL90">
        <f t="shared" si="315"/>
        <v>271.91083376606912</v>
      </c>
      <c r="BM90">
        <f t="shared" si="316"/>
        <v>0.3613102980216471</v>
      </c>
      <c r="BN90">
        <f t="shared" si="317"/>
        <v>5.677241306202963</v>
      </c>
      <c r="BO90">
        <f t="shared" si="318"/>
        <v>57.429643170332689</v>
      </c>
      <c r="BP90">
        <f t="shared" si="319"/>
        <v>25.948522107100267</v>
      </c>
      <c r="BQ90">
        <f t="shared" si="320"/>
        <v>33.357937812805176</v>
      </c>
      <c r="BR90">
        <f t="shared" si="321"/>
        <v>5.1546076236236731</v>
      </c>
      <c r="BS90">
        <f t="shared" si="322"/>
        <v>0.11527648663667277</v>
      </c>
      <c r="BT90">
        <f t="shared" si="323"/>
        <v>3.1120848223916253</v>
      </c>
      <c r="BU90">
        <f t="shared" si="324"/>
        <v>2.0425228012320478</v>
      </c>
      <c r="BV90">
        <f t="shared" si="325"/>
        <v>7.2176552629391197E-2</v>
      </c>
      <c r="BW90">
        <f t="shared" si="326"/>
        <v>79.096972388592903</v>
      </c>
      <c r="BX90">
        <f t="shared" si="327"/>
        <v>0.54535199765778375</v>
      </c>
      <c r="BY90">
        <f t="shared" si="328"/>
        <v>53.301530645160035</v>
      </c>
      <c r="BZ90">
        <f t="shared" si="329"/>
        <v>1460.6934790857558</v>
      </c>
      <c r="CA90">
        <f t="shared" si="330"/>
        <v>1.6273484195704891E-2</v>
      </c>
      <c r="CB90">
        <f t="shared" si="331"/>
        <v>0</v>
      </c>
      <c r="CC90">
        <f t="shared" si="332"/>
        <v>1487.0611621722605</v>
      </c>
      <c r="CD90">
        <f t="shared" si="333"/>
        <v>0</v>
      </c>
      <c r="CE90" t="e">
        <f t="shared" si="334"/>
        <v>#DIV/0!</v>
      </c>
      <c r="CF90" t="e">
        <f t="shared" si="335"/>
        <v>#DIV/0!</v>
      </c>
    </row>
    <row r="91" spans="1:84" x14ac:dyDescent="0.35">
      <c r="A91" t="s">
        <v>183</v>
      </c>
      <c r="B91" s="1">
        <v>89</v>
      </c>
      <c r="C91" s="1" t="s">
        <v>173</v>
      </c>
      <c r="D91" s="1">
        <v>20347.000011233613</v>
      </c>
      <c r="E91" s="1">
        <v>0</v>
      </c>
      <c r="F91">
        <f t="shared" si="294"/>
        <v>33.628602211321464</v>
      </c>
      <c r="G91">
        <f t="shared" si="295"/>
        <v>5.0536991527215712E-2</v>
      </c>
      <c r="H91">
        <f t="shared" si="296"/>
        <v>551.93719995465415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t="e">
        <f t="shared" si="297"/>
        <v>#DIV/0!</v>
      </c>
      <c r="Q91" t="e">
        <f t="shared" si="298"/>
        <v>#DIV/0!</v>
      </c>
      <c r="R91" t="e">
        <f t="shared" si="299"/>
        <v>#DIV/0!</v>
      </c>
      <c r="S91" s="1">
        <v>-1</v>
      </c>
      <c r="T91" s="1">
        <v>0.87</v>
      </c>
      <c r="U91" s="1">
        <v>0.92</v>
      </c>
      <c r="V91" s="1">
        <v>10.057379722595215</v>
      </c>
      <c r="W91">
        <f t="shared" si="300"/>
        <v>0.87502868986129767</v>
      </c>
      <c r="X91">
        <f t="shared" si="301"/>
        <v>2.3278006513386258E-2</v>
      </c>
      <c r="Y91" t="e">
        <f t="shared" si="302"/>
        <v>#DIV/0!</v>
      </c>
      <c r="Z91" t="e">
        <f t="shared" si="303"/>
        <v>#DIV/0!</v>
      </c>
      <c r="AA91" t="e">
        <f t="shared" si="304"/>
        <v>#DIV/0!</v>
      </c>
      <c r="AB91" s="1">
        <v>0</v>
      </c>
      <c r="AC91" s="1">
        <v>0.5</v>
      </c>
      <c r="AD91" t="e">
        <f t="shared" si="305"/>
        <v>#DIV/0!</v>
      </c>
      <c r="AE91">
        <f t="shared" si="306"/>
        <v>1.542405102204113</v>
      </c>
      <c r="AF91">
        <f t="shared" si="307"/>
        <v>2.8959760527258167</v>
      </c>
      <c r="AG91">
        <f t="shared" si="308"/>
        <v>35.874790191650391</v>
      </c>
      <c r="AH91" s="1">
        <v>2</v>
      </c>
      <c r="AI91">
        <f t="shared" si="309"/>
        <v>4.644859790802002</v>
      </c>
      <c r="AJ91" s="1">
        <v>1</v>
      </c>
      <c r="AK91">
        <f t="shared" si="310"/>
        <v>9.2897195816040039</v>
      </c>
      <c r="AL91" s="1">
        <v>31.621574401855469</v>
      </c>
      <c r="AM91" s="1">
        <v>35.874790191650391</v>
      </c>
      <c r="AN91" s="1">
        <v>30.018331527709961</v>
      </c>
      <c r="AO91" s="1">
        <v>1700.335205078125</v>
      </c>
      <c r="AP91" s="1">
        <v>1676.234375</v>
      </c>
      <c r="AQ91" s="1">
        <v>29.675180435180664</v>
      </c>
      <c r="AR91" s="1">
        <v>30.670185089111328</v>
      </c>
      <c r="AS91" s="1">
        <v>62.765068054199219</v>
      </c>
      <c r="AT91" s="1">
        <v>64.872398376464844</v>
      </c>
      <c r="AU91" s="1">
        <v>300.52105712890625</v>
      </c>
      <c r="AV91" s="1">
        <v>1700.0703125</v>
      </c>
      <c r="AW91" s="1">
        <v>0.23247084021568298</v>
      </c>
      <c r="AX91" s="1">
        <v>98.853256225585938</v>
      </c>
      <c r="AY91" s="1">
        <v>8.0669174194335938</v>
      </c>
      <c r="AZ91" s="1">
        <v>-0.14504769444465637</v>
      </c>
      <c r="BA91" s="1">
        <v>0.75</v>
      </c>
      <c r="BB91" s="1">
        <v>-1.355140209197998</v>
      </c>
      <c r="BC91" s="1">
        <v>7.355140209197998</v>
      </c>
      <c r="BD91" s="1">
        <v>1</v>
      </c>
      <c r="BE91" s="1">
        <v>0</v>
      </c>
      <c r="BF91" s="1">
        <v>0.15999999642372131</v>
      </c>
      <c r="BG91" s="1">
        <v>111115</v>
      </c>
      <c r="BH91">
        <f t="shared" si="311"/>
        <v>1.5026052856445311</v>
      </c>
      <c r="BI91">
        <f t="shared" si="312"/>
        <v>1.542405102204113E-3</v>
      </c>
      <c r="BJ91">
        <f t="shared" si="313"/>
        <v>309.02479019165037</v>
      </c>
      <c r="BK91">
        <f t="shared" si="314"/>
        <v>304.77157440185545</v>
      </c>
      <c r="BL91">
        <f t="shared" si="315"/>
        <v>272.01124392007478</v>
      </c>
      <c r="BM91">
        <f t="shared" si="316"/>
        <v>0.60052859906152911</v>
      </c>
      <c r="BN91">
        <f t="shared" si="317"/>
        <v>5.9278237178258841</v>
      </c>
      <c r="BO91">
        <f t="shared" si="318"/>
        <v>59.965892315154719</v>
      </c>
      <c r="BP91">
        <f t="shared" si="319"/>
        <v>29.29570722604339</v>
      </c>
      <c r="BQ91">
        <f t="shared" si="320"/>
        <v>33.74818229675293</v>
      </c>
      <c r="BR91">
        <f t="shared" si="321"/>
        <v>5.2684165896591963</v>
      </c>
      <c r="BS91">
        <f t="shared" si="322"/>
        <v>5.0263552838179175E-2</v>
      </c>
      <c r="BT91">
        <f t="shared" si="323"/>
        <v>3.0318476651000674</v>
      </c>
      <c r="BU91">
        <f t="shared" si="324"/>
        <v>2.2365689245591289</v>
      </c>
      <c r="BV91">
        <f t="shared" si="325"/>
        <v>3.1439173377620505E-2</v>
      </c>
      <c r="BW91">
        <f t="shared" si="326"/>
        <v>54.560789447549887</v>
      </c>
      <c r="BX91">
        <f t="shared" si="327"/>
        <v>0.32927209236754507</v>
      </c>
      <c r="BY91">
        <f t="shared" si="328"/>
        <v>49.103869196892802</v>
      </c>
      <c r="BZ91">
        <f t="shared" si="329"/>
        <v>1671.3474015465511</v>
      </c>
      <c r="CA91">
        <f t="shared" si="330"/>
        <v>9.8800194545495077E-3</v>
      </c>
      <c r="CB91">
        <f t="shared" si="331"/>
        <v>0</v>
      </c>
      <c r="CC91">
        <f t="shared" si="332"/>
        <v>1487.6102982189618</v>
      </c>
      <c r="CD91">
        <f t="shared" si="333"/>
        <v>0</v>
      </c>
      <c r="CE91" t="e">
        <f t="shared" si="334"/>
        <v>#DIV/0!</v>
      </c>
      <c r="CF91" t="e">
        <f t="shared" si="335"/>
        <v>#DIV/0!</v>
      </c>
    </row>
    <row r="92" spans="1:84" x14ac:dyDescent="0.35">
      <c r="A92" t="s">
        <v>183</v>
      </c>
      <c r="B92" s="1">
        <v>90</v>
      </c>
      <c r="C92" s="1" t="s">
        <v>174</v>
      </c>
      <c r="D92" s="1">
        <v>20527.000011233613</v>
      </c>
      <c r="E92" s="1">
        <v>0</v>
      </c>
      <c r="F92">
        <f t="shared" si="294"/>
        <v>30.198379813165232</v>
      </c>
      <c r="G92">
        <f t="shared" si="295"/>
        <v>3.3271064588643026E-2</v>
      </c>
      <c r="H92">
        <f t="shared" si="296"/>
        <v>458.39976431953289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t="e">
        <f t="shared" si="297"/>
        <v>#DIV/0!</v>
      </c>
      <c r="Q92" t="e">
        <f t="shared" si="298"/>
        <v>#DIV/0!</v>
      </c>
      <c r="R92" t="e">
        <f t="shared" si="299"/>
        <v>#DIV/0!</v>
      </c>
      <c r="S92" s="1">
        <v>-1</v>
      </c>
      <c r="T92" s="1">
        <v>0.87</v>
      </c>
      <c r="U92" s="1">
        <v>0.92</v>
      </c>
      <c r="V92" s="1">
        <v>10.057379722595215</v>
      </c>
      <c r="W92">
        <f t="shared" si="300"/>
        <v>0.87502868986129767</v>
      </c>
      <c r="X92">
        <f t="shared" si="301"/>
        <v>2.0980223186833E-2</v>
      </c>
      <c r="Y92" t="e">
        <f t="shared" si="302"/>
        <v>#DIV/0!</v>
      </c>
      <c r="Z92" t="e">
        <f t="shared" si="303"/>
        <v>#DIV/0!</v>
      </c>
      <c r="AA92" t="e">
        <f t="shared" si="304"/>
        <v>#DIV/0!</v>
      </c>
      <c r="AB92" s="1">
        <v>0</v>
      </c>
      <c r="AC92" s="1">
        <v>0.5</v>
      </c>
      <c r="AD92" t="e">
        <f t="shared" si="305"/>
        <v>#DIV/0!</v>
      </c>
      <c r="AE92">
        <f t="shared" si="306"/>
        <v>1.0790948993869209</v>
      </c>
      <c r="AF92">
        <f t="shared" si="307"/>
        <v>3.0697449812959174</v>
      </c>
      <c r="AG92">
        <f t="shared" si="308"/>
        <v>36.336471557617188</v>
      </c>
      <c r="AH92" s="1">
        <v>2</v>
      </c>
      <c r="AI92">
        <f t="shared" si="309"/>
        <v>4.644859790802002</v>
      </c>
      <c r="AJ92" s="1">
        <v>1</v>
      </c>
      <c r="AK92">
        <f t="shared" si="310"/>
        <v>9.2897195816040039</v>
      </c>
      <c r="AL92" s="1">
        <v>31.677927017211914</v>
      </c>
      <c r="AM92" s="1">
        <v>36.336471557617188</v>
      </c>
      <c r="AN92" s="1">
        <v>30.012863159179688</v>
      </c>
      <c r="AO92" s="1">
        <v>2000.0306396484375</v>
      </c>
      <c r="AP92" s="1">
        <v>1978.51220703125</v>
      </c>
      <c r="AQ92" s="1">
        <v>29.755867004394531</v>
      </c>
      <c r="AR92" s="1">
        <v>30.452154159545898</v>
      </c>
      <c r="AS92" s="1">
        <v>62.736392974853516</v>
      </c>
      <c r="AT92" s="1">
        <v>64.204818725585938</v>
      </c>
      <c r="AU92" s="1">
        <v>300.51800537109375</v>
      </c>
      <c r="AV92" s="1">
        <v>1699.415771484375</v>
      </c>
      <c r="AW92" s="1">
        <v>0.18595679104328156</v>
      </c>
      <c r="AX92" s="1">
        <v>98.854995727539063</v>
      </c>
      <c r="AY92" s="1">
        <v>7.0083909034729004</v>
      </c>
      <c r="AZ92" s="1">
        <v>-0.13380491733551025</v>
      </c>
      <c r="BA92" s="1">
        <v>1</v>
      </c>
      <c r="BB92" s="1">
        <v>-1.355140209197998</v>
      </c>
      <c r="BC92" s="1">
        <v>7.355140209197998</v>
      </c>
      <c r="BD92" s="1">
        <v>1</v>
      </c>
      <c r="BE92" s="1">
        <v>0</v>
      </c>
      <c r="BF92" s="1">
        <v>0.15999999642372131</v>
      </c>
      <c r="BG92" s="1">
        <v>111115</v>
      </c>
      <c r="BH92">
        <f t="shared" si="311"/>
        <v>1.5025900268554688</v>
      </c>
      <c r="BI92">
        <f t="shared" si="312"/>
        <v>1.0790948993869209E-3</v>
      </c>
      <c r="BJ92">
        <f t="shared" si="313"/>
        <v>309.48647155761716</v>
      </c>
      <c r="BK92">
        <f t="shared" si="314"/>
        <v>304.82792701721189</v>
      </c>
      <c r="BL92">
        <f t="shared" si="315"/>
        <v>271.9065173599156</v>
      </c>
      <c r="BM92">
        <f t="shared" si="316"/>
        <v>0.66054912388468257</v>
      </c>
      <c r="BN92">
        <f t="shared" si="317"/>
        <v>6.0800925506321883</v>
      </c>
      <c r="BO92">
        <f t="shared" si="318"/>
        <v>61.505162241774229</v>
      </c>
      <c r="BP92">
        <f t="shared" si="319"/>
        <v>31.053008082228331</v>
      </c>
      <c r="BQ92">
        <f t="shared" si="320"/>
        <v>34.007199287414551</v>
      </c>
      <c r="BR92">
        <f t="shared" si="321"/>
        <v>5.3451560702888985</v>
      </c>
      <c r="BS92">
        <f t="shared" si="322"/>
        <v>3.3152329755490137E-2</v>
      </c>
      <c r="BT92">
        <f t="shared" si="323"/>
        <v>3.0103475693362709</v>
      </c>
      <c r="BU92">
        <f t="shared" si="324"/>
        <v>2.3348085009526276</v>
      </c>
      <c r="BV92">
        <f t="shared" si="325"/>
        <v>2.0730841066085106E-2</v>
      </c>
      <c r="BW92">
        <f t="shared" si="326"/>
        <v>45.315106743312342</v>
      </c>
      <c r="BX92">
        <f t="shared" si="327"/>
        <v>0.23168912614765211</v>
      </c>
      <c r="BY92">
        <f t="shared" si="328"/>
        <v>47.267134209027262</v>
      </c>
      <c r="BZ92">
        <f t="shared" si="329"/>
        <v>1974.1237201248741</v>
      </c>
      <c r="CA92">
        <f t="shared" si="330"/>
        <v>7.2305036253440614E-3</v>
      </c>
      <c r="CB92">
        <f t="shared" si="331"/>
        <v>0</v>
      </c>
      <c r="CC92">
        <f t="shared" si="332"/>
        <v>1487.037556051599</v>
      </c>
      <c r="CD92">
        <f t="shared" si="333"/>
        <v>0</v>
      </c>
      <c r="CE92" t="e">
        <f t="shared" si="334"/>
        <v>#DIV/0!</v>
      </c>
      <c r="CF92" t="e">
        <f t="shared" si="335"/>
        <v>#DIV/0!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16-08-04-bern1-tobaccokat_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</dc:creator>
  <cp:lastModifiedBy>PengFu</cp:lastModifiedBy>
  <dcterms:created xsi:type="dcterms:W3CDTF">2016-09-14T17:12:53Z</dcterms:created>
  <dcterms:modified xsi:type="dcterms:W3CDTF">2022-10-21T17:01:20Z</dcterms:modified>
</cp:coreProperties>
</file>